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7\"/>
    </mc:Choice>
  </mc:AlternateContent>
  <bookViews>
    <workbookView xWindow="120" yWindow="180" windowWidth="15180" windowHeight="8775" tabRatio="872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_FilterDatabase" localSheetId="7" hidden="1">DirVento!$A$1:$AJ$37</definedName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G32" i="13" l="1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7" i="9" l="1"/>
  <c r="AH27" i="9"/>
  <c r="AI8" i="14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 i="14"/>
  <c r="AI23" i="14"/>
  <c r="AI19" i="14"/>
  <c r="AI6" i="14"/>
  <c r="AI10" i="14" l="1"/>
  <c r="AI18" i="14"/>
  <c r="AI26" i="14"/>
  <c r="AI7" i="14"/>
  <c r="AI13" i="14"/>
  <c r="AI21" i="14"/>
  <c r="AI29" i="14"/>
  <c r="AI32" i="14"/>
  <c r="AI30" i="14"/>
  <c r="AI28" i="14"/>
  <c r="AI25" i="14"/>
  <c r="AI24" i="14"/>
  <c r="AI22" i="14"/>
  <c r="AI20" i="14"/>
  <c r="AI17" i="14"/>
  <c r="AI16" i="14"/>
  <c r="AI15" i="14"/>
  <c r="AI14" i="14"/>
  <c r="AI11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19" i="9"/>
  <c r="AH19" i="14"/>
  <c r="AG19" i="14"/>
  <c r="AH19" i="8"/>
  <c r="AG19" i="12"/>
  <c r="AG19" i="7"/>
  <c r="AG19" i="15"/>
  <c r="AG9" i="12"/>
  <c r="AG9" i="15"/>
  <c r="AG19" i="8"/>
  <c r="AG19" i="9"/>
  <c r="AH30" i="14" l="1"/>
  <c r="AH20" i="14"/>
  <c r="AG20" i="14"/>
  <c r="AG5" i="14"/>
  <c r="AG5" i="12"/>
  <c r="AG5" i="9"/>
  <c r="AG5" i="8"/>
  <c r="AG5" i="7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G22" i="7"/>
  <c r="AG22" i="8"/>
  <c r="AG16" i="7"/>
  <c r="AG16" i="14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7" i="8"/>
  <c r="AH25" i="9"/>
  <c r="AG25" i="12"/>
  <c r="AG27" i="12"/>
  <c r="AG32" i="12"/>
  <c r="AG7" i="15"/>
  <c r="AG32" i="15"/>
  <c r="AH10" i="14"/>
  <c r="AG32" i="14"/>
  <c r="AH17" i="8"/>
  <c r="AG18" i="12"/>
  <c r="AG11" i="7"/>
  <c r="AH25" i="8"/>
  <c r="AG27" i="8"/>
  <c r="AH10" i="9"/>
  <c r="AG15" i="9"/>
  <c r="AG32" i="9"/>
  <c r="AG28" i="15"/>
  <c r="AG10" i="7"/>
  <c r="AG16" i="8"/>
  <c r="AG32" i="8"/>
  <c r="AG18" i="9"/>
  <c r="AH17" i="9"/>
  <c r="AG15" i="14"/>
  <c r="AH25" i="14"/>
  <c r="AG30" i="7"/>
  <c r="AH30" i="8"/>
  <c r="AG30" i="12"/>
  <c r="AG30" i="15"/>
  <c r="AH30" i="9"/>
  <c r="AH27" i="14"/>
  <c r="AG25" i="15"/>
  <c r="AG18" i="14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<sst xmlns="http://schemas.openxmlformats.org/spreadsheetml/2006/main" count="625" uniqueCount="145">
  <si>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</si>
  <si>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</si>
  <si>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</si>
  <si>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</si>
  <si>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</si>
  <si>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</si>
  <si>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</si>
  <si>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</si>
  <si>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</si>
  <si>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</si>
  <si>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</si>
  <si>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</si>
  <si>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</si>
  <si>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</si>
  <si>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</si>
  <si>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</si>
  <si>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</si>
  <si>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</si>
  <si>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</si>
  <si>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</si>
  <si>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</si>
  <si>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</si>
  <si>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</si>
  <si>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</si>
  <si>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</si>
  <si>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</si>
  <si>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</si>
  <si>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</si>
  <si>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</si>
  <si>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</si>
  <si>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</si>
  <si>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</si>
  <si>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</si>
  <si>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</si>
  <si>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</si>
  <si>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</si>
  <si>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</si>
  <si>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</si>
  <si>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</si>
  <si>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</si>
  <si>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</si>
  <si>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</si>
  <si>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</si>
  <si>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</si>
  <si>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</si>
  <si>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</si>
  <si>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</si>
  <si>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</si>
  <si>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</si>
  <si>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</si>
  <si>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</si>
  <si>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</si>
  <si>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</si>
  <si>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SE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</si>
  <si>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</si>
  <si>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</si>
  <si>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</si>
  <si>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</si>
  <si>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</si>
  <si>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</si>
  <si>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</si>
  <si>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</si>
  <si>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</si>
  <si>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</si>
  <si>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</si>
  <si>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</si>
  <si>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</si>
  <si>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</si>
  <si>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</si>
  <si>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</si>
  <si>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</si>
  <si>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</si>
  <si>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</si>
  <si>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</si>
  <si>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</si>
  <si>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</si>
  <si>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</si>
  <si>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</si>
  <si>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</si>
  <si>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</si>
  <si>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</si>
  <si>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</si>
  <si>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</si>
  <si>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</si>
  <si>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</si>
  <si>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</si>
  <si>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</si>
  <si>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</si>
  <si>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</si>
  <si>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</si>
  <si>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</si>
  <si>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</si>
  <si>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</si>
  <si>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</si>
  <si>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</si>
  <si>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</si>
  <si>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</si>
  <si>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</si>
  <si>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</si>
  <si>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</si>
  <si>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</si>
  <si>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</si>
  <si>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</si>
  <si>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</si>
  <si>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</si>
  <si>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</si>
  <si>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</si>
  <si>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</si>
  <si>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</si>
  <si>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</si>
  <si>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</si>
  <si>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</si>
  <si>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</si>
  <si>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</si>
  <si>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</si>
  <si>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</si>
  <si>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</si>
  <si>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</si>
  <si>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</si>
  <si>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</si>
  <si>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</si>
  <si>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</si>
  <si>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</si>
  <si>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</si>
  <si>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</si>
  <si>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</si>
  <si>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</si>
  <si>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</si>
  <si>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</si>
  <si>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</si>
  <si>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</si>
  <si>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Julhor Ocorrência</t>
  </si>
  <si>
    <t>Julhor Ocorrência no dia</t>
  </si>
  <si>
    <t>Julhor Ocorrência no Estado</t>
  </si>
  <si>
    <t>Julho 2017</t>
  </si>
  <si>
    <t>(*) Nenhuma Infotmação Disponivel pelo INMET</t>
  </si>
  <si>
    <t>Ma. Franciane Rodrigues</t>
  </si>
  <si>
    <t>CoordenadoraTécnica/Cemtec</t>
  </si>
  <si>
    <t>Fonte : Inmet/Semagro/Agraer/Cemtec-MS</t>
  </si>
  <si>
    <t>*</t>
  </si>
  <si>
    <t>NE</t>
  </si>
  <si>
    <t>N</t>
  </si>
  <si>
    <t>SO</t>
  </si>
  <si>
    <t>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</si>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</sst>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8" fillId="7" borderId="0" xfId="2" applyFont="1" applyFill="1" applyAlignment="1" applyProtection="1"/>
    <xf numFmtId="0" fontId="0" fillId="7" borderId="0" xfId="0" applyFill="1" applyBorder="1" applyAlignment="1"/>
    <xf numFmtId="0" fontId="18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6" xfId="0" applyFill="1" applyBorder="1"/>
    <xf numFmtId="0" fontId="20" fillId="7" borderId="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0" fillId="7" borderId="0" xfId="0" applyFill="1" applyBorder="1"/>
    <xf numFmtId="1" fontId="8" fillId="0" borderId="12" xfId="0" applyNumberFormat="1" applyFont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0" fontId="2" fillId="1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1" fontId="12" fillId="0" borderId="14" xfId="0" applyNumberFormat="1" applyFont="1" applyBorder="1" applyAlignment="1">
      <alignment horizontal="center"/>
    </xf>
    <xf numFmtId="0" fontId="4" fillId="2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2" fontId="8" fillId="3" borderId="14" xfId="0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/>
    </xf>
    <xf numFmtId="2" fontId="16" fillId="8" borderId="14" xfId="0" applyNumberFormat="1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8" fillId="5" borderId="14" xfId="0" applyNumberFormat="1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vertical="center"/>
    </xf>
    <xf numFmtId="0" fontId="0" fillId="7" borderId="9" xfId="0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 vertical="center"/>
    </xf>
    <xf numFmtId="2" fontId="8" fillId="6" borderId="21" xfId="0" applyNumberFormat="1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 vertical="center"/>
    </xf>
    <xf numFmtId="0" fontId="2" fillId="1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3" borderId="23" xfId="0" applyNumberFormat="1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right" vertical="center"/>
    </xf>
    <xf numFmtId="2" fontId="12" fillId="5" borderId="23" xfId="0" applyNumberFormat="1" applyFont="1" applyFill="1" applyBorder="1" applyAlignment="1">
      <alignment horizontal="center" vertical="center"/>
    </xf>
    <xf numFmtId="2" fontId="8" fillId="3" borderId="2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2" fontId="4" fillId="5" borderId="23" xfId="0" applyNumberFormat="1" applyFont="1" applyFill="1" applyBorder="1" applyAlignment="1">
      <alignment horizontal="center" vertical="center"/>
    </xf>
    <xf numFmtId="2" fontId="6" fillId="5" borderId="23" xfId="0" applyNumberFormat="1" applyFont="1" applyFill="1" applyBorder="1" applyAlignment="1">
      <alignment horizontal="center" vertical="center"/>
    </xf>
    <xf numFmtId="2" fontId="8" fillId="5" borderId="23" xfId="0" applyNumberFormat="1" applyFont="1" applyFill="1" applyBorder="1" applyAlignment="1">
      <alignment horizontal="center" vertical="center"/>
    </xf>
    <xf numFmtId="2" fontId="8" fillId="4" borderId="21" xfId="0" applyNumberFormat="1" applyFont="1" applyFill="1" applyBorder="1" applyAlignment="1">
      <alignment horizontal="center" vertical="center"/>
    </xf>
    <xf numFmtId="2" fontId="8" fillId="4" borderId="23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5" borderId="20" xfId="0" applyFont="1" applyFill="1" applyBorder="1" applyAlignment="1">
      <alignment horizontal="right" vertical="center"/>
    </xf>
    <xf numFmtId="0" fontId="8" fillId="5" borderId="21" xfId="0" applyFont="1" applyFill="1" applyBorder="1" applyAlignment="1">
      <alignment horizontal="right" vertical="center"/>
    </xf>
    <xf numFmtId="1" fontId="4" fillId="0" borderId="15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63500</xdr:colOff>
      <xdr:row>34</xdr:row>
      <xdr:rowOff>42333</xdr:rowOff>
    </xdr:from>
    <xdr:to>
      <xdr:col>32</xdr:col>
      <xdr:colOff>395816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9583" y="7344833"/>
          <a:ext cx="1771650" cy="484779"/>
        </a:xfrm>
        <a:prstGeom prst="rect">
          <a:avLst/>
        </a:prstGeom>
      </xdr:spPr>
    </xdr:pic>
    <xdr:clientData/>
  </xdr:twoCellAnchor>
  <xdr:twoCellAnchor editAs="oneCell">
    <xdr:from>
      <xdr:col>23</xdr:col>
      <xdr:colOff>254000</xdr:colOff>
      <xdr:row>33</xdr:row>
      <xdr:rowOff>105833</xdr:rowOff>
    </xdr:from>
    <xdr:to>
      <xdr:col>27</xdr:col>
      <xdr:colOff>348192</xdr:colOff>
      <xdr:row>37</xdr:row>
      <xdr:rowOff>67733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450917" y="7249583"/>
          <a:ext cx="153352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36</xdr:row>
      <xdr:rowOff>10584</xdr:rowOff>
    </xdr:from>
    <xdr:to>
      <xdr:col>0</xdr:col>
      <xdr:colOff>1195916</xdr:colOff>
      <xdr:row>38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36</xdr:row>
      <xdr:rowOff>84667</xdr:rowOff>
    </xdr:from>
    <xdr:to>
      <xdr:col>8</xdr:col>
      <xdr:colOff>285749</xdr:colOff>
      <xdr:row>38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32</xdr:col>
      <xdr:colOff>31749</xdr:colOff>
      <xdr:row>35</xdr:row>
      <xdr:rowOff>10583</xdr:rowOff>
    </xdr:from>
    <xdr:to>
      <xdr:col>34</xdr:col>
      <xdr:colOff>934507</xdr:colOff>
      <xdr:row>38</xdr:row>
      <xdr:rowOff>19112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4249" y="7482416"/>
          <a:ext cx="1982258" cy="484779"/>
        </a:xfrm>
        <a:prstGeom prst="rect">
          <a:avLst/>
        </a:prstGeom>
      </xdr:spPr>
    </xdr:pic>
    <xdr:clientData/>
  </xdr:twoCellAnchor>
  <xdr:twoCellAnchor editAs="oneCell">
    <xdr:from>
      <xdr:col>26</xdr:col>
      <xdr:colOff>126999</xdr:colOff>
      <xdr:row>34</xdr:row>
      <xdr:rowOff>148166</xdr:rowOff>
    </xdr:from>
    <xdr:to>
      <xdr:col>30</xdr:col>
      <xdr:colOff>73024</xdr:colOff>
      <xdr:row>38</xdr:row>
      <xdr:rowOff>110066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11313582" y="7461249"/>
          <a:ext cx="153352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137581</xdr:colOff>
      <xdr:row>34</xdr:row>
      <xdr:rowOff>42333</xdr:rowOff>
    </xdr:from>
    <xdr:to>
      <xdr:col>33</xdr:col>
      <xdr:colOff>300564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0831" y="7344833"/>
          <a:ext cx="1739900" cy="484779"/>
        </a:xfrm>
        <a:prstGeom prst="rect">
          <a:avLst/>
        </a:prstGeom>
      </xdr:spPr>
    </xdr:pic>
    <xdr:clientData/>
  </xdr:twoCellAnchor>
  <xdr:twoCellAnchor editAs="oneCell">
    <xdr:from>
      <xdr:col>24</xdr:col>
      <xdr:colOff>169334</xdr:colOff>
      <xdr:row>34</xdr:row>
      <xdr:rowOff>10583</xdr:rowOff>
    </xdr:from>
    <xdr:to>
      <xdr:col>28</xdr:col>
      <xdr:colOff>337609</xdr:colOff>
      <xdr:row>37</xdr:row>
      <xdr:rowOff>131233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228667" y="7313083"/>
          <a:ext cx="153352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95249</xdr:colOff>
      <xdr:row>34</xdr:row>
      <xdr:rowOff>0</xdr:rowOff>
    </xdr:from>
    <xdr:to>
      <xdr:col>33</xdr:col>
      <xdr:colOff>279398</xdr:colOff>
      <xdr:row>37</xdr:row>
      <xdr:rowOff>8529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999" y="7302500"/>
          <a:ext cx="1697566" cy="484779"/>
        </a:xfrm>
        <a:prstGeom prst="rect">
          <a:avLst/>
        </a:prstGeom>
      </xdr:spPr>
    </xdr:pic>
    <xdr:clientData/>
  </xdr:twoCellAnchor>
  <xdr:twoCellAnchor editAs="oneCell">
    <xdr:from>
      <xdr:col>24</xdr:col>
      <xdr:colOff>201083</xdr:colOff>
      <xdr:row>33</xdr:row>
      <xdr:rowOff>148167</xdr:rowOff>
    </xdr:from>
    <xdr:to>
      <xdr:col>29</xdr:col>
      <xdr:colOff>41275</xdr:colOff>
      <xdr:row>37</xdr:row>
      <xdr:rowOff>110067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334500" y="7291917"/>
          <a:ext cx="153352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42332</xdr:colOff>
      <xdr:row>34</xdr:row>
      <xdr:rowOff>10583</xdr:rowOff>
    </xdr:from>
    <xdr:to>
      <xdr:col>32</xdr:col>
      <xdr:colOff>374649</xdr:colOff>
      <xdr:row>37</xdr:row>
      <xdr:rowOff>19112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49" y="7313083"/>
          <a:ext cx="1771650" cy="484779"/>
        </a:xfrm>
        <a:prstGeom prst="rect">
          <a:avLst/>
        </a:prstGeom>
      </xdr:spPr>
    </xdr:pic>
    <xdr:clientData/>
  </xdr:twoCellAnchor>
  <xdr:twoCellAnchor editAs="oneCell">
    <xdr:from>
      <xdr:col>23</xdr:col>
      <xdr:colOff>264582</xdr:colOff>
      <xdr:row>33</xdr:row>
      <xdr:rowOff>137583</xdr:rowOff>
    </xdr:from>
    <xdr:to>
      <xdr:col>27</xdr:col>
      <xdr:colOff>316441</xdr:colOff>
      <xdr:row>37</xdr:row>
      <xdr:rowOff>99483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461499" y="7281333"/>
          <a:ext cx="153352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126998</xdr:colOff>
      <xdr:row>34</xdr:row>
      <xdr:rowOff>31749</xdr:rowOff>
    </xdr:from>
    <xdr:to>
      <xdr:col>33</xdr:col>
      <xdr:colOff>394756</xdr:colOff>
      <xdr:row>37</xdr:row>
      <xdr:rowOff>40278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5748" y="7334249"/>
          <a:ext cx="2003425" cy="484779"/>
        </a:xfrm>
        <a:prstGeom prst="rect">
          <a:avLst/>
        </a:prstGeom>
      </xdr:spPr>
    </xdr:pic>
    <xdr:clientData/>
  </xdr:twoCellAnchor>
  <xdr:twoCellAnchor editAs="oneCell">
    <xdr:from>
      <xdr:col>25</xdr:col>
      <xdr:colOff>63500</xdr:colOff>
      <xdr:row>33</xdr:row>
      <xdr:rowOff>137584</xdr:rowOff>
    </xdr:from>
    <xdr:to>
      <xdr:col>28</xdr:col>
      <xdr:colOff>348192</xdr:colOff>
      <xdr:row>37</xdr:row>
      <xdr:rowOff>99484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11271250" y="7281334"/>
          <a:ext cx="153352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253998</xdr:colOff>
      <xdr:row>33</xdr:row>
      <xdr:rowOff>158749</xdr:rowOff>
    </xdr:from>
    <xdr:to>
      <xdr:col>33</xdr:col>
      <xdr:colOff>426506</xdr:colOff>
      <xdr:row>37</xdr:row>
      <xdr:rowOff>8528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1915" y="7302499"/>
          <a:ext cx="1770591" cy="484779"/>
        </a:xfrm>
        <a:prstGeom prst="rect">
          <a:avLst/>
        </a:prstGeom>
      </xdr:spPr>
    </xdr:pic>
    <xdr:clientData/>
  </xdr:twoCellAnchor>
  <xdr:twoCellAnchor editAs="oneCell">
    <xdr:from>
      <xdr:col>25</xdr:col>
      <xdr:colOff>21166</xdr:colOff>
      <xdr:row>33</xdr:row>
      <xdr:rowOff>105833</xdr:rowOff>
    </xdr:from>
    <xdr:to>
      <xdr:col>29</xdr:col>
      <xdr:colOff>189441</xdr:colOff>
      <xdr:row>37</xdr:row>
      <xdr:rowOff>67733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503833" y="7249583"/>
          <a:ext cx="153352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84665</xdr:colOff>
      <xdr:row>34</xdr:row>
      <xdr:rowOff>0</xdr:rowOff>
    </xdr:from>
    <xdr:to>
      <xdr:col>32</xdr:col>
      <xdr:colOff>416982</xdr:colOff>
      <xdr:row>37</xdr:row>
      <xdr:rowOff>8529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4832" y="7302500"/>
          <a:ext cx="1771650" cy="484779"/>
        </a:xfrm>
        <a:prstGeom prst="rect">
          <a:avLst/>
        </a:prstGeom>
      </xdr:spPr>
    </xdr:pic>
    <xdr:clientData/>
  </xdr:twoCellAnchor>
  <xdr:twoCellAnchor editAs="oneCell">
    <xdr:from>
      <xdr:col>24</xdr:col>
      <xdr:colOff>52918</xdr:colOff>
      <xdr:row>33</xdr:row>
      <xdr:rowOff>105834</xdr:rowOff>
    </xdr:from>
    <xdr:to>
      <xdr:col>28</xdr:col>
      <xdr:colOff>147109</xdr:colOff>
      <xdr:row>37</xdr:row>
      <xdr:rowOff>67734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683751" y="7249584"/>
          <a:ext cx="153352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36</xdr:row>
      <xdr:rowOff>10584</xdr:rowOff>
    </xdr:from>
    <xdr:to>
      <xdr:col>0</xdr:col>
      <xdr:colOff>1195916</xdr:colOff>
      <xdr:row>38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40217</xdr:colOff>
      <xdr:row>36</xdr:row>
      <xdr:rowOff>84667</xdr:rowOff>
    </xdr:from>
    <xdr:to>
      <xdr:col>7</xdr:col>
      <xdr:colOff>171449</xdr:colOff>
      <xdr:row>38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5717" y="6180667"/>
          <a:ext cx="836082" cy="345016"/>
        </a:xfrm>
        <a:prstGeom prst="rect">
          <a:avLst/>
        </a:prstGeom>
      </xdr:spPr>
    </xdr:pic>
    <xdr:clientData/>
  </xdr:twoCellAnchor>
  <xdr:twoCellAnchor editAs="oneCell">
    <xdr:from>
      <xdr:col>31</xdr:col>
      <xdr:colOff>31749</xdr:colOff>
      <xdr:row>35</xdr:row>
      <xdr:rowOff>10583</xdr:rowOff>
    </xdr:from>
    <xdr:to>
      <xdr:col>32</xdr:col>
      <xdr:colOff>956732</xdr:colOff>
      <xdr:row>38</xdr:row>
      <xdr:rowOff>19112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9949" y="5944658"/>
          <a:ext cx="1163108" cy="494304"/>
        </a:xfrm>
        <a:prstGeom prst="rect">
          <a:avLst/>
        </a:prstGeom>
      </xdr:spPr>
    </xdr:pic>
    <xdr:clientData/>
  </xdr:twoCellAnchor>
  <xdr:twoCellAnchor editAs="oneCell">
    <xdr:from>
      <xdr:col>24</xdr:col>
      <xdr:colOff>104775</xdr:colOff>
      <xdr:row>34</xdr:row>
      <xdr:rowOff>114300</xdr:rowOff>
    </xdr:from>
    <xdr:to>
      <xdr:col>30</xdr:col>
      <xdr:colOff>219075</xdr:colOff>
      <xdr:row>38</xdr:row>
      <xdr:rowOff>63500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905625" y="5886450"/>
          <a:ext cx="153352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84666</xdr:colOff>
      <xdr:row>34</xdr:row>
      <xdr:rowOff>10583</xdr:rowOff>
    </xdr:from>
    <xdr:to>
      <xdr:col>32</xdr:col>
      <xdr:colOff>469899</xdr:colOff>
      <xdr:row>37</xdr:row>
      <xdr:rowOff>19112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1833" y="7313083"/>
          <a:ext cx="1877483" cy="484779"/>
        </a:xfrm>
        <a:prstGeom prst="rect">
          <a:avLst/>
        </a:prstGeom>
      </xdr:spPr>
    </xdr:pic>
    <xdr:clientData/>
  </xdr:twoCellAnchor>
  <xdr:twoCellAnchor editAs="oneCell">
    <xdr:from>
      <xdr:col>24</xdr:col>
      <xdr:colOff>10583</xdr:colOff>
      <xdr:row>34</xdr:row>
      <xdr:rowOff>10584</xdr:rowOff>
    </xdr:from>
    <xdr:to>
      <xdr:col>28</xdr:col>
      <xdr:colOff>51858</xdr:colOff>
      <xdr:row>37</xdr:row>
      <xdr:rowOff>131234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715500" y="7313084"/>
          <a:ext cx="153352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20.866666666666664</v>
          </cell>
          <cell r="C5">
            <v>30</v>
          </cell>
          <cell r="D5">
            <v>12.7</v>
          </cell>
          <cell r="E5">
            <v>70.25</v>
          </cell>
          <cell r="F5">
            <v>98</v>
          </cell>
          <cell r="G5">
            <v>28</v>
          </cell>
          <cell r="H5">
            <v>7.9200000000000008</v>
          </cell>
          <cell r="I5" t="str">
            <v>O</v>
          </cell>
          <cell r="J5">
            <v>21.240000000000002</v>
          </cell>
          <cell r="K5">
            <v>0</v>
          </cell>
        </row>
        <row r="6">
          <cell r="B6">
            <v>18.612500000000001</v>
          </cell>
          <cell r="C6">
            <v>27</v>
          </cell>
          <cell r="D6">
            <v>11.8</v>
          </cell>
          <cell r="E6">
            <v>74.083333333333329</v>
          </cell>
          <cell r="F6">
            <v>98</v>
          </cell>
          <cell r="G6">
            <v>42</v>
          </cell>
          <cell r="H6">
            <v>12.24</v>
          </cell>
          <cell r="I6" t="str">
            <v>SO</v>
          </cell>
          <cell r="J6">
            <v>31.680000000000003</v>
          </cell>
          <cell r="K6">
            <v>0</v>
          </cell>
        </row>
        <row r="7">
          <cell r="B7">
            <v>17.354166666666661</v>
          </cell>
          <cell r="C7">
            <v>25.8</v>
          </cell>
          <cell r="D7">
            <v>10.8</v>
          </cell>
          <cell r="E7">
            <v>73.125</v>
          </cell>
          <cell r="F7">
            <v>94</v>
          </cell>
          <cell r="G7">
            <v>42</v>
          </cell>
          <cell r="H7">
            <v>12.6</v>
          </cell>
          <cell r="I7" t="str">
            <v>O</v>
          </cell>
          <cell r="J7">
            <v>27.36</v>
          </cell>
          <cell r="K7">
            <v>0</v>
          </cell>
        </row>
        <row r="8">
          <cell r="B8">
            <v>17.654166666666669</v>
          </cell>
          <cell r="C8">
            <v>25.9</v>
          </cell>
          <cell r="D8">
            <v>10.7</v>
          </cell>
          <cell r="E8">
            <v>66.375</v>
          </cell>
          <cell r="F8">
            <v>91</v>
          </cell>
          <cell r="G8">
            <v>34</v>
          </cell>
          <cell r="H8">
            <v>17.28</v>
          </cell>
          <cell r="I8" t="str">
            <v>S</v>
          </cell>
          <cell r="J8">
            <v>35.28</v>
          </cell>
          <cell r="K8">
            <v>0</v>
          </cell>
        </row>
        <row r="9">
          <cell r="B9">
            <v>17.862500000000001</v>
          </cell>
          <cell r="C9">
            <v>27.1</v>
          </cell>
          <cell r="D9">
            <v>10.4</v>
          </cell>
          <cell r="E9">
            <v>66.833333333333329</v>
          </cell>
          <cell r="F9">
            <v>95</v>
          </cell>
          <cell r="G9">
            <v>31</v>
          </cell>
          <cell r="H9">
            <v>12.96</v>
          </cell>
          <cell r="I9" t="str">
            <v>O</v>
          </cell>
          <cell r="J9">
            <v>31.680000000000003</v>
          </cell>
          <cell r="K9">
            <v>0</v>
          </cell>
        </row>
        <row r="10">
          <cell r="B10">
            <v>18.021739130434785</v>
          </cell>
          <cell r="C10">
            <v>27.8</v>
          </cell>
          <cell r="D10">
            <v>9.6</v>
          </cell>
          <cell r="E10">
            <v>67.434782608695656</v>
          </cell>
          <cell r="F10">
            <v>97</v>
          </cell>
          <cell r="G10">
            <v>29</v>
          </cell>
          <cell r="H10">
            <v>10.08</v>
          </cell>
          <cell r="I10" t="str">
            <v>O</v>
          </cell>
          <cell r="J10">
            <v>20.16</v>
          </cell>
          <cell r="K10">
            <v>0</v>
          </cell>
        </row>
        <row r="11">
          <cell r="B11">
            <v>18.160869565217393</v>
          </cell>
          <cell r="C11">
            <v>28.5</v>
          </cell>
          <cell r="D11">
            <v>8.6</v>
          </cell>
          <cell r="E11">
            <v>66.173913043478265</v>
          </cell>
          <cell r="F11">
            <v>97</v>
          </cell>
          <cell r="G11">
            <v>29</v>
          </cell>
          <cell r="H11">
            <v>14.4</v>
          </cell>
          <cell r="I11" t="str">
            <v>O</v>
          </cell>
          <cell r="J11">
            <v>26.64</v>
          </cell>
          <cell r="K11">
            <v>0</v>
          </cell>
        </row>
        <row r="12">
          <cell r="B12">
            <v>21.287499999999998</v>
          </cell>
          <cell r="C12">
            <v>30.2</v>
          </cell>
          <cell r="D12">
            <v>13.5</v>
          </cell>
          <cell r="E12">
            <v>59.458333333333336</v>
          </cell>
          <cell r="F12">
            <v>91</v>
          </cell>
          <cell r="G12">
            <v>32</v>
          </cell>
          <cell r="H12">
            <v>12.24</v>
          </cell>
          <cell r="I12" t="str">
            <v>O</v>
          </cell>
          <cell r="J12">
            <v>29.16</v>
          </cell>
          <cell r="K12">
            <v>0</v>
          </cell>
        </row>
        <row r="13">
          <cell r="B13">
            <v>20.687500000000004</v>
          </cell>
          <cell r="C13">
            <v>30.7</v>
          </cell>
          <cell r="D13">
            <v>12.5</v>
          </cell>
          <cell r="E13">
            <v>67.541666666666671</v>
          </cell>
          <cell r="F13">
            <v>97</v>
          </cell>
          <cell r="G13">
            <v>30</v>
          </cell>
          <cell r="H13">
            <v>10.44</v>
          </cell>
          <cell r="I13" t="str">
            <v>O</v>
          </cell>
          <cell r="J13">
            <v>30.6</v>
          </cell>
          <cell r="K13">
            <v>0</v>
          </cell>
        </row>
        <row r="14">
          <cell r="B14">
            <v>21.004166666666666</v>
          </cell>
          <cell r="C14">
            <v>31.3</v>
          </cell>
          <cell r="D14">
            <v>12.7</v>
          </cell>
          <cell r="E14">
            <v>68.875</v>
          </cell>
          <cell r="F14">
            <v>98</v>
          </cell>
          <cell r="G14">
            <v>27</v>
          </cell>
          <cell r="H14">
            <v>11.520000000000001</v>
          </cell>
          <cell r="I14" t="str">
            <v>O</v>
          </cell>
          <cell r="J14">
            <v>21.96</v>
          </cell>
          <cell r="K14">
            <v>0</v>
          </cell>
        </row>
        <row r="15">
          <cell r="B15">
            <v>20.012499999999999</v>
          </cell>
          <cell r="C15">
            <v>30.8</v>
          </cell>
          <cell r="D15">
            <v>11.5</v>
          </cell>
          <cell r="E15">
            <v>68.625</v>
          </cell>
          <cell r="F15">
            <v>98</v>
          </cell>
          <cell r="G15">
            <v>29</v>
          </cell>
          <cell r="H15">
            <v>10.44</v>
          </cell>
          <cell r="I15" t="str">
            <v>O</v>
          </cell>
          <cell r="J15">
            <v>22.68</v>
          </cell>
          <cell r="K15">
            <v>0</v>
          </cell>
        </row>
        <row r="16">
          <cell r="B16">
            <v>20.545833333333331</v>
          </cell>
          <cell r="C16">
            <v>31.3</v>
          </cell>
          <cell r="D16">
            <v>12.3</v>
          </cell>
          <cell r="E16">
            <v>66.375</v>
          </cell>
          <cell r="F16">
            <v>97</v>
          </cell>
          <cell r="G16">
            <v>25</v>
          </cell>
          <cell r="H16">
            <v>13.32</v>
          </cell>
          <cell r="I16" t="str">
            <v>S</v>
          </cell>
          <cell r="J16">
            <v>30.6</v>
          </cell>
          <cell r="K16">
            <v>0</v>
          </cell>
        </row>
        <row r="17">
          <cell r="B17">
            <v>20.637500000000003</v>
          </cell>
          <cell r="C17">
            <v>32</v>
          </cell>
          <cell r="D17">
            <v>11.1</v>
          </cell>
          <cell r="E17">
            <v>63</v>
          </cell>
          <cell r="F17">
            <v>97</v>
          </cell>
          <cell r="G17">
            <v>25</v>
          </cell>
          <cell r="H17">
            <v>14.76</v>
          </cell>
          <cell r="I17" t="str">
            <v>O</v>
          </cell>
          <cell r="J17">
            <v>34.92</v>
          </cell>
          <cell r="K17">
            <v>0</v>
          </cell>
        </row>
        <row r="18">
          <cell r="B18">
            <v>21.354166666666668</v>
          </cell>
          <cell r="C18">
            <v>32.1</v>
          </cell>
          <cell r="D18">
            <v>11.6</v>
          </cell>
          <cell r="E18">
            <v>57.583333333333336</v>
          </cell>
          <cell r="F18">
            <v>94</v>
          </cell>
          <cell r="G18">
            <v>20</v>
          </cell>
          <cell r="H18">
            <v>15.120000000000001</v>
          </cell>
          <cell r="I18" t="str">
            <v>SE</v>
          </cell>
          <cell r="J18">
            <v>33.480000000000004</v>
          </cell>
          <cell r="K18">
            <v>0</v>
          </cell>
        </row>
        <row r="19">
          <cell r="B19">
            <v>22.387500000000003</v>
          </cell>
          <cell r="C19">
            <v>31.9</v>
          </cell>
          <cell r="D19">
            <v>11.4</v>
          </cell>
          <cell r="E19">
            <v>49.708333333333336</v>
          </cell>
          <cell r="F19">
            <v>90</v>
          </cell>
          <cell r="G19">
            <v>23</v>
          </cell>
          <cell r="H19">
            <v>19.440000000000001</v>
          </cell>
          <cell r="I19" t="str">
            <v>SE</v>
          </cell>
          <cell r="J19">
            <v>37.080000000000005</v>
          </cell>
          <cell r="K19">
            <v>0</v>
          </cell>
        </row>
        <row r="20">
          <cell r="B20">
            <v>20.8125</v>
          </cell>
          <cell r="C20">
            <v>32</v>
          </cell>
          <cell r="D20">
            <v>10</v>
          </cell>
          <cell r="E20">
            <v>53.583333333333336</v>
          </cell>
          <cell r="F20">
            <v>94</v>
          </cell>
          <cell r="G20">
            <v>21</v>
          </cell>
          <cell r="H20">
            <v>17.64</v>
          </cell>
          <cell r="I20" t="str">
            <v>NO</v>
          </cell>
          <cell r="J20">
            <v>40.680000000000007</v>
          </cell>
          <cell r="K20">
            <v>0</v>
          </cell>
        </row>
        <row r="21">
          <cell r="B21">
            <v>15.35416666666667</v>
          </cell>
          <cell r="C21">
            <v>21.8</v>
          </cell>
          <cell r="D21">
            <v>11</v>
          </cell>
          <cell r="E21">
            <v>73.708333333333329</v>
          </cell>
          <cell r="F21">
            <v>91</v>
          </cell>
          <cell r="G21">
            <v>46</v>
          </cell>
          <cell r="H21">
            <v>21.6</v>
          </cell>
          <cell r="I21" t="str">
            <v>NO</v>
          </cell>
          <cell r="J21">
            <v>42.480000000000004</v>
          </cell>
          <cell r="K21">
            <v>0</v>
          </cell>
        </row>
        <row r="22">
          <cell r="B22">
            <v>10.439130434782609</v>
          </cell>
          <cell r="C22">
            <v>17</v>
          </cell>
          <cell r="D22">
            <v>6</v>
          </cell>
          <cell r="E22">
            <v>55.869565217391305</v>
          </cell>
          <cell r="F22">
            <v>80</v>
          </cell>
          <cell r="G22">
            <v>22</v>
          </cell>
          <cell r="H22">
            <v>15.120000000000001</v>
          </cell>
          <cell r="I22" t="str">
            <v>NO</v>
          </cell>
          <cell r="J22">
            <v>35.64</v>
          </cell>
          <cell r="K22">
            <v>0</v>
          </cell>
        </row>
        <row r="23">
          <cell r="B23">
            <v>9.454545454545455</v>
          </cell>
          <cell r="C23">
            <v>20.9</v>
          </cell>
          <cell r="D23">
            <v>0.3</v>
          </cell>
          <cell r="E23">
            <v>70.409090909090907</v>
          </cell>
          <cell r="F23">
            <v>98</v>
          </cell>
          <cell r="G23">
            <v>22</v>
          </cell>
          <cell r="H23">
            <v>6.84</v>
          </cell>
          <cell r="I23" t="str">
            <v>O</v>
          </cell>
          <cell r="J23">
            <v>17.28</v>
          </cell>
          <cell r="K23">
            <v>0</v>
          </cell>
        </row>
        <row r="24">
          <cell r="B24">
            <v>15.147826086956524</v>
          </cell>
          <cell r="C24">
            <v>28.6</v>
          </cell>
          <cell r="D24">
            <v>5.5</v>
          </cell>
          <cell r="E24">
            <v>68.956521739130437</v>
          </cell>
          <cell r="F24">
            <v>97</v>
          </cell>
          <cell r="G24">
            <v>27</v>
          </cell>
          <cell r="H24">
            <v>7.2</v>
          </cell>
          <cell r="I24" t="str">
            <v>NO</v>
          </cell>
          <cell r="J24">
            <v>21.240000000000002</v>
          </cell>
          <cell r="K24">
            <v>0</v>
          </cell>
        </row>
        <row r="25">
          <cell r="B25">
            <v>18.387499999999999</v>
          </cell>
          <cell r="C25">
            <v>31.6</v>
          </cell>
          <cell r="D25">
            <v>8.4</v>
          </cell>
          <cell r="E25">
            <v>63.458333333333336</v>
          </cell>
          <cell r="F25">
            <v>96</v>
          </cell>
          <cell r="G25">
            <v>17</v>
          </cell>
          <cell r="H25">
            <v>8.2799999999999994</v>
          </cell>
          <cell r="I25" t="str">
            <v>N</v>
          </cell>
          <cell r="J25">
            <v>21.240000000000002</v>
          </cell>
          <cell r="K25">
            <v>0</v>
          </cell>
        </row>
        <row r="26">
          <cell r="B26">
            <v>18.991666666666671</v>
          </cell>
          <cell r="C26">
            <v>31.7</v>
          </cell>
          <cell r="D26">
            <v>9.1</v>
          </cell>
          <cell r="E26">
            <v>58.541666666666664</v>
          </cell>
          <cell r="F26">
            <v>94</v>
          </cell>
          <cell r="G26">
            <v>17</v>
          </cell>
          <cell r="H26">
            <v>14.4</v>
          </cell>
          <cell r="I26" t="str">
            <v>O</v>
          </cell>
          <cell r="J26">
            <v>27.36</v>
          </cell>
          <cell r="K26">
            <v>0</v>
          </cell>
        </row>
        <row r="27">
          <cell r="B27">
            <v>21.252173913043475</v>
          </cell>
          <cell r="C27">
            <v>33.799999999999997</v>
          </cell>
          <cell r="D27">
            <v>10.9</v>
          </cell>
          <cell r="E27">
            <v>48.956521739130437</v>
          </cell>
          <cell r="F27">
            <v>86</v>
          </cell>
          <cell r="G27">
            <v>15</v>
          </cell>
          <cell r="H27">
            <v>17.28</v>
          </cell>
          <cell r="I27" t="str">
            <v>O</v>
          </cell>
          <cell r="J27">
            <v>33.840000000000003</v>
          </cell>
          <cell r="K27">
            <v>0</v>
          </cell>
        </row>
        <row r="28">
          <cell r="B28">
            <v>24.375000000000004</v>
          </cell>
          <cell r="C28">
            <v>33.6</v>
          </cell>
          <cell r="D28">
            <v>12.7</v>
          </cell>
          <cell r="E28">
            <v>34.583333333333336</v>
          </cell>
          <cell r="F28">
            <v>76</v>
          </cell>
          <cell r="G28">
            <v>15</v>
          </cell>
          <cell r="H28">
            <v>19.8</v>
          </cell>
          <cell r="I28" t="str">
            <v>SE</v>
          </cell>
          <cell r="J28">
            <v>42.12</v>
          </cell>
          <cell r="K28">
            <v>0</v>
          </cell>
        </row>
        <row r="29">
          <cell r="B29">
            <v>22.095652173913045</v>
          </cell>
          <cell r="C29">
            <v>32</v>
          </cell>
          <cell r="D29">
            <v>9.9</v>
          </cell>
          <cell r="E29">
            <v>42.260869565217391</v>
          </cell>
          <cell r="F29">
            <v>88</v>
          </cell>
          <cell r="G29">
            <v>17</v>
          </cell>
          <cell r="H29">
            <v>19.079999999999998</v>
          </cell>
          <cell r="I29" t="str">
            <v>S</v>
          </cell>
          <cell r="J29">
            <v>42.480000000000004</v>
          </cell>
          <cell r="K29">
            <v>0</v>
          </cell>
        </row>
        <row r="30">
          <cell r="B30">
            <v>20.408695652173915</v>
          </cell>
          <cell r="C30">
            <v>31.6</v>
          </cell>
          <cell r="D30">
            <v>10</v>
          </cell>
          <cell r="E30">
            <v>55.434782608695649</v>
          </cell>
          <cell r="F30">
            <v>92</v>
          </cell>
          <cell r="G30">
            <v>22</v>
          </cell>
          <cell r="H30">
            <v>12.6</v>
          </cell>
          <cell r="I30" t="str">
            <v>O</v>
          </cell>
          <cell r="J30">
            <v>31.319999999999997</v>
          </cell>
          <cell r="K30">
            <v>0</v>
          </cell>
        </row>
        <row r="31">
          <cell r="B31">
            <v>19.525000000000002</v>
          </cell>
          <cell r="C31">
            <v>30</v>
          </cell>
          <cell r="D31">
            <v>9.3000000000000007</v>
          </cell>
          <cell r="E31">
            <v>59.416666666666664</v>
          </cell>
          <cell r="F31">
            <v>96</v>
          </cell>
          <cell r="G31">
            <v>22</v>
          </cell>
          <cell r="H31">
            <v>12.24</v>
          </cell>
          <cell r="I31" t="str">
            <v>O</v>
          </cell>
          <cell r="J31">
            <v>31.680000000000003</v>
          </cell>
          <cell r="K31">
            <v>0</v>
          </cell>
        </row>
        <row r="32">
          <cell r="B32">
            <v>19.195833333333336</v>
          </cell>
          <cell r="C32">
            <v>31.1</v>
          </cell>
          <cell r="D32">
            <v>8.9</v>
          </cell>
          <cell r="E32">
            <v>57.916666666666664</v>
          </cell>
          <cell r="F32">
            <v>95</v>
          </cell>
          <cell r="G32">
            <v>19</v>
          </cell>
          <cell r="H32">
            <v>18.36</v>
          </cell>
          <cell r="I32" t="str">
            <v>O</v>
          </cell>
          <cell r="J32">
            <v>37.440000000000005</v>
          </cell>
          <cell r="K32">
            <v>0</v>
          </cell>
        </row>
        <row r="33">
          <cell r="B33">
            <v>20.439130434782609</v>
          </cell>
          <cell r="C33">
            <v>31</v>
          </cell>
          <cell r="D33">
            <v>10.3</v>
          </cell>
          <cell r="E33">
            <v>56.260869565217391</v>
          </cell>
          <cell r="F33">
            <v>94</v>
          </cell>
          <cell r="G33">
            <v>25</v>
          </cell>
          <cell r="H33">
            <v>17.64</v>
          </cell>
          <cell r="I33" t="str">
            <v>O</v>
          </cell>
          <cell r="J33">
            <v>38.159999999999997</v>
          </cell>
          <cell r="K33">
            <v>0</v>
          </cell>
        </row>
        <row r="34">
          <cell r="B34">
            <v>20.795833333333334</v>
          </cell>
          <cell r="C34">
            <v>31.7</v>
          </cell>
          <cell r="D34">
            <v>10.3</v>
          </cell>
          <cell r="E34">
            <v>56.5</v>
          </cell>
          <cell r="F34">
            <v>93</v>
          </cell>
          <cell r="G34">
            <v>23</v>
          </cell>
          <cell r="H34">
            <v>15.120000000000001</v>
          </cell>
          <cell r="I34" t="str">
            <v>O</v>
          </cell>
          <cell r="J34">
            <v>35.64</v>
          </cell>
          <cell r="K34">
            <v>0</v>
          </cell>
        </row>
        <row r="35">
          <cell r="B35">
            <v>21.625</v>
          </cell>
          <cell r="C35">
            <v>30.7</v>
          </cell>
          <cell r="D35">
            <v>11.9</v>
          </cell>
          <cell r="E35">
            <v>52.458333333333336</v>
          </cell>
          <cell r="F35">
            <v>93</v>
          </cell>
          <cell r="G35">
            <v>23</v>
          </cell>
          <cell r="H35">
            <v>10.44</v>
          </cell>
          <cell r="I35" t="str">
            <v>O</v>
          </cell>
          <cell r="J35">
            <v>28.44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20.512499999999999</v>
          </cell>
          <cell r="C5">
            <v>28.2</v>
          </cell>
          <cell r="D5">
            <v>13</v>
          </cell>
          <cell r="E5">
            <v>53.875</v>
          </cell>
          <cell r="F5">
            <v>85</v>
          </cell>
          <cell r="G5">
            <v>23</v>
          </cell>
          <cell r="H5">
            <v>16.920000000000002</v>
          </cell>
          <cell r="I5" t="str">
            <v>SE</v>
          </cell>
          <cell r="J5">
            <v>34.200000000000003</v>
          </cell>
          <cell r="K5">
            <v>0</v>
          </cell>
        </row>
        <row r="6">
          <cell r="B6">
            <v>19.9375</v>
          </cell>
          <cell r="C6">
            <v>27</v>
          </cell>
          <cell r="D6">
            <v>14.1</v>
          </cell>
          <cell r="E6">
            <v>50.916666666666664</v>
          </cell>
          <cell r="F6">
            <v>74</v>
          </cell>
          <cell r="G6">
            <v>28</v>
          </cell>
          <cell r="H6">
            <v>19.8</v>
          </cell>
          <cell r="I6" t="str">
            <v>L</v>
          </cell>
          <cell r="J6">
            <v>38.880000000000003</v>
          </cell>
          <cell r="K6">
            <v>0</v>
          </cell>
        </row>
        <row r="7">
          <cell r="B7">
            <v>18.233333333333331</v>
          </cell>
          <cell r="C7">
            <v>25.8</v>
          </cell>
          <cell r="D7">
            <v>11.5</v>
          </cell>
          <cell r="E7">
            <v>59.541666666666664</v>
          </cell>
          <cell r="F7">
            <v>87</v>
          </cell>
          <cell r="G7">
            <v>28</v>
          </cell>
          <cell r="H7">
            <v>25.56</v>
          </cell>
          <cell r="I7" t="str">
            <v>SE</v>
          </cell>
          <cell r="J7">
            <v>47.16</v>
          </cell>
          <cell r="K7">
            <v>0</v>
          </cell>
        </row>
        <row r="8">
          <cell r="B8">
            <v>19.287499999999998</v>
          </cell>
          <cell r="C8">
            <v>26.7</v>
          </cell>
          <cell r="D8">
            <v>13.3</v>
          </cell>
          <cell r="E8">
            <v>49.208333333333336</v>
          </cell>
          <cell r="F8">
            <v>67</v>
          </cell>
          <cell r="G8">
            <v>31</v>
          </cell>
          <cell r="H8">
            <v>29.16</v>
          </cell>
          <cell r="I8" t="str">
            <v>L</v>
          </cell>
          <cell r="J8">
            <v>45.72</v>
          </cell>
          <cell r="K8">
            <v>0</v>
          </cell>
        </row>
        <row r="9">
          <cell r="B9">
            <v>19.729166666666668</v>
          </cell>
          <cell r="C9">
            <v>27.2</v>
          </cell>
          <cell r="D9">
            <v>13.6</v>
          </cell>
          <cell r="E9">
            <v>50.958333333333336</v>
          </cell>
          <cell r="F9">
            <v>71</v>
          </cell>
          <cell r="G9">
            <v>29</v>
          </cell>
          <cell r="H9">
            <v>26.28</v>
          </cell>
          <cell r="I9" t="str">
            <v>NE</v>
          </cell>
          <cell r="J9">
            <v>37.800000000000004</v>
          </cell>
          <cell r="K9">
            <v>0</v>
          </cell>
        </row>
        <row r="10">
          <cell r="B10">
            <v>19.570833333333333</v>
          </cell>
          <cell r="C10">
            <v>27.2</v>
          </cell>
          <cell r="D10">
            <v>13</v>
          </cell>
          <cell r="E10">
            <v>49.333333333333336</v>
          </cell>
          <cell r="F10">
            <v>72</v>
          </cell>
          <cell r="G10">
            <v>26</v>
          </cell>
          <cell r="H10">
            <v>23.759999999999998</v>
          </cell>
          <cell r="I10" t="str">
            <v>NE</v>
          </cell>
          <cell r="J10">
            <v>32.76</v>
          </cell>
          <cell r="K10">
            <v>0</v>
          </cell>
        </row>
        <row r="11">
          <cell r="B11">
            <v>21.41764705882353</v>
          </cell>
          <cell r="C11">
            <v>27.6</v>
          </cell>
          <cell r="D11">
            <v>10.8</v>
          </cell>
          <cell r="E11">
            <v>45.352941176470587</v>
          </cell>
          <cell r="F11">
            <v>82</v>
          </cell>
          <cell r="G11">
            <v>27</v>
          </cell>
          <cell r="H11">
            <v>16.2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22.011764705882353</v>
          </cell>
          <cell r="C12">
            <v>28.3</v>
          </cell>
          <cell r="D12">
            <v>15.8</v>
          </cell>
          <cell r="E12">
            <v>49.294117647058826</v>
          </cell>
          <cell r="F12">
            <v>71</v>
          </cell>
          <cell r="G12">
            <v>29</v>
          </cell>
          <cell r="H12">
            <v>24.12</v>
          </cell>
          <cell r="I12" t="str">
            <v>NE</v>
          </cell>
          <cell r="J12">
            <v>36.72</v>
          </cell>
          <cell r="K12">
            <v>0</v>
          </cell>
        </row>
        <row r="13">
          <cell r="B13">
            <v>20.749999999999996</v>
          </cell>
          <cell r="C13">
            <v>29.3</v>
          </cell>
          <cell r="D13">
            <v>13.2</v>
          </cell>
          <cell r="E13">
            <v>56.416666666666664</v>
          </cell>
          <cell r="F13">
            <v>84</v>
          </cell>
          <cell r="G13">
            <v>26</v>
          </cell>
          <cell r="H13">
            <v>21.96</v>
          </cell>
          <cell r="I13" t="str">
            <v>NE</v>
          </cell>
          <cell r="J13">
            <v>34.56</v>
          </cell>
          <cell r="K13">
            <v>0</v>
          </cell>
        </row>
        <row r="14">
          <cell r="B14">
            <v>21.295833333333334</v>
          </cell>
          <cell r="C14">
            <v>28.7</v>
          </cell>
          <cell r="D14">
            <v>14.6</v>
          </cell>
          <cell r="E14">
            <v>51.083333333333336</v>
          </cell>
          <cell r="F14">
            <v>75</v>
          </cell>
          <cell r="G14">
            <v>27</v>
          </cell>
          <cell r="H14">
            <v>22.68</v>
          </cell>
          <cell r="I14" t="str">
            <v>NE</v>
          </cell>
          <cell r="J14">
            <v>33.119999999999997</v>
          </cell>
          <cell r="K14">
            <v>0</v>
          </cell>
        </row>
        <row r="15">
          <cell r="B15">
            <v>21.033333333333328</v>
          </cell>
          <cell r="C15">
            <v>28.5</v>
          </cell>
          <cell r="D15">
            <v>15</v>
          </cell>
          <cell r="E15">
            <v>49.875</v>
          </cell>
          <cell r="F15">
            <v>73</v>
          </cell>
          <cell r="G15">
            <v>23</v>
          </cell>
          <cell r="H15">
            <v>20.52</v>
          </cell>
          <cell r="I15" t="str">
            <v>L</v>
          </cell>
          <cell r="J15">
            <v>34.56</v>
          </cell>
          <cell r="K15">
            <v>0</v>
          </cell>
        </row>
        <row r="16">
          <cell r="B16">
            <v>20.95</v>
          </cell>
          <cell r="C16">
            <v>29.1</v>
          </cell>
          <cell r="D16">
            <v>13.5</v>
          </cell>
          <cell r="E16">
            <v>52.375</v>
          </cell>
          <cell r="F16">
            <v>83</v>
          </cell>
          <cell r="G16">
            <v>24</v>
          </cell>
          <cell r="H16">
            <v>23.759999999999998</v>
          </cell>
          <cell r="I16" t="str">
            <v>L</v>
          </cell>
          <cell r="J16">
            <v>47.88</v>
          </cell>
          <cell r="K16">
            <v>0</v>
          </cell>
        </row>
        <row r="17">
          <cell r="B17">
            <v>21.008333333333329</v>
          </cell>
          <cell r="C17">
            <v>29.4</v>
          </cell>
          <cell r="D17">
            <v>12.4</v>
          </cell>
          <cell r="E17">
            <v>46.833333333333336</v>
          </cell>
          <cell r="F17">
            <v>76</v>
          </cell>
          <cell r="G17">
            <v>25</v>
          </cell>
          <cell r="H17">
            <v>22.68</v>
          </cell>
          <cell r="I17" t="str">
            <v>NE</v>
          </cell>
          <cell r="J17">
            <v>38.880000000000003</v>
          </cell>
          <cell r="K17">
            <v>0</v>
          </cell>
        </row>
        <row r="18">
          <cell r="B18">
            <v>20.483333333333334</v>
          </cell>
          <cell r="C18">
            <v>29.5</v>
          </cell>
          <cell r="D18">
            <v>13</v>
          </cell>
          <cell r="E18">
            <v>49.208333333333336</v>
          </cell>
          <cell r="F18">
            <v>76</v>
          </cell>
          <cell r="G18">
            <v>22</v>
          </cell>
          <cell r="H18">
            <v>23.400000000000002</v>
          </cell>
          <cell r="I18" t="str">
            <v>NE</v>
          </cell>
          <cell r="J18">
            <v>38.159999999999997</v>
          </cell>
          <cell r="K18">
            <v>0</v>
          </cell>
        </row>
        <row r="19">
          <cell r="B19">
            <v>20.320833333333329</v>
          </cell>
          <cell r="C19">
            <v>29.6</v>
          </cell>
          <cell r="D19">
            <v>12.2</v>
          </cell>
          <cell r="E19">
            <v>48.166666666666664</v>
          </cell>
          <cell r="F19">
            <v>79</v>
          </cell>
          <cell r="G19">
            <v>20</v>
          </cell>
          <cell r="H19">
            <v>30.240000000000002</v>
          </cell>
          <cell r="I19" t="str">
            <v>NE</v>
          </cell>
          <cell r="J19">
            <v>46.080000000000005</v>
          </cell>
          <cell r="K19">
            <v>0</v>
          </cell>
        </row>
        <row r="20">
          <cell r="B20">
            <v>19.729166666666668</v>
          </cell>
          <cell r="C20">
            <v>28.2</v>
          </cell>
          <cell r="D20">
            <v>12.6</v>
          </cell>
          <cell r="E20">
            <v>49.125</v>
          </cell>
          <cell r="F20">
            <v>71</v>
          </cell>
          <cell r="G20">
            <v>27</v>
          </cell>
          <cell r="H20">
            <v>18</v>
          </cell>
          <cell r="I20" t="str">
            <v>NE</v>
          </cell>
          <cell r="J20">
            <v>41.4</v>
          </cell>
          <cell r="K20">
            <v>0</v>
          </cell>
        </row>
        <row r="21">
          <cell r="B21">
            <v>17.513043478260869</v>
          </cell>
          <cell r="C21">
            <v>23.7</v>
          </cell>
          <cell r="D21">
            <v>12.4</v>
          </cell>
          <cell r="E21">
            <v>62.304347826086953</v>
          </cell>
          <cell r="F21">
            <v>78</v>
          </cell>
          <cell r="G21">
            <v>45</v>
          </cell>
          <cell r="H21">
            <v>24.840000000000003</v>
          </cell>
          <cell r="I21" t="str">
            <v>NE</v>
          </cell>
          <cell r="J21">
            <v>38.519999999999996</v>
          </cell>
          <cell r="K21">
            <v>0</v>
          </cell>
        </row>
        <row r="22">
          <cell r="B22">
            <v>11.295000000000002</v>
          </cell>
          <cell r="C22">
            <v>18.2</v>
          </cell>
          <cell r="D22">
            <v>5</v>
          </cell>
          <cell r="E22">
            <v>57.55</v>
          </cell>
          <cell r="F22">
            <v>86</v>
          </cell>
          <cell r="G22">
            <v>29</v>
          </cell>
          <cell r="H22">
            <v>19.079999999999998</v>
          </cell>
          <cell r="I22" t="str">
            <v>S</v>
          </cell>
          <cell r="J22">
            <v>35.28</v>
          </cell>
          <cell r="K22">
            <v>0</v>
          </cell>
        </row>
        <row r="23">
          <cell r="B23">
            <v>13.728571428571431</v>
          </cell>
          <cell r="C23">
            <v>24.4</v>
          </cell>
          <cell r="D23">
            <v>6</v>
          </cell>
          <cell r="E23">
            <v>47</v>
          </cell>
          <cell r="F23">
            <v>64</v>
          </cell>
          <cell r="G23">
            <v>31</v>
          </cell>
          <cell r="H23">
            <v>15.840000000000002</v>
          </cell>
          <cell r="I23" t="str">
            <v>L</v>
          </cell>
          <cell r="J23">
            <v>29.16</v>
          </cell>
          <cell r="K23">
            <v>0</v>
          </cell>
        </row>
        <row r="24">
          <cell r="B24">
            <v>17.0625</v>
          </cell>
          <cell r="C24">
            <v>28.8</v>
          </cell>
          <cell r="D24">
            <v>7.4</v>
          </cell>
          <cell r="E24">
            <v>59.708333333333336</v>
          </cell>
          <cell r="F24">
            <v>94</v>
          </cell>
          <cell r="G24">
            <v>20</v>
          </cell>
          <cell r="H24">
            <v>22.32</v>
          </cell>
          <cell r="I24" t="str">
            <v>NE</v>
          </cell>
          <cell r="J24">
            <v>34.200000000000003</v>
          </cell>
          <cell r="K24">
            <v>0</v>
          </cell>
        </row>
        <row r="25">
          <cell r="B25">
            <v>20.020833333333332</v>
          </cell>
          <cell r="C25">
            <v>29.5</v>
          </cell>
          <cell r="D25">
            <v>10.6</v>
          </cell>
          <cell r="E25">
            <v>47.75</v>
          </cell>
          <cell r="F25">
            <v>86</v>
          </cell>
          <cell r="G25">
            <v>18</v>
          </cell>
          <cell r="H25">
            <v>18.720000000000002</v>
          </cell>
          <cell r="I25" t="str">
            <v>NE</v>
          </cell>
          <cell r="J25">
            <v>30.96</v>
          </cell>
          <cell r="K25">
            <v>0</v>
          </cell>
        </row>
        <row r="26">
          <cell r="B26">
            <v>20.970833333333335</v>
          </cell>
          <cell r="C26">
            <v>29.7</v>
          </cell>
          <cell r="D26">
            <v>12.7</v>
          </cell>
          <cell r="E26">
            <v>40.125</v>
          </cell>
          <cell r="F26">
            <v>67</v>
          </cell>
          <cell r="G26">
            <v>19</v>
          </cell>
          <cell r="H26">
            <v>23.040000000000003</v>
          </cell>
          <cell r="I26" t="str">
            <v>NE</v>
          </cell>
          <cell r="J26">
            <v>35.64</v>
          </cell>
          <cell r="K26">
            <v>0</v>
          </cell>
        </row>
        <row r="27">
          <cell r="B27">
            <v>21.508333333333336</v>
          </cell>
          <cell r="C27">
            <v>31.1</v>
          </cell>
          <cell r="D27">
            <v>13.2</v>
          </cell>
          <cell r="E27">
            <v>40.25</v>
          </cell>
          <cell r="F27">
            <v>65</v>
          </cell>
          <cell r="G27">
            <v>18</v>
          </cell>
          <cell r="H27">
            <v>24.840000000000003</v>
          </cell>
          <cell r="I27" t="str">
            <v>NE</v>
          </cell>
          <cell r="J27">
            <v>50.4</v>
          </cell>
          <cell r="K27">
            <v>0</v>
          </cell>
        </row>
        <row r="28">
          <cell r="B28">
            <v>21.354166666666668</v>
          </cell>
          <cell r="C28">
            <v>30</v>
          </cell>
          <cell r="D28">
            <v>13.2</v>
          </cell>
          <cell r="E28">
            <v>39.166666666666664</v>
          </cell>
          <cell r="F28">
            <v>62</v>
          </cell>
          <cell r="G28">
            <v>19</v>
          </cell>
          <cell r="H28">
            <v>23.400000000000002</v>
          </cell>
          <cell r="I28" t="str">
            <v>NE</v>
          </cell>
          <cell r="J28">
            <v>38.880000000000003</v>
          </cell>
          <cell r="K28">
            <v>0</v>
          </cell>
        </row>
        <row r="29">
          <cell r="B29">
            <v>20.854166666666668</v>
          </cell>
          <cell r="C29">
            <v>28.8</v>
          </cell>
          <cell r="D29">
            <v>12.9</v>
          </cell>
          <cell r="E29">
            <v>37.5</v>
          </cell>
          <cell r="F29">
            <v>64</v>
          </cell>
          <cell r="G29">
            <v>16</v>
          </cell>
          <cell r="H29">
            <v>21.96</v>
          </cell>
          <cell r="I29" t="str">
            <v>NE</v>
          </cell>
          <cell r="J29">
            <v>37.800000000000004</v>
          </cell>
          <cell r="K29">
            <v>0</v>
          </cell>
        </row>
        <row r="30">
          <cell r="B30">
            <v>20.716666666666672</v>
          </cell>
          <cell r="C30">
            <v>28.9</v>
          </cell>
          <cell r="D30">
            <v>12.7</v>
          </cell>
          <cell r="E30">
            <v>46.416666666666664</v>
          </cell>
          <cell r="F30">
            <v>78</v>
          </cell>
          <cell r="G30">
            <v>23</v>
          </cell>
          <cell r="H30">
            <v>20.88</v>
          </cell>
          <cell r="I30" t="str">
            <v>L</v>
          </cell>
          <cell r="J30">
            <v>42.12</v>
          </cell>
          <cell r="K30">
            <v>0</v>
          </cell>
        </row>
        <row r="31">
          <cell r="B31">
            <v>19.283333333333339</v>
          </cell>
          <cell r="C31">
            <v>28</v>
          </cell>
          <cell r="D31">
            <v>9.6999999999999993</v>
          </cell>
          <cell r="E31">
            <v>45.416666666666664</v>
          </cell>
          <cell r="F31">
            <v>79</v>
          </cell>
          <cell r="G31">
            <v>23</v>
          </cell>
          <cell r="H31">
            <v>27</v>
          </cell>
          <cell r="I31" t="str">
            <v>NE</v>
          </cell>
          <cell r="J31">
            <v>47.16</v>
          </cell>
          <cell r="K31">
            <v>0</v>
          </cell>
        </row>
        <row r="32">
          <cell r="B32">
            <v>19.30833333333333</v>
          </cell>
          <cell r="C32">
            <v>28.4</v>
          </cell>
          <cell r="D32">
            <v>10.8</v>
          </cell>
          <cell r="E32">
            <v>46.708333333333336</v>
          </cell>
          <cell r="F32">
            <v>77</v>
          </cell>
          <cell r="G32">
            <v>21</v>
          </cell>
          <cell r="H32">
            <v>27.720000000000002</v>
          </cell>
          <cell r="I32" t="str">
            <v>NE</v>
          </cell>
          <cell r="J32">
            <v>43.92</v>
          </cell>
          <cell r="K32">
            <v>0</v>
          </cell>
        </row>
        <row r="33">
          <cell r="B33">
            <v>20.145833333333332</v>
          </cell>
          <cell r="C33">
            <v>28.8</v>
          </cell>
          <cell r="D33">
            <v>12.9</v>
          </cell>
          <cell r="E33">
            <v>49.25</v>
          </cell>
          <cell r="F33">
            <v>75</v>
          </cell>
          <cell r="G33">
            <v>24</v>
          </cell>
          <cell r="H33">
            <v>23.040000000000003</v>
          </cell>
          <cell r="I33" t="str">
            <v>NE</v>
          </cell>
          <cell r="J33">
            <v>43.2</v>
          </cell>
          <cell r="K33">
            <v>0</v>
          </cell>
        </row>
        <row r="34">
          <cell r="B34">
            <v>20.970833333333339</v>
          </cell>
          <cell r="C34">
            <v>29.2</v>
          </cell>
          <cell r="D34">
            <v>12.5</v>
          </cell>
          <cell r="E34">
            <v>46.791666666666664</v>
          </cell>
          <cell r="F34">
            <v>75</v>
          </cell>
          <cell r="G34">
            <v>24</v>
          </cell>
          <cell r="H34">
            <v>23.400000000000002</v>
          </cell>
          <cell r="I34" t="str">
            <v>L</v>
          </cell>
          <cell r="J34">
            <v>34.56</v>
          </cell>
          <cell r="K34">
            <v>0</v>
          </cell>
        </row>
        <row r="35">
          <cell r="B35">
            <v>20.533333333333331</v>
          </cell>
          <cell r="C35">
            <v>27.5</v>
          </cell>
          <cell r="D35">
            <v>13.6</v>
          </cell>
          <cell r="E35">
            <v>45.5</v>
          </cell>
          <cell r="F35">
            <v>71</v>
          </cell>
          <cell r="G35">
            <v>24</v>
          </cell>
          <cell r="H35">
            <v>24.12</v>
          </cell>
          <cell r="I35" t="str">
            <v>NE</v>
          </cell>
          <cell r="J35">
            <v>34.92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20.329166666666669</v>
          </cell>
          <cell r="C5">
            <v>31.6</v>
          </cell>
          <cell r="D5">
            <v>12.5</v>
          </cell>
          <cell r="E5">
            <v>70.416666666666671</v>
          </cell>
          <cell r="F5">
            <v>96</v>
          </cell>
          <cell r="G5">
            <v>26</v>
          </cell>
          <cell r="H5">
            <v>11.879999999999999</v>
          </cell>
          <cell r="I5" t="str">
            <v>SE</v>
          </cell>
          <cell r="J5">
            <v>53.28</v>
          </cell>
          <cell r="K5">
            <v>0</v>
          </cell>
        </row>
        <row r="6">
          <cell r="B6">
            <v>20.329166666666662</v>
          </cell>
          <cell r="C6">
            <v>30.7</v>
          </cell>
          <cell r="D6">
            <v>12.8</v>
          </cell>
          <cell r="E6">
            <v>65.041666666666671</v>
          </cell>
          <cell r="F6">
            <v>94</v>
          </cell>
          <cell r="G6">
            <v>23</v>
          </cell>
          <cell r="H6">
            <v>11.16</v>
          </cell>
          <cell r="I6" t="str">
            <v>SE</v>
          </cell>
          <cell r="J6">
            <v>27.720000000000002</v>
          </cell>
          <cell r="K6">
            <v>0</v>
          </cell>
        </row>
        <row r="7">
          <cell r="B7">
            <v>19.954166666666669</v>
          </cell>
          <cell r="C7">
            <v>28.8</v>
          </cell>
          <cell r="D7">
            <v>12.7</v>
          </cell>
          <cell r="E7">
            <v>63.833333333333336</v>
          </cell>
          <cell r="F7">
            <v>92</v>
          </cell>
          <cell r="G7">
            <v>30</v>
          </cell>
          <cell r="H7">
            <v>13.32</v>
          </cell>
          <cell r="I7" t="str">
            <v>SE</v>
          </cell>
          <cell r="J7">
            <v>27.720000000000002</v>
          </cell>
          <cell r="K7">
            <v>0</v>
          </cell>
        </row>
        <row r="8">
          <cell r="B8">
            <v>20.645833333333332</v>
          </cell>
          <cell r="C8">
            <v>30</v>
          </cell>
          <cell r="D8">
            <v>14.5</v>
          </cell>
          <cell r="E8">
            <v>60.708333333333336</v>
          </cell>
          <cell r="F8">
            <v>85</v>
          </cell>
          <cell r="G8">
            <v>31</v>
          </cell>
          <cell r="H8">
            <v>12.24</v>
          </cell>
          <cell r="I8" t="str">
            <v>SE</v>
          </cell>
          <cell r="J8">
            <v>25.56</v>
          </cell>
          <cell r="K8">
            <v>0</v>
          </cell>
        </row>
        <row r="9">
          <cell r="B9">
            <v>21.375</v>
          </cell>
          <cell r="C9">
            <v>30.3</v>
          </cell>
          <cell r="D9">
            <v>13.1</v>
          </cell>
          <cell r="E9">
            <v>63.833333333333336</v>
          </cell>
          <cell r="F9">
            <v>93</v>
          </cell>
          <cell r="G9">
            <v>32</v>
          </cell>
          <cell r="H9">
            <v>10.08</v>
          </cell>
          <cell r="I9" t="str">
            <v>SE</v>
          </cell>
          <cell r="J9">
            <v>27.720000000000002</v>
          </cell>
          <cell r="K9">
            <v>0</v>
          </cell>
        </row>
        <row r="10">
          <cell r="B10">
            <v>20.870833333333334</v>
          </cell>
          <cell r="C10">
            <v>30.3</v>
          </cell>
          <cell r="D10">
            <v>14.3</v>
          </cell>
          <cell r="E10">
            <v>63.75</v>
          </cell>
          <cell r="F10">
            <v>89</v>
          </cell>
          <cell r="G10">
            <v>28</v>
          </cell>
          <cell r="H10">
            <v>8.2799999999999994</v>
          </cell>
          <cell r="I10" t="str">
            <v>L</v>
          </cell>
          <cell r="J10">
            <v>19.8</v>
          </cell>
          <cell r="K10">
            <v>0</v>
          </cell>
        </row>
        <row r="11">
          <cell r="B11">
            <v>19.133333333333336</v>
          </cell>
          <cell r="C11">
            <v>29.5</v>
          </cell>
          <cell r="D11">
            <v>11.1</v>
          </cell>
          <cell r="E11">
            <v>66.5</v>
          </cell>
          <cell r="F11">
            <v>94</v>
          </cell>
          <cell r="G11">
            <v>26</v>
          </cell>
          <cell r="H11">
            <v>7.9200000000000008</v>
          </cell>
          <cell r="I11" t="str">
            <v>L</v>
          </cell>
          <cell r="J11">
            <v>18.720000000000002</v>
          </cell>
          <cell r="K11">
            <v>0</v>
          </cell>
        </row>
        <row r="12">
          <cell r="B12">
            <v>19.670833333333334</v>
          </cell>
          <cell r="C12">
            <v>31.1</v>
          </cell>
          <cell r="D12">
            <v>12.4</v>
          </cell>
          <cell r="E12">
            <v>69.416666666666671</v>
          </cell>
          <cell r="F12">
            <v>94</v>
          </cell>
          <cell r="G12">
            <v>29</v>
          </cell>
          <cell r="H12">
            <v>6.48</v>
          </cell>
          <cell r="I12" t="str">
            <v>L</v>
          </cell>
          <cell r="J12">
            <v>20.16</v>
          </cell>
          <cell r="K12">
            <v>0</v>
          </cell>
        </row>
        <row r="13">
          <cell r="B13">
            <v>20.908333333333331</v>
          </cell>
          <cell r="C13">
            <v>31.6</v>
          </cell>
          <cell r="D13">
            <v>13.6</v>
          </cell>
          <cell r="E13">
            <v>69.916666666666671</v>
          </cell>
          <cell r="F13">
            <v>95</v>
          </cell>
          <cell r="G13">
            <v>30</v>
          </cell>
          <cell r="H13">
            <v>6.84</v>
          </cell>
          <cell r="I13" t="str">
            <v>SE</v>
          </cell>
          <cell r="J13">
            <v>23.040000000000003</v>
          </cell>
          <cell r="K13">
            <v>0</v>
          </cell>
        </row>
        <row r="14">
          <cell r="B14">
            <v>21.691666666666666</v>
          </cell>
          <cell r="C14">
            <v>32</v>
          </cell>
          <cell r="D14">
            <v>14.6</v>
          </cell>
          <cell r="E14">
            <v>68.375</v>
          </cell>
          <cell r="F14">
            <v>94</v>
          </cell>
          <cell r="G14">
            <v>29</v>
          </cell>
          <cell r="H14">
            <v>9.7200000000000006</v>
          </cell>
          <cell r="I14" t="str">
            <v>L</v>
          </cell>
          <cell r="J14">
            <v>22.32</v>
          </cell>
          <cell r="K14">
            <v>0</v>
          </cell>
        </row>
        <row r="15">
          <cell r="B15">
            <v>21.400000000000002</v>
          </cell>
          <cell r="C15">
            <v>31.8</v>
          </cell>
          <cell r="D15">
            <v>13.8</v>
          </cell>
          <cell r="E15">
            <v>66.291666666666671</v>
          </cell>
          <cell r="F15">
            <v>93</v>
          </cell>
          <cell r="G15">
            <v>27</v>
          </cell>
          <cell r="H15">
            <v>10.08</v>
          </cell>
          <cell r="I15" t="str">
            <v>SE</v>
          </cell>
          <cell r="J15">
            <v>21.6</v>
          </cell>
          <cell r="K15">
            <v>0</v>
          </cell>
        </row>
        <row r="16">
          <cell r="B16">
            <v>21.508333333333336</v>
          </cell>
          <cell r="C16">
            <v>32.4</v>
          </cell>
          <cell r="D16">
            <v>13.2</v>
          </cell>
          <cell r="E16">
            <v>63.708333333333336</v>
          </cell>
          <cell r="F16">
            <v>94</v>
          </cell>
          <cell r="G16">
            <v>22</v>
          </cell>
          <cell r="H16">
            <v>11.16</v>
          </cell>
          <cell r="I16" t="str">
            <v>L</v>
          </cell>
          <cell r="J16">
            <v>27.720000000000002</v>
          </cell>
          <cell r="K16">
            <v>0</v>
          </cell>
        </row>
        <row r="17">
          <cell r="B17">
            <v>20.633333333333336</v>
          </cell>
          <cell r="C17">
            <v>32.299999999999997</v>
          </cell>
          <cell r="D17">
            <v>11.6</v>
          </cell>
          <cell r="E17">
            <v>63.791666666666664</v>
          </cell>
          <cell r="F17">
            <v>95</v>
          </cell>
          <cell r="G17">
            <v>24</v>
          </cell>
          <cell r="H17">
            <v>10.44</v>
          </cell>
          <cell r="I17" t="str">
            <v>SE</v>
          </cell>
          <cell r="J17">
            <v>23.040000000000003</v>
          </cell>
          <cell r="K17">
            <v>0</v>
          </cell>
        </row>
        <row r="18">
          <cell r="B18">
            <v>20.666666666666668</v>
          </cell>
          <cell r="C18">
            <v>32.799999999999997</v>
          </cell>
          <cell r="D18">
            <v>11.8</v>
          </cell>
          <cell r="E18">
            <v>65.625</v>
          </cell>
          <cell r="F18">
            <v>95</v>
          </cell>
          <cell r="G18">
            <v>23</v>
          </cell>
          <cell r="H18">
            <v>11.520000000000001</v>
          </cell>
          <cell r="I18" t="str">
            <v>SE</v>
          </cell>
          <cell r="J18">
            <v>27</v>
          </cell>
          <cell r="K18">
            <v>0</v>
          </cell>
        </row>
        <row r="19">
          <cell r="B19">
            <v>20.541666666666668</v>
          </cell>
          <cell r="C19">
            <v>33.1</v>
          </cell>
          <cell r="D19">
            <v>11.2</v>
          </cell>
          <cell r="E19">
            <v>63.916666666666664</v>
          </cell>
          <cell r="F19">
            <v>96</v>
          </cell>
          <cell r="G19">
            <v>21</v>
          </cell>
          <cell r="H19">
            <v>13.32</v>
          </cell>
          <cell r="I19" t="str">
            <v>SE</v>
          </cell>
          <cell r="J19">
            <v>32.4</v>
          </cell>
          <cell r="K19">
            <v>0</v>
          </cell>
        </row>
        <row r="20">
          <cell r="B20">
            <v>20.683333333333334</v>
          </cell>
          <cell r="C20">
            <v>32.5</v>
          </cell>
          <cell r="D20">
            <v>11.6</v>
          </cell>
          <cell r="E20">
            <v>62.708333333333336</v>
          </cell>
          <cell r="F20">
            <v>95</v>
          </cell>
          <cell r="G20">
            <v>22</v>
          </cell>
          <cell r="H20">
            <v>14.04</v>
          </cell>
          <cell r="I20" t="str">
            <v>NE</v>
          </cell>
          <cell r="J20">
            <v>31.680000000000003</v>
          </cell>
          <cell r="K20">
            <v>0</v>
          </cell>
        </row>
        <row r="21">
          <cell r="B21">
            <v>14.662499999999996</v>
          </cell>
          <cell r="C21">
            <v>21.8</v>
          </cell>
          <cell r="D21">
            <v>11.5</v>
          </cell>
          <cell r="E21">
            <v>80.958333333333329</v>
          </cell>
          <cell r="F21">
            <v>91</v>
          </cell>
          <cell r="G21">
            <v>56</v>
          </cell>
          <cell r="H21">
            <v>19.8</v>
          </cell>
          <cell r="I21" t="str">
            <v>SO</v>
          </cell>
          <cell r="J21">
            <v>36</v>
          </cell>
          <cell r="K21">
            <v>0</v>
          </cell>
        </row>
        <row r="22">
          <cell r="B22">
            <v>11.449999999999998</v>
          </cell>
          <cell r="C22">
            <v>16.600000000000001</v>
          </cell>
          <cell r="D22">
            <v>7.7</v>
          </cell>
          <cell r="E22">
            <v>60.041666666666664</v>
          </cell>
          <cell r="F22">
            <v>83</v>
          </cell>
          <cell r="G22">
            <v>26</v>
          </cell>
          <cell r="H22">
            <v>12.24</v>
          </cell>
          <cell r="I22" t="str">
            <v>S</v>
          </cell>
          <cell r="J22">
            <v>30.6</v>
          </cell>
          <cell r="K22">
            <v>0</v>
          </cell>
        </row>
        <row r="23">
          <cell r="B23">
            <v>11.199999999999998</v>
          </cell>
          <cell r="C23">
            <v>23</v>
          </cell>
          <cell r="D23">
            <v>3.3</v>
          </cell>
          <cell r="E23">
            <v>62.458333333333336</v>
          </cell>
          <cell r="F23">
            <v>93</v>
          </cell>
          <cell r="G23">
            <v>27</v>
          </cell>
          <cell r="H23">
            <v>11.520000000000001</v>
          </cell>
          <cell r="I23" t="str">
            <v>SE</v>
          </cell>
          <cell r="J23">
            <v>27.36</v>
          </cell>
          <cell r="K23">
            <v>0</v>
          </cell>
        </row>
        <row r="24">
          <cell r="B24">
            <v>16.045833333333331</v>
          </cell>
          <cell r="C24">
            <v>29.3</v>
          </cell>
          <cell r="D24">
            <v>6.4</v>
          </cell>
          <cell r="E24">
            <v>64.166666666666671</v>
          </cell>
          <cell r="F24">
            <v>95</v>
          </cell>
          <cell r="G24">
            <v>28</v>
          </cell>
          <cell r="H24">
            <v>7.5600000000000005</v>
          </cell>
          <cell r="I24" t="str">
            <v>SE</v>
          </cell>
          <cell r="J24">
            <v>18.36</v>
          </cell>
          <cell r="K24">
            <v>0</v>
          </cell>
        </row>
        <row r="25">
          <cell r="B25">
            <v>19.0625</v>
          </cell>
          <cell r="C25">
            <v>32</v>
          </cell>
          <cell r="D25">
            <v>9.8000000000000007</v>
          </cell>
          <cell r="E25">
            <v>65.875</v>
          </cell>
          <cell r="F25">
            <v>97</v>
          </cell>
          <cell r="G25">
            <v>23</v>
          </cell>
          <cell r="H25">
            <v>6.12</v>
          </cell>
          <cell r="I25" t="str">
            <v>SE</v>
          </cell>
          <cell r="J25">
            <v>15.120000000000001</v>
          </cell>
          <cell r="K25">
            <v>0</v>
          </cell>
        </row>
        <row r="26">
          <cell r="B26">
            <v>19.708333333333332</v>
          </cell>
          <cell r="C26">
            <v>32.700000000000003</v>
          </cell>
          <cell r="D26">
            <v>10.9</v>
          </cell>
          <cell r="E26">
            <v>63.375</v>
          </cell>
          <cell r="F26">
            <v>96</v>
          </cell>
          <cell r="G26">
            <v>18</v>
          </cell>
          <cell r="H26">
            <v>7.5600000000000005</v>
          </cell>
          <cell r="I26" t="str">
            <v>L</v>
          </cell>
          <cell r="J26">
            <v>18.720000000000002</v>
          </cell>
          <cell r="K26">
            <v>0</v>
          </cell>
        </row>
        <row r="27">
          <cell r="B27">
            <v>20.279166666666665</v>
          </cell>
          <cell r="C27">
            <v>34.9</v>
          </cell>
          <cell r="D27">
            <v>9.6999999999999993</v>
          </cell>
          <cell r="E27">
            <v>60</v>
          </cell>
          <cell r="F27">
            <v>95</v>
          </cell>
          <cell r="G27">
            <v>15</v>
          </cell>
          <cell r="H27">
            <v>10.44</v>
          </cell>
          <cell r="I27" t="str">
            <v>SE</v>
          </cell>
          <cell r="J27">
            <v>29.52</v>
          </cell>
          <cell r="K27">
            <v>0</v>
          </cell>
        </row>
        <row r="28">
          <cell r="B28">
            <v>21.329166666666669</v>
          </cell>
          <cell r="C28">
            <v>34.9</v>
          </cell>
          <cell r="D28">
            <v>11.2</v>
          </cell>
          <cell r="E28">
            <v>58.291666666666664</v>
          </cell>
          <cell r="F28">
            <v>94</v>
          </cell>
          <cell r="G28">
            <v>18</v>
          </cell>
          <cell r="H28">
            <v>9.7200000000000006</v>
          </cell>
          <cell r="I28" t="str">
            <v>SE</v>
          </cell>
          <cell r="J28">
            <v>24.12</v>
          </cell>
          <cell r="K28">
            <v>0</v>
          </cell>
        </row>
        <row r="29">
          <cell r="B29">
            <v>20.541666666666668</v>
          </cell>
          <cell r="C29">
            <v>32.6</v>
          </cell>
          <cell r="D29">
            <v>10.8</v>
          </cell>
          <cell r="E29">
            <v>56.958333333333336</v>
          </cell>
          <cell r="F29">
            <v>92</v>
          </cell>
          <cell r="G29">
            <v>15</v>
          </cell>
          <cell r="H29">
            <v>8.2799999999999994</v>
          </cell>
          <cell r="I29" t="str">
            <v>SE</v>
          </cell>
          <cell r="J29">
            <v>19.440000000000001</v>
          </cell>
          <cell r="K29">
            <v>0</v>
          </cell>
        </row>
        <row r="30">
          <cell r="B30">
            <v>19.941666666666666</v>
          </cell>
          <cell r="C30">
            <v>32.5</v>
          </cell>
          <cell r="D30">
            <v>10</v>
          </cell>
          <cell r="E30">
            <v>59.208333333333336</v>
          </cell>
          <cell r="F30">
            <v>92</v>
          </cell>
          <cell r="G30">
            <v>21</v>
          </cell>
          <cell r="H30">
            <v>8.2799999999999994</v>
          </cell>
          <cell r="I30" t="str">
            <v>SE</v>
          </cell>
          <cell r="J30">
            <v>21.6</v>
          </cell>
          <cell r="K30">
            <v>0</v>
          </cell>
        </row>
        <row r="31">
          <cell r="B31">
            <v>25.316666666666663</v>
          </cell>
          <cell r="C31">
            <v>31.9</v>
          </cell>
          <cell r="D31">
            <v>21.9</v>
          </cell>
          <cell r="E31">
            <v>84.666666666666671</v>
          </cell>
          <cell r="F31">
            <v>97</v>
          </cell>
          <cell r="G31">
            <v>54</v>
          </cell>
          <cell r="H31">
            <v>14.76</v>
          </cell>
          <cell r="I31" t="str">
            <v>SO</v>
          </cell>
          <cell r="J31">
            <v>30.6</v>
          </cell>
          <cell r="K31">
            <v>0</v>
          </cell>
        </row>
        <row r="32">
          <cell r="B32">
            <v>19.658333333333335</v>
          </cell>
          <cell r="C32">
            <v>31.7</v>
          </cell>
          <cell r="D32">
            <v>10.1</v>
          </cell>
          <cell r="E32">
            <v>58.291666666666664</v>
          </cell>
          <cell r="F32">
            <v>92</v>
          </cell>
          <cell r="G32">
            <v>22</v>
          </cell>
          <cell r="H32">
            <v>10.44</v>
          </cell>
          <cell r="I32" t="str">
            <v>SE</v>
          </cell>
          <cell r="J32">
            <v>30.6</v>
          </cell>
          <cell r="K32">
            <v>0</v>
          </cell>
        </row>
        <row r="33">
          <cell r="B33">
            <v>20.312499999999996</v>
          </cell>
          <cell r="C33">
            <v>32.799999999999997</v>
          </cell>
          <cell r="D33">
            <v>10.6</v>
          </cell>
          <cell r="E33">
            <v>60.583333333333336</v>
          </cell>
          <cell r="F33">
            <v>94</v>
          </cell>
          <cell r="G33">
            <v>23</v>
          </cell>
          <cell r="H33">
            <v>10.08</v>
          </cell>
          <cell r="I33" t="str">
            <v>SE</v>
          </cell>
          <cell r="J33">
            <v>30.6</v>
          </cell>
          <cell r="K33">
            <v>0</v>
          </cell>
        </row>
        <row r="34">
          <cell r="B34">
            <v>21.349999999999998</v>
          </cell>
          <cell r="C34">
            <v>32.299999999999997</v>
          </cell>
          <cell r="D34">
            <v>12.2</v>
          </cell>
          <cell r="E34">
            <v>59.041666666666664</v>
          </cell>
          <cell r="F34">
            <v>92</v>
          </cell>
          <cell r="G34">
            <v>22</v>
          </cell>
          <cell r="H34">
            <v>6.48</v>
          </cell>
          <cell r="I34" t="str">
            <v>SE</v>
          </cell>
          <cell r="J34">
            <v>21.240000000000002</v>
          </cell>
          <cell r="K34">
            <v>0</v>
          </cell>
        </row>
        <row r="35">
          <cell r="B35">
            <v>21.379166666666666</v>
          </cell>
          <cell r="C35">
            <v>32.6</v>
          </cell>
          <cell r="D35">
            <v>12.5</v>
          </cell>
          <cell r="E35">
            <v>57.208333333333336</v>
          </cell>
          <cell r="F35">
            <v>91</v>
          </cell>
          <cell r="G35">
            <v>21</v>
          </cell>
          <cell r="H35">
            <v>8.64</v>
          </cell>
          <cell r="I35" t="str">
            <v>SE</v>
          </cell>
          <cell r="J35">
            <v>25.2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18.75</v>
          </cell>
          <cell r="C5">
            <v>25.1</v>
          </cell>
          <cell r="D5">
            <v>14</v>
          </cell>
          <cell r="E5">
            <v>77.708333333333329</v>
          </cell>
          <cell r="F5">
            <v>98</v>
          </cell>
          <cell r="G5">
            <v>46</v>
          </cell>
          <cell r="H5">
            <v>10.8</v>
          </cell>
          <cell r="I5" t="str">
            <v>N</v>
          </cell>
          <cell r="J5">
            <v>21.96</v>
          </cell>
          <cell r="K5">
            <v>0</v>
          </cell>
        </row>
        <row r="6">
          <cell r="B6">
            <v>17.979166666666668</v>
          </cell>
          <cell r="C6">
            <v>24.2</v>
          </cell>
          <cell r="D6">
            <v>11.4</v>
          </cell>
          <cell r="E6">
            <v>79.625</v>
          </cell>
          <cell r="F6">
            <v>100</v>
          </cell>
          <cell r="G6">
            <v>49</v>
          </cell>
          <cell r="H6">
            <v>15.120000000000001</v>
          </cell>
          <cell r="I6" t="str">
            <v>N</v>
          </cell>
          <cell r="J6">
            <v>33.480000000000004</v>
          </cell>
          <cell r="K6">
            <v>0</v>
          </cell>
        </row>
        <row r="7">
          <cell r="B7">
            <v>16.124999999999996</v>
          </cell>
          <cell r="C7">
            <v>21.7</v>
          </cell>
          <cell r="D7">
            <v>11.3</v>
          </cell>
          <cell r="E7">
            <v>73.083333333333329</v>
          </cell>
          <cell r="F7">
            <v>90</v>
          </cell>
          <cell r="G7">
            <v>51</v>
          </cell>
          <cell r="H7">
            <v>18.36</v>
          </cell>
          <cell r="I7" t="str">
            <v>N</v>
          </cell>
          <cell r="J7">
            <v>36.36</v>
          </cell>
          <cell r="K7">
            <v>0</v>
          </cell>
        </row>
        <row r="8">
          <cell r="B8">
            <v>16.68333333333333</v>
          </cell>
          <cell r="C8">
            <v>22.9</v>
          </cell>
          <cell r="D8">
            <v>11.4</v>
          </cell>
          <cell r="E8">
            <v>65.791666666666671</v>
          </cell>
          <cell r="F8">
            <v>83</v>
          </cell>
          <cell r="G8">
            <v>42</v>
          </cell>
          <cell r="H8">
            <v>25.2</v>
          </cell>
          <cell r="I8" t="str">
            <v>N</v>
          </cell>
          <cell r="J8">
            <v>47.16</v>
          </cell>
          <cell r="K8">
            <v>0</v>
          </cell>
        </row>
        <row r="9">
          <cell r="B9">
            <v>18.012500000000006</v>
          </cell>
          <cell r="C9">
            <v>23.8</v>
          </cell>
          <cell r="D9">
            <v>13</v>
          </cell>
          <cell r="E9">
            <v>59.791666666666664</v>
          </cell>
          <cell r="F9">
            <v>77</v>
          </cell>
          <cell r="G9">
            <v>42</v>
          </cell>
          <cell r="H9">
            <v>19.079999999999998</v>
          </cell>
          <cell r="I9" t="str">
            <v>N</v>
          </cell>
          <cell r="J9">
            <v>36.36</v>
          </cell>
          <cell r="K9">
            <v>0</v>
          </cell>
        </row>
        <row r="10">
          <cell r="B10">
            <v>19.245833333333337</v>
          </cell>
          <cell r="C10">
            <v>25.7</v>
          </cell>
          <cell r="D10">
            <v>13.7</v>
          </cell>
          <cell r="E10">
            <v>56.166666666666664</v>
          </cell>
          <cell r="F10">
            <v>75</v>
          </cell>
          <cell r="G10">
            <v>34</v>
          </cell>
          <cell r="H10">
            <v>14.76</v>
          </cell>
          <cell r="I10" t="str">
            <v>N</v>
          </cell>
          <cell r="J10">
            <v>28.08</v>
          </cell>
          <cell r="K10">
            <v>0</v>
          </cell>
        </row>
        <row r="11">
          <cell r="B11">
            <v>19.341666666666669</v>
          </cell>
          <cell r="C11">
            <v>25.7</v>
          </cell>
          <cell r="D11">
            <v>14.5</v>
          </cell>
          <cell r="E11">
            <v>57.583333333333336</v>
          </cell>
          <cell r="F11">
            <v>75</v>
          </cell>
          <cell r="G11">
            <v>33</v>
          </cell>
          <cell r="H11">
            <v>16.2</v>
          </cell>
          <cell r="I11" t="str">
            <v>N</v>
          </cell>
          <cell r="J11">
            <v>27.36</v>
          </cell>
          <cell r="K11">
            <v>0</v>
          </cell>
        </row>
        <row r="12">
          <cell r="B12">
            <v>20.116666666666667</v>
          </cell>
          <cell r="C12">
            <v>27.1</v>
          </cell>
          <cell r="D12">
            <v>13.4</v>
          </cell>
          <cell r="E12">
            <v>59.875</v>
          </cell>
          <cell r="F12">
            <v>82</v>
          </cell>
          <cell r="G12">
            <v>39</v>
          </cell>
          <cell r="H12">
            <v>16.559999999999999</v>
          </cell>
          <cell r="I12" t="str">
            <v>N</v>
          </cell>
          <cell r="J12">
            <v>33.480000000000004</v>
          </cell>
          <cell r="K12">
            <v>0</v>
          </cell>
        </row>
        <row r="13">
          <cell r="B13">
            <v>19.491666666666664</v>
          </cell>
          <cell r="C13">
            <v>22.9</v>
          </cell>
          <cell r="D13">
            <v>15.9</v>
          </cell>
          <cell r="E13">
            <v>69.625</v>
          </cell>
          <cell r="F13">
            <v>80</v>
          </cell>
          <cell r="G13">
            <v>55</v>
          </cell>
          <cell r="H13">
            <v>17.28</v>
          </cell>
          <cell r="I13" t="str">
            <v>N</v>
          </cell>
          <cell r="J13">
            <v>31.680000000000003</v>
          </cell>
          <cell r="K13">
            <v>0</v>
          </cell>
        </row>
        <row r="14">
          <cell r="B14">
            <v>21.379166666666666</v>
          </cell>
          <cell r="C14">
            <v>28.4</v>
          </cell>
          <cell r="D14">
            <v>14.9</v>
          </cell>
          <cell r="E14">
            <v>64.875</v>
          </cell>
          <cell r="F14">
            <v>92</v>
          </cell>
          <cell r="G14">
            <v>36</v>
          </cell>
          <cell r="H14">
            <v>14.76</v>
          </cell>
          <cell r="I14" t="str">
            <v>N</v>
          </cell>
          <cell r="J14">
            <v>29.880000000000003</v>
          </cell>
          <cell r="K14">
            <v>0</v>
          </cell>
        </row>
        <row r="15">
          <cell r="B15">
            <v>22.366666666666664</v>
          </cell>
          <cell r="C15">
            <v>28</v>
          </cell>
          <cell r="D15">
            <v>16.600000000000001</v>
          </cell>
          <cell r="E15">
            <v>54</v>
          </cell>
          <cell r="F15">
            <v>75</v>
          </cell>
          <cell r="G15">
            <v>30</v>
          </cell>
          <cell r="H15">
            <v>14.04</v>
          </cell>
          <cell r="I15" t="str">
            <v>N</v>
          </cell>
          <cell r="J15">
            <v>28.8</v>
          </cell>
          <cell r="K15">
            <v>0</v>
          </cell>
        </row>
        <row r="16">
          <cell r="B16">
            <v>21.933333333333334</v>
          </cell>
          <cell r="C16">
            <v>28.1</v>
          </cell>
          <cell r="D16">
            <v>15.8</v>
          </cell>
          <cell r="E16">
            <v>53.5</v>
          </cell>
          <cell r="F16">
            <v>76</v>
          </cell>
          <cell r="G16">
            <v>32</v>
          </cell>
          <cell r="H16">
            <v>17.64</v>
          </cell>
          <cell r="I16" t="str">
            <v>N</v>
          </cell>
          <cell r="J16">
            <v>34.92</v>
          </cell>
          <cell r="K16">
            <v>0</v>
          </cell>
        </row>
        <row r="17">
          <cell r="B17">
            <v>21.766666666666666</v>
          </cell>
          <cell r="C17">
            <v>28.6</v>
          </cell>
          <cell r="D17">
            <v>15.8</v>
          </cell>
          <cell r="E17">
            <v>52.541666666666664</v>
          </cell>
          <cell r="F17">
            <v>76</v>
          </cell>
          <cell r="G17">
            <v>28</v>
          </cell>
          <cell r="H17">
            <v>18.720000000000002</v>
          </cell>
          <cell r="I17" t="str">
            <v>N</v>
          </cell>
          <cell r="J17">
            <v>44.28</v>
          </cell>
          <cell r="K17">
            <v>0</v>
          </cell>
        </row>
        <row r="18">
          <cell r="B18">
            <v>22.083333333333332</v>
          </cell>
          <cell r="C18">
            <v>30</v>
          </cell>
          <cell r="D18">
            <v>15.2</v>
          </cell>
          <cell r="E18">
            <v>50.166666666666664</v>
          </cell>
          <cell r="F18">
            <v>75</v>
          </cell>
          <cell r="G18">
            <v>26</v>
          </cell>
          <cell r="H18">
            <v>18.720000000000002</v>
          </cell>
          <cell r="I18" t="str">
            <v>N</v>
          </cell>
          <cell r="J18">
            <v>41.4</v>
          </cell>
          <cell r="K18">
            <v>0</v>
          </cell>
        </row>
        <row r="19">
          <cell r="B19">
            <v>21.262499999999999</v>
          </cell>
          <cell r="C19">
            <v>30.1</v>
          </cell>
          <cell r="D19">
            <v>14.5</v>
          </cell>
          <cell r="E19">
            <v>50.958333333333336</v>
          </cell>
          <cell r="F19">
            <v>73</v>
          </cell>
          <cell r="G19">
            <v>25</v>
          </cell>
          <cell r="H19">
            <v>27</v>
          </cell>
          <cell r="I19" t="str">
            <v>N</v>
          </cell>
          <cell r="J19">
            <v>52.56</v>
          </cell>
          <cell r="K19">
            <v>0</v>
          </cell>
        </row>
        <row r="20">
          <cell r="B20">
            <v>21.629166666666674</v>
          </cell>
          <cell r="C20">
            <v>30.4</v>
          </cell>
          <cell r="D20">
            <v>15</v>
          </cell>
          <cell r="E20">
            <v>51.5</v>
          </cell>
          <cell r="F20">
            <v>72</v>
          </cell>
          <cell r="G20">
            <v>26</v>
          </cell>
          <cell r="H20">
            <v>20.16</v>
          </cell>
          <cell r="I20" t="str">
            <v>N</v>
          </cell>
          <cell r="J20">
            <v>42.12</v>
          </cell>
          <cell r="K20">
            <v>0</v>
          </cell>
        </row>
        <row r="21">
          <cell r="B21">
            <v>9.4874999999999972</v>
          </cell>
          <cell r="C21">
            <v>24.7</v>
          </cell>
          <cell r="D21">
            <v>5.7</v>
          </cell>
          <cell r="E21">
            <v>84.166666666666671</v>
          </cell>
          <cell r="F21">
            <v>93</v>
          </cell>
          <cell r="G21">
            <v>44</v>
          </cell>
          <cell r="H21">
            <v>21.6</v>
          </cell>
          <cell r="I21" t="str">
            <v>N</v>
          </cell>
          <cell r="J21">
            <v>46.080000000000005</v>
          </cell>
          <cell r="K21">
            <v>0</v>
          </cell>
        </row>
        <row r="22">
          <cell r="B22">
            <v>6.1958333333333329</v>
          </cell>
          <cell r="C22">
            <v>13.8</v>
          </cell>
          <cell r="D22">
            <v>0.4</v>
          </cell>
          <cell r="E22">
            <v>68.041666666666671</v>
          </cell>
          <cell r="F22">
            <v>96</v>
          </cell>
          <cell r="G22">
            <v>30</v>
          </cell>
          <cell r="H22">
            <v>19.079999999999998</v>
          </cell>
          <cell r="I22" t="str">
            <v>N</v>
          </cell>
          <cell r="J22">
            <v>47.16</v>
          </cell>
          <cell r="K22">
            <v>0</v>
          </cell>
        </row>
        <row r="23">
          <cell r="B23">
            <v>9.3958333333333339</v>
          </cell>
          <cell r="C23">
            <v>18.3</v>
          </cell>
          <cell r="D23">
            <v>3</v>
          </cell>
          <cell r="E23">
            <v>61.875</v>
          </cell>
          <cell r="F23">
            <v>76</v>
          </cell>
          <cell r="G23">
            <v>40</v>
          </cell>
          <cell r="H23">
            <v>15.840000000000002</v>
          </cell>
          <cell r="I23" t="str">
            <v>N</v>
          </cell>
          <cell r="J23">
            <v>32.04</v>
          </cell>
          <cell r="K23">
            <v>0</v>
          </cell>
        </row>
        <row r="24">
          <cell r="B24">
            <v>15.191666666666665</v>
          </cell>
          <cell r="C24">
            <v>23.2</v>
          </cell>
          <cell r="D24">
            <v>9.1</v>
          </cell>
          <cell r="E24">
            <v>56.708333333333336</v>
          </cell>
          <cell r="F24">
            <v>75</v>
          </cell>
          <cell r="G24">
            <v>30</v>
          </cell>
          <cell r="H24">
            <v>11.16</v>
          </cell>
          <cell r="I24" t="str">
            <v>N</v>
          </cell>
          <cell r="J24">
            <v>24.12</v>
          </cell>
          <cell r="K24">
            <v>0</v>
          </cell>
        </row>
        <row r="25">
          <cell r="B25">
            <v>19.141666666666662</v>
          </cell>
          <cell r="C25">
            <v>28.6</v>
          </cell>
          <cell r="D25">
            <v>8.9</v>
          </cell>
          <cell r="E25">
            <v>55.083333333333336</v>
          </cell>
          <cell r="F25">
            <v>87</v>
          </cell>
          <cell r="G25">
            <v>27</v>
          </cell>
          <cell r="H25">
            <v>17.28</v>
          </cell>
          <cell r="I25" t="str">
            <v>N</v>
          </cell>
          <cell r="J25">
            <v>34.200000000000003</v>
          </cell>
          <cell r="K25">
            <v>0</v>
          </cell>
        </row>
        <row r="26">
          <cell r="B26">
            <v>20.408333333333335</v>
          </cell>
          <cell r="C26">
            <v>28.8</v>
          </cell>
          <cell r="D26">
            <v>12.2</v>
          </cell>
          <cell r="E26">
            <v>50.5</v>
          </cell>
          <cell r="F26">
            <v>80</v>
          </cell>
          <cell r="G26">
            <v>24</v>
          </cell>
          <cell r="H26">
            <v>12.96</v>
          </cell>
          <cell r="I26" t="str">
            <v>N</v>
          </cell>
          <cell r="J26">
            <v>33.840000000000003</v>
          </cell>
          <cell r="K26">
            <v>0</v>
          </cell>
        </row>
        <row r="27">
          <cell r="B27">
            <v>21.608333333333334</v>
          </cell>
          <cell r="C27">
            <v>30.2</v>
          </cell>
          <cell r="D27">
            <v>13.6</v>
          </cell>
          <cell r="E27">
            <v>42.833333333333336</v>
          </cell>
          <cell r="F27">
            <v>68</v>
          </cell>
          <cell r="G27">
            <v>23</v>
          </cell>
          <cell r="H27">
            <v>20.88</v>
          </cell>
          <cell r="I27" t="str">
            <v>N</v>
          </cell>
          <cell r="J27">
            <v>40.32</v>
          </cell>
          <cell r="K27">
            <v>0</v>
          </cell>
        </row>
        <row r="28">
          <cell r="B28">
            <v>22.804166666666671</v>
          </cell>
          <cell r="C28">
            <v>31.7</v>
          </cell>
          <cell r="D28">
            <v>15.1</v>
          </cell>
          <cell r="E28">
            <v>40.708333333333336</v>
          </cell>
          <cell r="F28">
            <v>63</v>
          </cell>
          <cell r="G28">
            <v>21</v>
          </cell>
          <cell r="H28">
            <v>17.28</v>
          </cell>
          <cell r="I28" t="str">
            <v>N</v>
          </cell>
          <cell r="J28">
            <v>36.72</v>
          </cell>
          <cell r="K28">
            <v>0</v>
          </cell>
        </row>
        <row r="29">
          <cell r="B29">
            <v>22.387500000000003</v>
          </cell>
          <cell r="C29">
            <v>29.6</v>
          </cell>
          <cell r="D29">
            <v>13.6</v>
          </cell>
          <cell r="E29">
            <v>38.666666666666664</v>
          </cell>
          <cell r="F29">
            <v>66</v>
          </cell>
          <cell r="G29">
            <v>21</v>
          </cell>
          <cell r="H29">
            <v>15.120000000000001</v>
          </cell>
          <cell r="I29" t="str">
            <v>N</v>
          </cell>
          <cell r="J29">
            <v>33.840000000000003</v>
          </cell>
          <cell r="K29">
            <v>0</v>
          </cell>
        </row>
        <row r="30">
          <cell r="B30">
            <v>22.345833333333331</v>
          </cell>
          <cell r="C30">
            <v>29.4</v>
          </cell>
          <cell r="D30">
            <v>12.6</v>
          </cell>
          <cell r="E30">
            <v>42.541666666666664</v>
          </cell>
          <cell r="F30">
            <v>73</v>
          </cell>
          <cell r="G30">
            <v>25</v>
          </cell>
          <cell r="H30">
            <v>13.68</v>
          </cell>
          <cell r="I30" t="str">
            <v>N</v>
          </cell>
          <cell r="J30">
            <v>32.4</v>
          </cell>
          <cell r="K30">
            <v>0</v>
          </cell>
        </row>
        <row r="31">
          <cell r="B31">
            <v>22.241666666666674</v>
          </cell>
          <cell r="C31">
            <v>28.2</v>
          </cell>
          <cell r="D31">
            <v>16.100000000000001</v>
          </cell>
          <cell r="E31">
            <v>43.666666666666664</v>
          </cell>
          <cell r="F31">
            <v>67</v>
          </cell>
          <cell r="G31">
            <v>25</v>
          </cell>
          <cell r="H31">
            <v>16.920000000000002</v>
          </cell>
          <cell r="I31" t="str">
            <v>N</v>
          </cell>
          <cell r="J31">
            <v>34.200000000000003</v>
          </cell>
          <cell r="K31">
            <v>0</v>
          </cell>
        </row>
        <row r="32">
          <cell r="B32">
            <v>21.041666666666668</v>
          </cell>
          <cell r="C32">
            <v>28.3</v>
          </cell>
          <cell r="D32">
            <v>14.5</v>
          </cell>
          <cell r="E32">
            <v>45.916666666666664</v>
          </cell>
          <cell r="F32">
            <v>69</v>
          </cell>
          <cell r="G32">
            <v>25</v>
          </cell>
          <cell r="H32">
            <v>19.440000000000001</v>
          </cell>
          <cell r="I32" t="str">
            <v>N</v>
          </cell>
          <cell r="J32">
            <v>42.12</v>
          </cell>
          <cell r="K32">
            <v>0</v>
          </cell>
        </row>
        <row r="33">
          <cell r="B33">
            <v>21.983333333333334</v>
          </cell>
          <cell r="C33">
            <v>28.9</v>
          </cell>
          <cell r="D33">
            <v>16.100000000000001</v>
          </cell>
          <cell r="E33">
            <v>45.416666666666664</v>
          </cell>
          <cell r="F33">
            <v>63</v>
          </cell>
          <cell r="G33">
            <v>29</v>
          </cell>
          <cell r="H33">
            <v>18</v>
          </cell>
          <cell r="I33" t="str">
            <v>N</v>
          </cell>
          <cell r="J33">
            <v>40.32</v>
          </cell>
          <cell r="K33">
            <v>0</v>
          </cell>
        </row>
        <row r="34">
          <cell r="B34">
            <v>22.237499999999997</v>
          </cell>
          <cell r="C34">
            <v>29.1</v>
          </cell>
          <cell r="D34">
            <v>16.399999999999999</v>
          </cell>
          <cell r="E34">
            <v>44.833333333333336</v>
          </cell>
          <cell r="F34">
            <v>61</v>
          </cell>
          <cell r="G34">
            <v>26</v>
          </cell>
          <cell r="H34">
            <v>15.48</v>
          </cell>
          <cell r="I34" t="str">
            <v>N</v>
          </cell>
          <cell r="J34">
            <v>31.319999999999997</v>
          </cell>
          <cell r="K34">
            <v>0</v>
          </cell>
        </row>
        <row r="35">
          <cell r="B35">
            <v>22.487500000000001</v>
          </cell>
          <cell r="C35">
            <v>28.1</v>
          </cell>
          <cell r="D35">
            <v>17.5</v>
          </cell>
          <cell r="E35">
            <v>45.416666666666664</v>
          </cell>
          <cell r="F35">
            <v>66</v>
          </cell>
          <cell r="G35">
            <v>26</v>
          </cell>
          <cell r="H35">
            <v>16.559999999999999</v>
          </cell>
          <cell r="I35" t="str">
            <v>N</v>
          </cell>
          <cell r="J35">
            <v>30.240000000000002</v>
          </cell>
          <cell r="K35">
            <v>0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19.212499999999999</v>
          </cell>
          <cell r="C5">
            <v>24.7</v>
          </cell>
          <cell r="D5">
            <v>16</v>
          </cell>
          <cell r="E5">
            <v>77.900000000000006</v>
          </cell>
          <cell r="F5">
            <v>100</v>
          </cell>
          <cell r="G5">
            <v>55</v>
          </cell>
          <cell r="H5">
            <v>14.76</v>
          </cell>
          <cell r="I5" t="str">
            <v>S</v>
          </cell>
          <cell r="J5">
            <v>24.48</v>
          </cell>
          <cell r="K5">
            <v>0</v>
          </cell>
        </row>
        <row r="6">
          <cell r="B6">
            <v>17.87916666666667</v>
          </cell>
          <cell r="C6">
            <v>23.9</v>
          </cell>
          <cell r="D6">
            <v>12.8</v>
          </cell>
          <cell r="E6">
            <v>83.956521739130437</v>
          </cell>
          <cell r="F6">
            <v>100</v>
          </cell>
          <cell r="G6">
            <v>61</v>
          </cell>
          <cell r="H6">
            <v>15.120000000000001</v>
          </cell>
          <cell r="I6" t="str">
            <v>S</v>
          </cell>
          <cell r="J6">
            <v>32.4</v>
          </cell>
          <cell r="K6">
            <v>0</v>
          </cell>
        </row>
        <row r="7">
          <cell r="B7">
            <v>15.954166666666666</v>
          </cell>
          <cell r="C7">
            <v>22</v>
          </cell>
          <cell r="D7">
            <v>10.4</v>
          </cell>
          <cell r="E7">
            <v>73.208333333333329</v>
          </cell>
          <cell r="F7">
            <v>89</v>
          </cell>
          <cell r="G7">
            <v>51</v>
          </cell>
          <cell r="H7">
            <v>19.440000000000001</v>
          </cell>
          <cell r="I7" t="str">
            <v>L</v>
          </cell>
          <cell r="J7">
            <v>38.880000000000003</v>
          </cell>
          <cell r="K7">
            <v>0</v>
          </cell>
        </row>
        <row r="8">
          <cell r="B8">
            <v>16.150000000000002</v>
          </cell>
          <cell r="C8">
            <v>22.5</v>
          </cell>
          <cell r="D8">
            <v>11.1</v>
          </cell>
          <cell r="E8">
            <v>67.166666666666671</v>
          </cell>
          <cell r="F8">
            <v>84</v>
          </cell>
          <cell r="G8">
            <v>43</v>
          </cell>
          <cell r="H8">
            <v>32.4</v>
          </cell>
          <cell r="I8" t="str">
            <v>NE</v>
          </cell>
          <cell r="J8">
            <v>55.080000000000005</v>
          </cell>
          <cell r="K8">
            <v>0</v>
          </cell>
        </row>
        <row r="9">
          <cell r="B9">
            <v>17.062499999999996</v>
          </cell>
          <cell r="C9">
            <v>24</v>
          </cell>
          <cell r="D9">
            <v>11.9</v>
          </cell>
          <cell r="E9">
            <v>63.5</v>
          </cell>
          <cell r="F9">
            <v>80</v>
          </cell>
          <cell r="G9">
            <v>41</v>
          </cell>
          <cell r="H9">
            <v>21.240000000000002</v>
          </cell>
          <cell r="I9" t="str">
            <v>NE</v>
          </cell>
          <cell r="J9">
            <v>36.36</v>
          </cell>
          <cell r="K9">
            <v>0</v>
          </cell>
        </row>
        <row r="10">
          <cell r="B10">
            <v>17.454166666666669</v>
          </cell>
          <cell r="C10">
            <v>24.6</v>
          </cell>
          <cell r="D10">
            <v>11.9</v>
          </cell>
          <cell r="E10">
            <v>66.208333333333329</v>
          </cell>
          <cell r="F10">
            <v>84</v>
          </cell>
          <cell r="G10">
            <v>40</v>
          </cell>
          <cell r="H10">
            <v>11.16</v>
          </cell>
          <cell r="I10" t="str">
            <v>NE</v>
          </cell>
          <cell r="J10">
            <v>29.880000000000003</v>
          </cell>
          <cell r="K10">
            <v>0</v>
          </cell>
        </row>
        <row r="11">
          <cell r="B11">
            <v>18.020833333333329</v>
          </cell>
          <cell r="C11">
            <v>25.5</v>
          </cell>
          <cell r="D11">
            <v>12.4</v>
          </cell>
          <cell r="E11">
            <v>66.375</v>
          </cell>
          <cell r="F11">
            <v>89</v>
          </cell>
          <cell r="G11">
            <v>38</v>
          </cell>
          <cell r="H11">
            <v>13.68</v>
          </cell>
          <cell r="I11" t="str">
            <v>NE</v>
          </cell>
          <cell r="J11">
            <v>34.56</v>
          </cell>
          <cell r="K11">
            <v>0</v>
          </cell>
        </row>
        <row r="12">
          <cell r="B12">
            <v>19.041666666666664</v>
          </cell>
          <cell r="C12">
            <v>25.6</v>
          </cell>
          <cell r="D12">
            <v>14</v>
          </cell>
          <cell r="E12">
            <v>67.291666666666671</v>
          </cell>
          <cell r="F12">
            <v>82</v>
          </cell>
          <cell r="G12">
            <v>47</v>
          </cell>
          <cell r="H12">
            <v>21.240000000000002</v>
          </cell>
          <cell r="I12" t="str">
            <v>NE</v>
          </cell>
          <cell r="J12">
            <v>34.56</v>
          </cell>
          <cell r="K12">
            <v>0</v>
          </cell>
        </row>
        <row r="13">
          <cell r="B13">
            <v>18.554166666666667</v>
          </cell>
          <cell r="C13">
            <v>24.8</v>
          </cell>
          <cell r="D13">
            <v>15</v>
          </cell>
          <cell r="E13">
            <v>74.75</v>
          </cell>
          <cell r="F13">
            <v>87</v>
          </cell>
          <cell r="G13">
            <v>52</v>
          </cell>
          <cell r="H13">
            <v>18.36</v>
          </cell>
          <cell r="I13" t="str">
            <v>NE</v>
          </cell>
          <cell r="J13">
            <v>33.119999999999997</v>
          </cell>
          <cell r="K13">
            <v>0</v>
          </cell>
        </row>
        <row r="14">
          <cell r="B14">
            <v>20.079166666666669</v>
          </cell>
          <cell r="C14">
            <v>28</v>
          </cell>
          <cell r="D14">
            <v>14.3</v>
          </cell>
          <cell r="E14">
            <v>70.666666666666671</v>
          </cell>
          <cell r="F14">
            <v>91</v>
          </cell>
          <cell r="G14">
            <v>41</v>
          </cell>
          <cell r="H14">
            <v>12.24</v>
          </cell>
          <cell r="I14" t="str">
            <v>NE</v>
          </cell>
          <cell r="J14">
            <v>24.840000000000003</v>
          </cell>
          <cell r="K14">
            <v>0</v>
          </cell>
        </row>
        <row r="15">
          <cell r="B15">
            <v>20.629166666666663</v>
          </cell>
          <cell r="C15">
            <v>27.6</v>
          </cell>
          <cell r="D15">
            <v>14</v>
          </cell>
          <cell r="E15">
            <v>66.75</v>
          </cell>
          <cell r="F15">
            <v>92</v>
          </cell>
          <cell r="G15">
            <v>39</v>
          </cell>
          <cell r="H15">
            <v>9</v>
          </cell>
          <cell r="I15" t="str">
            <v>N</v>
          </cell>
          <cell r="J15">
            <v>27.36</v>
          </cell>
          <cell r="K15">
            <v>0</v>
          </cell>
        </row>
        <row r="16">
          <cell r="B16">
            <v>20.308333333333334</v>
          </cell>
          <cell r="C16">
            <v>27.7</v>
          </cell>
          <cell r="D16">
            <v>14.6</v>
          </cell>
          <cell r="E16">
            <v>64.875</v>
          </cell>
          <cell r="F16">
            <v>86</v>
          </cell>
          <cell r="G16">
            <v>36</v>
          </cell>
          <cell r="H16">
            <v>12.6</v>
          </cell>
          <cell r="I16" t="str">
            <v>NE</v>
          </cell>
          <cell r="J16">
            <v>29.52</v>
          </cell>
          <cell r="K16">
            <v>0</v>
          </cell>
        </row>
        <row r="17">
          <cell r="B17">
            <v>20.499999999999996</v>
          </cell>
          <cell r="C17">
            <v>27.7</v>
          </cell>
          <cell r="D17">
            <v>14.3</v>
          </cell>
          <cell r="E17">
            <v>62.958333333333336</v>
          </cell>
          <cell r="F17">
            <v>83</v>
          </cell>
          <cell r="G17">
            <v>41</v>
          </cell>
          <cell r="H17">
            <v>22.32</v>
          </cell>
          <cell r="I17" t="str">
            <v>NE</v>
          </cell>
          <cell r="J17">
            <v>33.480000000000004</v>
          </cell>
          <cell r="K17">
            <v>0</v>
          </cell>
        </row>
        <row r="18">
          <cell r="B18">
            <v>21.058333333333334</v>
          </cell>
          <cell r="C18">
            <v>28.4</v>
          </cell>
          <cell r="D18">
            <v>14.9</v>
          </cell>
          <cell r="E18">
            <v>62.208333333333336</v>
          </cell>
          <cell r="F18">
            <v>87</v>
          </cell>
          <cell r="G18">
            <v>35</v>
          </cell>
          <cell r="H18">
            <v>20.52</v>
          </cell>
          <cell r="I18" t="str">
            <v>NE</v>
          </cell>
          <cell r="J18">
            <v>38.880000000000003</v>
          </cell>
          <cell r="K18">
            <v>0</v>
          </cell>
        </row>
        <row r="19">
          <cell r="B19">
            <v>21.195833333333336</v>
          </cell>
          <cell r="C19">
            <v>29.1</v>
          </cell>
          <cell r="D19">
            <v>14.7</v>
          </cell>
          <cell r="E19">
            <v>57.125</v>
          </cell>
          <cell r="F19">
            <v>86</v>
          </cell>
          <cell r="G19">
            <v>28</v>
          </cell>
          <cell r="H19">
            <v>21.240000000000002</v>
          </cell>
          <cell r="I19" t="str">
            <v>NE</v>
          </cell>
          <cell r="J19">
            <v>43.56</v>
          </cell>
          <cell r="K19">
            <v>0</v>
          </cell>
        </row>
        <row r="20">
          <cell r="B20">
            <v>21.916666666666668</v>
          </cell>
          <cell r="C20">
            <v>30.5</v>
          </cell>
          <cell r="D20">
            <v>13.9</v>
          </cell>
          <cell r="E20">
            <v>53.083333333333336</v>
          </cell>
          <cell r="F20">
            <v>80</v>
          </cell>
          <cell r="G20">
            <v>27</v>
          </cell>
          <cell r="H20">
            <v>19.440000000000001</v>
          </cell>
          <cell r="I20" t="str">
            <v>N</v>
          </cell>
          <cell r="J20">
            <v>51.12</v>
          </cell>
          <cell r="K20">
            <v>0</v>
          </cell>
        </row>
        <row r="21">
          <cell r="B21">
            <v>9.3083333333333336</v>
          </cell>
          <cell r="C21">
            <v>22.4</v>
          </cell>
          <cell r="D21">
            <v>6.2</v>
          </cell>
          <cell r="E21">
            <v>83.416666666666671</v>
          </cell>
          <cell r="F21">
            <v>92</v>
          </cell>
          <cell r="G21">
            <v>58</v>
          </cell>
          <cell r="H21">
            <v>20.52</v>
          </cell>
          <cell r="I21" t="str">
            <v>S</v>
          </cell>
          <cell r="J21">
            <v>45.36</v>
          </cell>
          <cell r="K21">
            <v>0.8</v>
          </cell>
        </row>
        <row r="22">
          <cell r="B22">
            <v>6.6625000000000005</v>
          </cell>
          <cell r="C22">
            <v>13.9</v>
          </cell>
          <cell r="D22">
            <v>1.4</v>
          </cell>
          <cell r="E22">
            <v>70.416666666666671</v>
          </cell>
          <cell r="F22">
            <v>96</v>
          </cell>
          <cell r="G22">
            <v>37</v>
          </cell>
          <cell r="H22">
            <v>20.52</v>
          </cell>
          <cell r="I22" t="str">
            <v>S</v>
          </cell>
          <cell r="J22">
            <v>34.200000000000003</v>
          </cell>
          <cell r="K22">
            <v>0</v>
          </cell>
        </row>
        <row r="23">
          <cell r="B23">
            <v>9.7541666666666664</v>
          </cell>
          <cell r="C23">
            <v>18.8</v>
          </cell>
          <cell r="D23">
            <v>2.4</v>
          </cell>
          <cell r="E23">
            <v>62.583333333333336</v>
          </cell>
          <cell r="F23">
            <v>88</v>
          </cell>
          <cell r="G23">
            <v>37</v>
          </cell>
          <cell r="H23">
            <v>12.96</v>
          </cell>
          <cell r="I23" t="str">
            <v>SE</v>
          </cell>
          <cell r="J23">
            <v>28.8</v>
          </cell>
          <cell r="K23">
            <v>0</v>
          </cell>
        </row>
        <row r="24">
          <cell r="B24">
            <v>12.195833333333335</v>
          </cell>
          <cell r="C24">
            <v>22.1</v>
          </cell>
          <cell r="D24">
            <v>1.1000000000000001</v>
          </cell>
          <cell r="E24">
            <v>71.125</v>
          </cell>
          <cell r="F24">
            <v>99</v>
          </cell>
          <cell r="G24">
            <v>39</v>
          </cell>
          <cell r="H24">
            <v>3.6</v>
          </cell>
          <cell r="I24" t="str">
            <v>L</v>
          </cell>
          <cell r="J24">
            <v>22.32</v>
          </cell>
          <cell r="K24">
            <v>0</v>
          </cell>
        </row>
        <row r="25">
          <cell r="B25">
            <v>16.587499999999999</v>
          </cell>
          <cell r="C25">
            <v>28.1</v>
          </cell>
          <cell r="D25">
            <v>7.4</v>
          </cell>
          <cell r="E25">
            <v>70.083333333333329</v>
          </cell>
          <cell r="F25">
            <v>99</v>
          </cell>
          <cell r="G25">
            <v>32</v>
          </cell>
          <cell r="H25">
            <v>2.8800000000000003</v>
          </cell>
          <cell r="I25" t="str">
            <v>SE</v>
          </cell>
          <cell r="J25">
            <v>23.759999999999998</v>
          </cell>
          <cell r="K25">
            <v>0</v>
          </cell>
        </row>
        <row r="26">
          <cell r="B26">
            <v>18.445833333333333</v>
          </cell>
          <cell r="C26">
            <v>28.7</v>
          </cell>
          <cell r="D26">
            <v>8.6</v>
          </cell>
          <cell r="E26">
            <v>63.333333333333336</v>
          </cell>
          <cell r="F26">
            <v>99</v>
          </cell>
          <cell r="G26">
            <v>24</v>
          </cell>
          <cell r="H26">
            <v>2.8800000000000003</v>
          </cell>
          <cell r="I26" t="str">
            <v>SE</v>
          </cell>
          <cell r="J26">
            <v>33.840000000000003</v>
          </cell>
          <cell r="K26">
            <v>0</v>
          </cell>
        </row>
        <row r="27">
          <cell r="B27">
            <v>20.487500000000001</v>
          </cell>
          <cell r="C27">
            <v>28.9</v>
          </cell>
          <cell r="D27">
            <v>14.2</v>
          </cell>
          <cell r="E27">
            <v>50.916666666666664</v>
          </cell>
          <cell r="F27">
            <v>68</v>
          </cell>
          <cell r="G27">
            <v>30</v>
          </cell>
          <cell r="H27">
            <v>27.36</v>
          </cell>
          <cell r="I27" t="str">
            <v>NE</v>
          </cell>
          <cell r="J27">
            <v>50.04</v>
          </cell>
          <cell r="K27">
            <v>0</v>
          </cell>
        </row>
        <row r="28">
          <cell r="B28">
            <v>20.877272727272729</v>
          </cell>
          <cell r="C28">
            <v>29.9</v>
          </cell>
          <cell r="D28">
            <v>13.9</v>
          </cell>
          <cell r="E28">
            <v>54.636363636363633</v>
          </cell>
          <cell r="F28">
            <v>77</v>
          </cell>
          <cell r="G28">
            <v>26</v>
          </cell>
          <cell r="H28">
            <v>18.36</v>
          </cell>
          <cell r="I28" t="str">
            <v>NE</v>
          </cell>
          <cell r="J28">
            <v>38.519999999999996</v>
          </cell>
          <cell r="K28">
            <v>0</v>
          </cell>
        </row>
        <row r="29">
          <cell r="B29">
            <v>20.954166666666669</v>
          </cell>
          <cell r="C29">
            <v>29.7</v>
          </cell>
          <cell r="D29">
            <v>13.9</v>
          </cell>
          <cell r="E29">
            <v>49.291666666666664</v>
          </cell>
          <cell r="F29">
            <v>69</v>
          </cell>
          <cell r="G29">
            <v>24</v>
          </cell>
          <cell r="H29">
            <v>11.879999999999999</v>
          </cell>
          <cell r="I29" t="str">
            <v>NE</v>
          </cell>
          <cell r="J29">
            <v>31.319999999999997</v>
          </cell>
          <cell r="K29">
            <v>0</v>
          </cell>
        </row>
        <row r="30">
          <cell r="B30">
            <v>21.341666666666665</v>
          </cell>
          <cell r="C30">
            <v>29.2</v>
          </cell>
          <cell r="D30">
            <v>14.3</v>
          </cell>
          <cell r="E30">
            <v>50.291666666666664</v>
          </cell>
          <cell r="F30">
            <v>74</v>
          </cell>
          <cell r="G30">
            <v>30</v>
          </cell>
          <cell r="H30">
            <v>7.2</v>
          </cell>
          <cell r="I30" t="str">
            <v>NE</v>
          </cell>
          <cell r="J30">
            <v>29.16</v>
          </cell>
          <cell r="K30">
            <v>0</v>
          </cell>
        </row>
        <row r="31">
          <cell r="B31">
            <v>20.854166666666664</v>
          </cell>
          <cell r="C31">
            <v>27.8</v>
          </cell>
          <cell r="D31">
            <v>13.5</v>
          </cell>
          <cell r="E31">
            <v>53.458333333333336</v>
          </cell>
          <cell r="F31">
            <v>81</v>
          </cell>
          <cell r="G31">
            <v>30</v>
          </cell>
          <cell r="H31">
            <v>15.48</v>
          </cell>
          <cell r="I31" t="str">
            <v>NE</v>
          </cell>
          <cell r="J31">
            <v>42.12</v>
          </cell>
          <cell r="K31">
            <v>0</v>
          </cell>
        </row>
        <row r="32">
          <cell r="B32">
            <v>19.816666666666666</v>
          </cell>
          <cell r="C32">
            <v>27.5</v>
          </cell>
          <cell r="D32">
            <v>13.5</v>
          </cell>
          <cell r="E32">
            <v>57.916666666666664</v>
          </cell>
          <cell r="F32">
            <v>82</v>
          </cell>
          <cell r="G32">
            <v>33</v>
          </cell>
          <cell r="H32">
            <v>23.040000000000003</v>
          </cell>
          <cell r="I32" t="str">
            <v>NE</v>
          </cell>
          <cell r="J32">
            <v>40.32</v>
          </cell>
          <cell r="K32">
            <v>0</v>
          </cell>
        </row>
        <row r="33">
          <cell r="B33">
            <v>20.491666666666667</v>
          </cell>
          <cell r="C33">
            <v>28.5</v>
          </cell>
          <cell r="D33">
            <v>14.6</v>
          </cell>
          <cell r="E33">
            <v>55.083333333333336</v>
          </cell>
          <cell r="F33">
            <v>75</v>
          </cell>
          <cell r="G33">
            <v>32</v>
          </cell>
          <cell r="H33">
            <v>22.68</v>
          </cell>
          <cell r="I33" t="str">
            <v>NE</v>
          </cell>
          <cell r="J33">
            <v>41.4</v>
          </cell>
          <cell r="K33">
            <v>0</v>
          </cell>
        </row>
        <row r="34">
          <cell r="B34">
            <v>20.87083333333333</v>
          </cell>
          <cell r="C34">
            <v>29.4</v>
          </cell>
          <cell r="D34">
            <v>13.7</v>
          </cell>
          <cell r="E34">
            <v>53.875</v>
          </cell>
          <cell r="F34">
            <v>78</v>
          </cell>
          <cell r="G34">
            <v>28</v>
          </cell>
          <cell r="H34">
            <v>16.2</v>
          </cell>
          <cell r="I34" t="str">
            <v>NE</v>
          </cell>
          <cell r="J34">
            <v>30.240000000000002</v>
          </cell>
          <cell r="K34">
            <v>0</v>
          </cell>
        </row>
        <row r="35">
          <cell r="B35">
            <v>21.225000000000005</v>
          </cell>
          <cell r="C35">
            <v>28.9</v>
          </cell>
          <cell r="D35">
            <v>13.6</v>
          </cell>
          <cell r="E35">
            <v>50.583333333333336</v>
          </cell>
          <cell r="F35">
            <v>75</v>
          </cell>
          <cell r="G35">
            <v>27</v>
          </cell>
          <cell r="H35">
            <v>5.04</v>
          </cell>
          <cell r="I35" t="str">
            <v>NE</v>
          </cell>
          <cell r="J35">
            <v>27.720000000000002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22</v>
          </cell>
          <cell r="C7">
            <v>22.1</v>
          </cell>
          <cell r="D7">
            <v>19.3</v>
          </cell>
          <cell r="E7">
            <v>54</v>
          </cell>
          <cell r="F7">
            <v>61</v>
          </cell>
          <cell r="G7">
            <v>52</v>
          </cell>
          <cell r="H7">
            <v>15.48</v>
          </cell>
          <cell r="I7" t="str">
            <v>L</v>
          </cell>
          <cell r="J7">
            <v>28.44</v>
          </cell>
          <cell r="K7">
            <v>0</v>
          </cell>
        </row>
        <row r="8">
          <cell r="B8">
            <v>21.900000000000002</v>
          </cell>
          <cell r="C8">
            <v>23.5</v>
          </cell>
          <cell r="D8">
            <v>17.3</v>
          </cell>
          <cell r="E8">
            <v>42</v>
          </cell>
          <cell r="F8">
            <v>56</v>
          </cell>
          <cell r="G8">
            <v>38</v>
          </cell>
          <cell r="H8">
            <v>24.48</v>
          </cell>
          <cell r="I8" t="str">
            <v>NE</v>
          </cell>
          <cell r="J8">
            <v>47.16</v>
          </cell>
          <cell r="K8">
            <v>0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11.745454545454544</v>
          </cell>
          <cell r="C22">
            <v>14.7</v>
          </cell>
          <cell r="D22">
            <v>4.9000000000000004</v>
          </cell>
          <cell r="E22">
            <v>37.81818181818182</v>
          </cell>
          <cell r="F22">
            <v>73</v>
          </cell>
          <cell r="G22">
            <v>25</v>
          </cell>
          <cell r="H22">
            <v>19.079999999999998</v>
          </cell>
          <cell r="I22" t="str">
            <v>S</v>
          </cell>
          <cell r="J22">
            <v>36</v>
          </cell>
          <cell r="K22">
            <v>0</v>
          </cell>
        </row>
        <row r="23">
          <cell r="B23">
            <v>11.209523809523811</v>
          </cell>
          <cell r="C23">
            <v>19.100000000000001</v>
          </cell>
          <cell r="D23">
            <v>4.7</v>
          </cell>
          <cell r="E23">
            <v>58.476190476190474</v>
          </cell>
          <cell r="F23">
            <v>77</v>
          </cell>
          <cell r="G23">
            <v>40</v>
          </cell>
          <cell r="H23">
            <v>15.48</v>
          </cell>
          <cell r="I23" t="str">
            <v>S</v>
          </cell>
          <cell r="J23">
            <v>33.840000000000003</v>
          </cell>
          <cell r="K23">
            <v>0</v>
          </cell>
        </row>
        <row r="24">
          <cell r="B24">
            <v>18.720000000000002</v>
          </cell>
          <cell r="C24">
            <v>24.9</v>
          </cell>
          <cell r="D24">
            <v>8.9</v>
          </cell>
          <cell r="E24">
            <v>55.5</v>
          </cell>
          <cell r="F24">
            <v>81</v>
          </cell>
          <cell r="G24">
            <v>30</v>
          </cell>
          <cell r="H24">
            <v>8.64</v>
          </cell>
          <cell r="I24" t="str">
            <v>NE</v>
          </cell>
          <cell r="J24">
            <v>21.96</v>
          </cell>
          <cell r="K24">
            <v>0</v>
          </cell>
        </row>
        <row r="25">
          <cell r="B25">
            <v>24.266666666666666</v>
          </cell>
          <cell r="C25">
            <v>28.7</v>
          </cell>
          <cell r="D25">
            <v>12.6</v>
          </cell>
          <cell r="E25">
            <v>45.333333333333336</v>
          </cell>
          <cell r="F25">
            <v>89</v>
          </cell>
          <cell r="G25">
            <v>26</v>
          </cell>
          <cell r="H25">
            <v>9.7200000000000006</v>
          </cell>
          <cell r="I25" t="str">
            <v>N</v>
          </cell>
          <cell r="J25">
            <v>21.240000000000002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29.349999999999998</v>
          </cell>
          <cell r="C27">
            <v>30.6</v>
          </cell>
          <cell r="D27">
            <v>24.5</v>
          </cell>
          <cell r="E27">
            <v>25.833333333333332</v>
          </cell>
          <cell r="F27">
            <v>37</v>
          </cell>
          <cell r="G27">
            <v>24</v>
          </cell>
          <cell r="H27">
            <v>18.720000000000002</v>
          </cell>
          <cell r="I27" t="str">
            <v>NE</v>
          </cell>
          <cell r="J27">
            <v>36.36</v>
          </cell>
          <cell r="K27">
            <v>0</v>
          </cell>
        </row>
        <row r="28">
          <cell r="B28">
            <v>29.062500000000004</v>
          </cell>
          <cell r="C28">
            <v>31.2</v>
          </cell>
          <cell r="D28">
            <v>23.4</v>
          </cell>
          <cell r="E28">
            <v>25</v>
          </cell>
          <cell r="F28">
            <v>36</v>
          </cell>
          <cell r="G28">
            <v>21</v>
          </cell>
          <cell r="H28">
            <v>19.8</v>
          </cell>
          <cell r="I28" t="str">
            <v>NE</v>
          </cell>
          <cell r="J28">
            <v>39.6</v>
          </cell>
          <cell r="K28">
            <v>0</v>
          </cell>
        </row>
        <row r="29">
          <cell r="B29">
            <v>28.866666666666671</v>
          </cell>
          <cell r="C29">
            <v>29.8</v>
          </cell>
          <cell r="D29">
            <v>25.7</v>
          </cell>
          <cell r="E29">
            <v>23.5</v>
          </cell>
          <cell r="F29">
            <v>39</v>
          </cell>
          <cell r="G29">
            <v>20</v>
          </cell>
          <cell r="H29">
            <v>17.28</v>
          </cell>
          <cell r="I29" t="str">
            <v>NE</v>
          </cell>
          <cell r="J29">
            <v>37.800000000000004</v>
          </cell>
          <cell r="K29">
            <v>0</v>
          </cell>
        </row>
        <row r="30">
          <cell r="B30">
            <v>28.642857142857142</v>
          </cell>
          <cell r="C30">
            <v>30.2</v>
          </cell>
          <cell r="D30">
            <v>23</v>
          </cell>
          <cell r="E30">
            <v>29.571428571428573</v>
          </cell>
          <cell r="F30">
            <v>48</v>
          </cell>
          <cell r="G30">
            <v>24</v>
          </cell>
          <cell r="H30">
            <v>16.2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28.4</v>
          </cell>
          <cell r="C31">
            <v>29.1</v>
          </cell>
          <cell r="D31">
            <v>28</v>
          </cell>
          <cell r="E31">
            <v>26</v>
          </cell>
          <cell r="F31">
            <v>28</v>
          </cell>
          <cell r="G31">
            <v>25</v>
          </cell>
          <cell r="H31">
            <v>11.879999999999999</v>
          </cell>
          <cell r="I31" t="str">
            <v>L</v>
          </cell>
          <cell r="J31">
            <v>26.28</v>
          </cell>
          <cell r="K31">
            <v>0</v>
          </cell>
        </row>
        <row r="32">
          <cell r="B32">
            <v>28</v>
          </cell>
          <cell r="C32">
            <v>28.5</v>
          </cell>
          <cell r="D32">
            <v>27.3</v>
          </cell>
          <cell r="E32">
            <v>25.666666666666668</v>
          </cell>
          <cell r="F32">
            <v>27</v>
          </cell>
          <cell r="G32">
            <v>25</v>
          </cell>
          <cell r="H32">
            <v>17.28</v>
          </cell>
          <cell r="I32" t="str">
            <v>NE</v>
          </cell>
          <cell r="J32">
            <v>41.4</v>
          </cell>
          <cell r="K32">
            <v>0</v>
          </cell>
        </row>
        <row r="33">
          <cell r="B33">
            <v>28.425000000000004</v>
          </cell>
          <cell r="C33">
            <v>29.2</v>
          </cell>
          <cell r="D33">
            <v>27.8</v>
          </cell>
          <cell r="E33">
            <v>28.25</v>
          </cell>
          <cell r="F33">
            <v>31</v>
          </cell>
          <cell r="G33">
            <v>27</v>
          </cell>
          <cell r="H33">
            <v>18.720000000000002</v>
          </cell>
          <cell r="I33" t="str">
            <v>NE</v>
          </cell>
          <cell r="J33">
            <v>41.4</v>
          </cell>
          <cell r="K33">
            <v>0</v>
          </cell>
        </row>
        <row r="34">
          <cell r="B34">
            <v>27.125</v>
          </cell>
          <cell r="C34">
            <v>29.6</v>
          </cell>
          <cell r="D34">
            <v>20</v>
          </cell>
          <cell r="E34">
            <v>34</v>
          </cell>
          <cell r="F34">
            <v>54</v>
          </cell>
          <cell r="G34">
            <v>26</v>
          </cell>
          <cell r="H34">
            <v>12.24</v>
          </cell>
          <cell r="I34" t="str">
            <v>L</v>
          </cell>
          <cell r="J34">
            <v>26.28</v>
          </cell>
          <cell r="K34">
            <v>0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20.741666666666667</v>
          </cell>
          <cell r="C5">
            <v>29.4</v>
          </cell>
          <cell r="D5">
            <v>15.8</v>
          </cell>
          <cell r="E5">
            <v>80.083333333333329</v>
          </cell>
          <cell r="F5">
            <v>100</v>
          </cell>
          <cell r="G5">
            <v>41</v>
          </cell>
          <cell r="H5">
            <v>5.7600000000000007</v>
          </cell>
          <cell r="I5" t="str">
            <v>S</v>
          </cell>
          <cell r="J5">
            <v>17.28</v>
          </cell>
          <cell r="K5">
            <v>0</v>
          </cell>
        </row>
        <row r="6">
          <cell r="B6">
            <v>19.266666666666669</v>
          </cell>
          <cell r="C6">
            <v>28.7</v>
          </cell>
          <cell r="D6">
            <v>11.9</v>
          </cell>
          <cell r="E6">
            <v>77.833333333333329</v>
          </cell>
          <cell r="F6">
            <v>100</v>
          </cell>
          <cell r="G6">
            <v>29</v>
          </cell>
          <cell r="H6">
            <v>11.16</v>
          </cell>
          <cell r="I6" t="str">
            <v>L</v>
          </cell>
          <cell r="J6">
            <v>27.36</v>
          </cell>
          <cell r="K6">
            <v>0.2</v>
          </cell>
        </row>
        <row r="7">
          <cell r="B7">
            <v>19.099999999999998</v>
          </cell>
          <cell r="C7">
            <v>25.4</v>
          </cell>
          <cell r="D7">
            <v>15</v>
          </cell>
          <cell r="E7">
            <v>64.791666666666671</v>
          </cell>
          <cell r="F7">
            <v>79</v>
          </cell>
          <cell r="G7">
            <v>39</v>
          </cell>
          <cell r="H7">
            <v>12.6</v>
          </cell>
          <cell r="I7" t="str">
            <v>L</v>
          </cell>
          <cell r="J7">
            <v>28.08</v>
          </cell>
          <cell r="K7">
            <v>0</v>
          </cell>
        </row>
        <row r="8">
          <cell r="B8">
            <v>20.016666666666669</v>
          </cell>
          <cell r="C8">
            <v>26.8</v>
          </cell>
          <cell r="D8">
            <v>15.1</v>
          </cell>
          <cell r="E8">
            <v>58</v>
          </cell>
          <cell r="F8">
            <v>73</v>
          </cell>
          <cell r="G8">
            <v>36</v>
          </cell>
          <cell r="H8">
            <v>15.120000000000001</v>
          </cell>
          <cell r="I8" t="str">
            <v>L</v>
          </cell>
          <cell r="J8">
            <v>37.440000000000005</v>
          </cell>
          <cell r="K8">
            <v>0</v>
          </cell>
        </row>
        <row r="9">
          <cell r="B9">
            <v>21.170833333333338</v>
          </cell>
          <cell r="C9">
            <v>27.9</v>
          </cell>
          <cell r="D9">
            <v>15.8</v>
          </cell>
          <cell r="E9">
            <v>55.166666666666664</v>
          </cell>
          <cell r="F9">
            <v>71</v>
          </cell>
          <cell r="G9">
            <v>38</v>
          </cell>
          <cell r="H9">
            <v>10.08</v>
          </cell>
          <cell r="I9" t="str">
            <v>SE</v>
          </cell>
          <cell r="J9">
            <v>23.400000000000002</v>
          </cell>
          <cell r="K9">
            <v>0</v>
          </cell>
        </row>
        <row r="10">
          <cell r="B10">
            <v>21.662500000000005</v>
          </cell>
          <cell r="C10">
            <v>29.2</v>
          </cell>
          <cell r="D10">
            <v>13.6</v>
          </cell>
          <cell r="E10">
            <v>54.416666666666664</v>
          </cell>
          <cell r="F10">
            <v>91</v>
          </cell>
          <cell r="G10">
            <v>31</v>
          </cell>
          <cell r="H10">
            <v>12.96</v>
          </cell>
          <cell r="I10" t="str">
            <v>L</v>
          </cell>
          <cell r="J10">
            <v>25.56</v>
          </cell>
          <cell r="K10">
            <v>0</v>
          </cell>
        </row>
        <row r="11">
          <cell r="B11">
            <v>20.499999999999996</v>
          </cell>
          <cell r="C11">
            <v>29</v>
          </cell>
          <cell r="D11">
            <v>11.9</v>
          </cell>
          <cell r="E11">
            <v>61.458333333333336</v>
          </cell>
          <cell r="F11">
            <v>100</v>
          </cell>
          <cell r="G11">
            <v>29</v>
          </cell>
          <cell r="H11">
            <v>11.520000000000001</v>
          </cell>
          <cell r="I11" t="str">
            <v>S</v>
          </cell>
          <cell r="J11">
            <v>24.48</v>
          </cell>
          <cell r="K11">
            <v>0</v>
          </cell>
        </row>
        <row r="12">
          <cell r="B12">
            <v>19.558333333333334</v>
          </cell>
          <cell r="C12">
            <v>29.5</v>
          </cell>
          <cell r="D12">
            <v>11.1</v>
          </cell>
          <cell r="E12">
            <v>67.583333333333329</v>
          </cell>
          <cell r="F12">
            <v>100</v>
          </cell>
          <cell r="G12">
            <v>33</v>
          </cell>
          <cell r="H12">
            <v>12.24</v>
          </cell>
          <cell r="I12" t="str">
            <v>NE</v>
          </cell>
          <cell r="J12">
            <v>25.56</v>
          </cell>
          <cell r="K12">
            <v>0</v>
          </cell>
        </row>
        <row r="13">
          <cell r="B13">
            <v>18.808333333333337</v>
          </cell>
          <cell r="C13">
            <v>27.1</v>
          </cell>
          <cell r="D13">
            <v>12.4</v>
          </cell>
          <cell r="E13">
            <v>77.416666666666671</v>
          </cell>
          <cell r="F13">
            <v>100</v>
          </cell>
          <cell r="G13">
            <v>49</v>
          </cell>
          <cell r="H13">
            <v>10.8</v>
          </cell>
          <cell r="I13" t="str">
            <v>SE</v>
          </cell>
          <cell r="J13">
            <v>19.8</v>
          </cell>
          <cell r="K13">
            <v>0</v>
          </cell>
        </row>
        <row r="14">
          <cell r="B14">
            <v>21.812500000000004</v>
          </cell>
          <cell r="C14">
            <v>31.3</v>
          </cell>
          <cell r="D14">
            <v>13.7</v>
          </cell>
          <cell r="E14">
            <v>68.416666666666671</v>
          </cell>
          <cell r="F14">
            <v>100</v>
          </cell>
          <cell r="G14">
            <v>32</v>
          </cell>
          <cell r="H14">
            <v>13.32</v>
          </cell>
          <cell r="I14" t="str">
            <v>SE</v>
          </cell>
          <cell r="J14">
            <v>25.2</v>
          </cell>
          <cell r="K14">
            <v>0</v>
          </cell>
        </row>
        <row r="15">
          <cell r="B15">
            <v>21.845833333333335</v>
          </cell>
          <cell r="C15">
            <v>31.1</v>
          </cell>
          <cell r="D15">
            <v>13.8</v>
          </cell>
          <cell r="E15">
            <v>64.333333333333329</v>
          </cell>
          <cell r="F15">
            <v>99</v>
          </cell>
          <cell r="G15">
            <v>24</v>
          </cell>
          <cell r="H15">
            <v>9.7200000000000006</v>
          </cell>
          <cell r="I15" t="str">
            <v>S</v>
          </cell>
          <cell r="J15">
            <v>19.440000000000001</v>
          </cell>
          <cell r="K15">
            <v>0</v>
          </cell>
        </row>
        <row r="16">
          <cell r="B16">
            <v>20.816666666666666</v>
          </cell>
          <cell r="C16">
            <v>31</v>
          </cell>
          <cell r="D16">
            <v>11.7</v>
          </cell>
          <cell r="E16">
            <v>60.625</v>
          </cell>
          <cell r="F16">
            <v>99</v>
          </cell>
          <cell r="G16">
            <v>26</v>
          </cell>
          <cell r="H16">
            <v>14.76</v>
          </cell>
          <cell r="I16" t="str">
            <v>SE</v>
          </cell>
          <cell r="J16">
            <v>36</v>
          </cell>
          <cell r="K16">
            <v>0</v>
          </cell>
        </row>
        <row r="17">
          <cell r="B17">
            <v>21.775000000000002</v>
          </cell>
          <cell r="C17">
            <v>31.1</v>
          </cell>
          <cell r="D17">
            <v>12.4</v>
          </cell>
          <cell r="E17">
            <v>58.458333333333336</v>
          </cell>
          <cell r="F17">
            <v>99</v>
          </cell>
          <cell r="G17">
            <v>25</v>
          </cell>
          <cell r="H17">
            <v>20.88</v>
          </cell>
          <cell r="I17" t="str">
            <v>NE</v>
          </cell>
          <cell r="J17">
            <v>39.24</v>
          </cell>
          <cell r="K17">
            <v>0</v>
          </cell>
        </row>
        <row r="18">
          <cell r="B18">
            <v>22.341666666666665</v>
          </cell>
          <cell r="C18">
            <v>31.5</v>
          </cell>
          <cell r="D18">
            <v>13</v>
          </cell>
          <cell r="E18">
            <v>54.416666666666664</v>
          </cell>
          <cell r="F18">
            <v>88</v>
          </cell>
          <cell r="G18">
            <v>26</v>
          </cell>
          <cell r="H18">
            <v>20.88</v>
          </cell>
          <cell r="I18" t="str">
            <v>SE</v>
          </cell>
          <cell r="J18">
            <v>39.6</v>
          </cell>
          <cell r="K18">
            <v>0</v>
          </cell>
        </row>
        <row r="19">
          <cell r="B19">
            <v>23.825000000000003</v>
          </cell>
          <cell r="C19">
            <v>30.6</v>
          </cell>
          <cell r="D19">
            <v>18.899999999999999</v>
          </cell>
          <cell r="E19">
            <v>46.5</v>
          </cell>
          <cell r="F19">
            <v>60</v>
          </cell>
          <cell r="G19">
            <v>28</v>
          </cell>
          <cell r="H19">
            <v>21.6</v>
          </cell>
          <cell r="I19" t="str">
            <v>N</v>
          </cell>
          <cell r="J19">
            <v>47.519999999999996</v>
          </cell>
          <cell r="K19">
            <v>0</v>
          </cell>
        </row>
        <row r="20">
          <cell r="B20">
            <v>23.116666666666664</v>
          </cell>
          <cell r="C20">
            <v>30.1</v>
          </cell>
          <cell r="D20">
            <v>14.2</v>
          </cell>
          <cell r="E20">
            <v>49.333333333333336</v>
          </cell>
          <cell r="F20">
            <v>86</v>
          </cell>
          <cell r="G20">
            <v>31</v>
          </cell>
          <cell r="H20">
            <v>19.079999999999998</v>
          </cell>
          <cell r="I20" t="str">
            <v>N</v>
          </cell>
          <cell r="J20">
            <v>40.680000000000007</v>
          </cell>
          <cell r="K20">
            <v>0</v>
          </cell>
        </row>
        <row r="21">
          <cell r="B21">
            <v>9.8708333333333318</v>
          </cell>
          <cell r="C21">
            <v>18.100000000000001</v>
          </cell>
          <cell r="D21">
            <v>8.1</v>
          </cell>
          <cell r="E21">
            <v>80.125</v>
          </cell>
          <cell r="F21">
            <v>90</v>
          </cell>
          <cell r="G21">
            <v>66</v>
          </cell>
          <cell r="H21">
            <v>14.04</v>
          </cell>
          <cell r="I21" t="str">
            <v>S</v>
          </cell>
          <cell r="J21">
            <v>39.96</v>
          </cell>
          <cell r="K21">
            <v>0</v>
          </cell>
        </row>
        <row r="22">
          <cell r="B22">
            <v>9.1434782608695642</v>
          </cell>
          <cell r="C22">
            <v>17.399999999999999</v>
          </cell>
          <cell r="D22">
            <v>1.1000000000000001</v>
          </cell>
          <cell r="E22">
            <v>61.391304347826086</v>
          </cell>
          <cell r="F22">
            <v>100</v>
          </cell>
          <cell r="G22">
            <v>22</v>
          </cell>
          <cell r="H22">
            <v>7.5600000000000005</v>
          </cell>
          <cell r="I22" t="str">
            <v>S</v>
          </cell>
          <cell r="J22">
            <v>26.28</v>
          </cell>
          <cell r="K22">
            <v>0</v>
          </cell>
        </row>
        <row r="23">
          <cell r="B23">
            <v>9.0772727272727263</v>
          </cell>
          <cell r="C23">
            <v>21.6</v>
          </cell>
          <cell r="D23">
            <v>-0.5</v>
          </cell>
          <cell r="E23">
            <v>66.318181818181813</v>
          </cell>
          <cell r="F23">
            <v>100</v>
          </cell>
          <cell r="G23">
            <v>30</v>
          </cell>
          <cell r="H23">
            <v>10.08</v>
          </cell>
          <cell r="I23" t="str">
            <v>S</v>
          </cell>
          <cell r="J23">
            <v>21.240000000000002</v>
          </cell>
          <cell r="K23">
            <v>0</v>
          </cell>
        </row>
        <row r="24">
          <cell r="B24">
            <v>13.120833333333335</v>
          </cell>
          <cell r="C24">
            <v>25.3</v>
          </cell>
          <cell r="D24">
            <v>2.7</v>
          </cell>
          <cell r="E24">
            <v>64.583333333333329</v>
          </cell>
          <cell r="F24">
            <v>95</v>
          </cell>
          <cell r="G24">
            <v>25</v>
          </cell>
          <cell r="H24">
            <v>10.44</v>
          </cell>
          <cell r="I24" t="str">
            <v>SE</v>
          </cell>
          <cell r="J24">
            <v>25.2</v>
          </cell>
          <cell r="K24">
            <v>0</v>
          </cell>
        </row>
        <row r="25">
          <cell r="B25">
            <v>17.508333333333329</v>
          </cell>
          <cell r="C25">
            <v>30.4</v>
          </cell>
          <cell r="D25">
            <v>6.7</v>
          </cell>
          <cell r="E25">
            <v>60.125</v>
          </cell>
          <cell r="F25">
            <v>93</v>
          </cell>
          <cell r="G25">
            <v>23</v>
          </cell>
          <cell r="H25">
            <v>7.9200000000000008</v>
          </cell>
          <cell r="I25" t="str">
            <v>S</v>
          </cell>
          <cell r="J25">
            <v>20.16</v>
          </cell>
          <cell r="K25">
            <v>0</v>
          </cell>
        </row>
        <row r="26">
          <cell r="B26">
            <v>20.212500000000002</v>
          </cell>
          <cell r="C26">
            <v>31.5</v>
          </cell>
          <cell r="D26">
            <v>10.1</v>
          </cell>
          <cell r="E26">
            <v>58.25</v>
          </cell>
          <cell r="F26">
            <v>99</v>
          </cell>
          <cell r="G26">
            <v>22</v>
          </cell>
          <cell r="H26">
            <v>14.76</v>
          </cell>
          <cell r="I26" t="str">
            <v>SE</v>
          </cell>
          <cell r="J26">
            <v>26.28</v>
          </cell>
          <cell r="K26">
            <v>0</v>
          </cell>
        </row>
        <row r="27">
          <cell r="B27">
            <v>21.930434782608696</v>
          </cell>
          <cell r="C27">
            <v>32.6</v>
          </cell>
          <cell r="D27">
            <v>10.7</v>
          </cell>
          <cell r="E27">
            <v>47.913043478260867</v>
          </cell>
          <cell r="F27">
            <v>88</v>
          </cell>
          <cell r="G27">
            <v>20</v>
          </cell>
          <cell r="H27">
            <v>24.12</v>
          </cell>
          <cell r="I27" t="str">
            <v>SE</v>
          </cell>
          <cell r="J27">
            <v>43.2</v>
          </cell>
          <cell r="K27">
            <v>0</v>
          </cell>
        </row>
        <row r="28">
          <cell r="B28">
            <v>23.270833333333332</v>
          </cell>
          <cell r="C28">
            <v>33.299999999999997</v>
          </cell>
          <cell r="D28">
            <v>12.9</v>
          </cell>
          <cell r="E28">
            <v>47.041666666666664</v>
          </cell>
          <cell r="F28">
            <v>81</v>
          </cell>
          <cell r="G28">
            <v>21</v>
          </cell>
          <cell r="H28">
            <v>19.8</v>
          </cell>
          <cell r="I28" t="str">
            <v>N</v>
          </cell>
          <cell r="J28">
            <v>35.64</v>
          </cell>
          <cell r="K28">
            <v>0</v>
          </cell>
        </row>
        <row r="29">
          <cell r="B29">
            <v>22.391666666666662</v>
          </cell>
          <cell r="C29">
            <v>32.299999999999997</v>
          </cell>
          <cell r="D29">
            <v>11.8</v>
          </cell>
          <cell r="E29">
            <v>51.458333333333336</v>
          </cell>
          <cell r="F29">
            <v>93</v>
          </cell>
          <cell r="G29">
            <v>19</v>
          </cell>
          <cell r="H29">
            <v>10.8</v>
          </cell>
          <cell r="I29" t="str">
            <v>SE</v>
          </cell>
          <cell r="J29">
            <v>27.720000000000002</v>
          </cell>
          <cell r="K29">
            <v>0</v>
          </cell>
        </row>
        <row r="30">
          <cell r="B30">
            <v>22.262500000000006</v>
          </cell>
          <cell r="C30">
            <v>32.200000000000003</v>
          </cell>
          <cell r="D30">
            <v>10.6</v>
          </cell>
          <cell r="E30">
            <v>44.791666666666664</v>
          </cell>
          <cell r="F30">
            <v>87</v>
          </cell>
          <cell r="G30">
            <v>20</v>
          </cell>
          <cell r="H30">
            <v>16.559999999999999</v>
          </cell>
          <cell r="I30" t="str">
            <v>NE</v>
          </cell>
          <cell r="J30">
            <v>30.96</v>
          </cell>
          <cell r="K30">
            <v>0</v>
          </cell>
        </row>
        <row r="31">
          <cell r="B31">
            <v>21.204166666666669</v>
          </cell>
          <cell r="C31">
            <v>30.6</v>
          </cell>
          <cell r="D31">
            <v>11.6</v>
          </cell>
          <cell r="E31">
            <v>52.708333333333336</v>
          </cell>
          <cell r="F31">
            <v>90</v>
          </cell>
          <cell r="G31">
            <v>19</v>
          </cell>
          <cell r="H31">
            <v>21.240000000000002</v>
          </cell>
          <cell r="I31" t="str">
            <v>NE</v>
          </cell>
          <cell r="J31">
            <v>37.440000000000005</v>
          </cell>
          <cell r="K31">
            <v>0</v>
          </cell>
        </row>
        <row r="32">
          <cell r="B32">
            <v>21.174999999999997</v>
          </cell>
          <cell r="C32">
            <v>30.5</v>
          </cell>
          <cell r="D32">
            <v>12.7</v>
          </cell>
          <cell r="E32">
            <v>48.958333333333336</v>
          </cell>
          <cell r="F32">
            <v>80</v>
          </cell>
          <cell r="G32">
            <v>22</v>
          </cell>
          <cell r="H32">
            <v>23.400000000000002</v>
          </cell>
          <cell r="I32" t="str">
            <v>NE</v>
          </cell>
          <cell r="J32">
            <v>44.64</v>
          </cell>
          <cell r="K32">
            <v>0</v>
          </cell>
        </row>
        <row r="33">
          <cell r="B33">
            <v>22.408333333333335</v>
          </cell>
          <cell r="C33">
            <v>31.4</v>
          </cell>
          <cell r="D33">
            <v>14.1</v>
          </cell>
          <cell r="E33">
            <v>46.75</v>
          </cell>
          <cell r="F33">
            <v>74</v>
          </cell>
          <cell r="G33">
            <v>23</v>
          </cell>
          <cell r="H33">
            <v>17.28</v>
          </cell>
          <cell r="I33" t="str">
            <v>SE</v>
          </cell>
          <cell r="J33">
            <v>45.72</v>
          </cell>
          <cell r="K33">
            <v>0</v>
          </cell>
        </row>
        <row r="34">
          <cell r="B34">
            <v>23.191666666666666</v>
          </cell>
          <cell r="C34">
            <v>32.299999999999997</v>
          </cell>
          <cell r="D34">
            <v>13.6</v>
          </cell>
          <cell r="E34">
            <v>48.25</v>
          </cell>
          <cell r="F34">
            <v>84</v>
          </cell>
          <cell r="G34">
            <v>23</v>
          </cell>
          <cell r="H34">
            <v>16.920000000000002</v>
          </cell>
          <cell r="I34" t="str">
            <v>SE</v>
          </cell>
          <cell r="J34">
            <v>30.6</v>
          </cell>
          <cell r="K34">
            <v>0</v>
          </cell>
        </row>
        <row r="35">
          <cell r="B35">
            <v>22.554166666666671</v>
          </cell>
          <cell r="C35">
            <v>31.2</v>
          </cell>
          <cell r="D35">
            <v>16.100000000000001</v>
          </cell>
          <cell r="E35">
            <v>54.166666666666664</v>
          </cell>
          <cell r="F35">
            <v>81</v>
          </cell>
          <cell r="G35">
            <v>21</v>
          </cell>
          <cell r="H35">
            <v>12.24</v>
          </cell>
          <cell r="I35" t="str">
            <v>N</v>
          </cell>
          <cell r="J35">
            <v>27.36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18.541666666666668</v>
          </cell>
          <cell r="C5">
            <v>24.6</v>
          </cell>
          <cell r="D5">
            <v>14.4</v>
          </cell>
          <cell r="E5">
            <v>80.291666666666671</v>
          </cell>
          <cell r="F5">
            <v>98</v>
          </cell>
          <cell r="G5">
            <v>53</v>
          </cell>
          <cell r="H5">
            <v>6.12</v>
          </cell>
          <cell r="I5" t="str">
            <v>NE</v>
          </cell>
          <cell r="J5">
            <v>16.559999999999999</v>
          </cell>
          <cell r="K5">
            <v>0</v>
          </cell>
        </row>
        <row r="6">
          <cell r="B6">
            <v>17.845833333333335</v>
          </cell>
          <cell r="C6">
            <v>24.9</v>
          </cell>
          <cell r="D6">
            <v>12.2</v>
          </cell>
          <cell r="E6">
            <v>83.041666666666671</v>
          </cell>
          <cell r="F6">
            <v>98</v>
          </cell>
          <cell r="G6">
            <v>55</v>
          </cell>
          <cell r="H6">
            <v>9.7200000000000006</v>
          </cell>
          <cell r="I6" t="str">
            <v>NO</v>
          </cell>
          <cell r="J6">
            <v>26.28</v>
          </cell>
          <cell r="K6">
            <v>0.2</v>
          </cell>
        </row>
        <row r="7">
          <cell r="B7">
            <v>16.349999999999998</v>
          </cell>
          <cell r="C7">
            <v>21.7</v>
          </cell>
          <cell r="D7">
            <v>11.2</v>
          </cell>
          <cell r="E7">
            <v>72.166666666666671</v>
          </cell>
          <cell r="F7">
            <v>89</v>
          </cell>
          <cell r="G7">
            <v>52</v>
          </cell>
          <cell r="H7">
            <v>12.6</v>
          </cell>
          <cell r="I7" t="str">
            <v>NO</v>
          </cell>
          <cell r="J7">
            <v>31.680000000000003</v>
          </cell>
          <cell r="K7">
            <v>0</v>
          </cell>
        </row>
        <row r="8">
          <cell r="B8">
            <v>16.858333333333334</v>
          </cell>
          <cell r="C8">
            <v>23.7</v>
          </cell>
          <cell r="D8">
            <v>11.8</v>
          </cell>
          <cell r="E8">
            <v>65.333333333333329</v>
          </cell>
          <cell r="F8">
            <v>84</v>
          </cell>
          <cell r="G8">
            <v>39</v>
          </cell>
          <cell r="H8">
            <v>16.920000000000002</v>
          </cell>
          <cell r="I8" t="str">
            <v>NO</v>
          </cell>
          <cell r="J8">
            <v>45</v>
          </cell>
          <cell r="K8">
            <v>0</v>
          </cell>
        </row>
        <row r="9">
          <cell r="B9">
            <v>17.791666666666668</v>
          </cell>
          <cell r="C9">
            <v>24.9</v>
          </cell>
          <cell r="D9">
            <v>12.2</v>
          </cell>
          <cell r="E9">
            <v>62.291666666666664</v>
          </cell>
          <cell r="F9">
            <v>83</v>
          </cell>
          <cell r="G9">
            <v>40</v>
          </cell>
          <cell r="H9">
            <v>12.24</v>
          </cell>
          <cell r="I9" t="str">
            <v>NO</v>
          </cell>
          <cell r="J9">
            <v>38.159999999999997</v>
          </cell>
          <cell r="K9">
            <v>0</v>
          </cell>
        </row>
        <row r="10">
          <cell r="B10">
            <v>18.337500000000002</v>
          </cell>
          <cell r="C10">
            <v>26.3</v>
          </cell>
          <cell r="D10">
            <v>11</v>
          </cell>
          <cell r="E10">
            <v>63.083333333333336</v>
          </cell>
          <cell r="F10">
            <v>91</v>
          </cell>
          <cell r="G10">
            <v>33</v>
          </cell>
          <cell r="H10">
            <v>9.3600000000000012</v>
          </cell>
          <cell r="I10" t="str">
            <v>O</v>
          </cell>
          <cell r="J10">
            <v>24.840000000000003</v>
          </cell>
          <cell r="K10">
            <v>0</v>
          </cell>
        </row>
        <row r="11">
          <cell r="B11">
            <v>18.258333333333333</v>
          </cell>
          <cell r="C11">
            <v>26.5</v>
          </cell>
          <cell r="D11">
            <v>11</v>
          </cell>
          <cell r="E11">
            <v>65.5</v>
          </cell>
          <cell r="F11">
            <v>95</v>
          </cell>
          <cell r="G11">
            <v>30</v>
          </cell>
          <cell r="H11">
            <v>12.6</v>
          </cell>
          <cell r="I11" t="str">
            <v>O</v>
          </cell>
          <cell r="J11">
            <v>28.8</v>
          </cell>
          <cell r="K11">
            <v>0</v>
          </cell>
        </row>
        <row r="12">
          <cell r="B12">
            <v>19.849999999999998</v>
          </cell>
          <cell r="C12">
            <v>27.3</v>
          </cell>
          <cell r="D12">
            <v>13.3</v>
          </cell>
          <cell r="E12">
            <v>66.333333333333329</v>
          </cell>
          <cell r="F12">
            <v>91</v>
          </cell>
          <cell r="G12">
            <v>39</v>
          </cell>
          <cell r="H12">
            <v>16.2</v>
          </cell>
          <cell r="I12" t="str">
            <v>O</v>
          </cell>
          <cell r="J12">
            <v>29.52</v>
          </cell>
          <cell r="K12">
            <v>0</v>
          </cell>
        </row>
        <row r="13">
          <cell r="B13">
            <v>19.80833333333333</v>
          </cell>
          <cell r="C13">
            <v>25.9</v>
          </cell>
          <cell r="D13">
            <v>15.8</v>
          </cell>
          <cell r="E13">
            <v>69.75</v>
          </cell>
          <cell r="F13">
            <v>90</v>
          </cell>
          <cell r="G13">
            <v>47</v>
          </cell>
          <cell r="H13">
            <v>11.879999999999999</v>
          </cell>
          <cell r="I13" t="str">
            <v>O</v>
          </cell>
          <cell r="J13">
            <v>29.16</v>
          </cell>
          <cell r="K13">
            <v>2</v>
          </cell>
        </row>
        <row r="14">
          <cell r="B14">
            <v>20.708333333333336</v>
          </cell>
          <cell r="C14">
            <v>28.7</v>
          </cell>
          <cell r="D14">
            <v>13.9</v>
          </cell>
          <cell r="E14">
            <v>72.541666666666671</v>
          </cell>
          <cell r="F14">
            <v>97</v>
          </cell>
          <cell r="G14">
            <v>36</v>
          </cell>
          <cell r="H14">
            <v>9.3600000000000012</v>
          </cell>
          <cell r="I14" t="str">
            <v>NO</v>
          </cell>
          <cell r="J14">
            <v>23.759999999999998</v>
          </cell>
          <cell r="K14">
            <v>0.2</v>
          </cell>
        </row>
        <row r="15">
          <cell r="B15">
            <v>21.150000000000002</v>
          </cell>
          <cell r="C15">
            <v>29.3</v>
          </cell>
          <cell r="D15">
            <v>14.1</v>
          </cell>
          <cell r="E15">
            <v>64.791666666666671</v>
          </cell>
          <cell r="F15">
            <v>91</v>
          </cell>
          <cell r="G15">
            <v>31</v>
          </cell>
          <cell r="H15">
            <v>10.08</v>
          </cell>
          <cell r="I15" t="str">
            <v>O</v>
          </cell>
          <cell r="J15">
            <v>27.36</v>
          </cell>
          <cell r="K15">
            <v>0</v>
          </cell>
        </row>
        <row r="16">
          <cell r="B16">
            <v>20.995833333333334</v>
          </cell>
          <cell r="C16">
            <v>29.1</v>
          </cell>
          <cell r="D16">
            <v>13.1</v>
          </cell>
          <cell r="E16">
            <v>60.625</v>
          </cell>
          <cell r="F16">
            <v>90</v>
          </cell>
          <cell r="G16">
            <v>32</v>
          </cell>
          <cell r="H16">
            <v>15.120000000000001</v>
          </cell>
          <cell r="I16" t="str">
            <v>O</v>
          </cell>
          <cell r="J16">
            <v>39.24</v>
          </cell>
          <cell r="K16">
            <v>0</v>
          </cell>
        </row>
        <row r="17">
          <cell r="B17">
            <v>22.05</v>
          </cell>
          <cell r="C17">
            <v>29.4</v>
          </cell>
          <cell r="D17">
            <v>16.600000000000001</v>
          </cell>
          <cell r="E17">
            <v>56.25</v>
          </cell>
          <cell r="F17">
            <v>78</v>
          </cell>
          <cell r="G17">
            <v>27</v>
          </cell>
          <cell r="H17">
            <v>18.36</v>
          </cell>
          <cell r="I17" t="str">
            <v>O</v>
          </cell>
          <cell r="J17">
            <v>43.92</v>
          </cell>
          <cell r="K17">
            <v>0</v>
          </cell>
        </row>
        <row r="18">
          <cell r="B18">
            <v>22.212500000000002</v>
          </cell>
          <cell r="C18">
            <v>29.9</v>
          </cell>
          <cell r="D18">
            <v>14.9</v>
          </cell>
          <cell r="E18">
            <v>55.25</v>
          </cell>
          <cell r="F18">
            <v>83</v>
          </cell>
          <cell r="G18">
            <v>29</v>
          </cell>
          <cell r="H18">
            <v>21.240000000000002</v>
          </cell>
          <cell r="I18" t="str">
            <v>O</v>
          </cell>
          <cell r="J18">
            <v>43.92</v>
          </cell>
          <cell r="K18">
            <v>0</v>
          </cell>
        </row>
        <row r="19">
          <cell r="B19">
            <v>22.379166666666666</v>
          </cell>
          <cell r="C19">
            <v>29.9</v>
          </cell>
          <cell r="D19">
            <v>15.5</v>
          </cell>
          <cell r="E19">
            <v>50.083333333333336</v>
          </cell>
          <cell r="F19">
            <v>74</v>
          </cell>
          <cell r="G19">
            <v>28</v>
          </cell>
          <cell r="H19">
            <v>23.400000000000002</v>
          </cell>
          <cell r="I19" t="str">
            <v>SO</v>
          </cell>
          <cell r="J19">
            <v>45.36</v>
          </cell>
          <cell r="K19">
            <v>0</v>
          </cell>
        </row>
        <row r="20">
          <cell r="B20">
            <v>22.525000000000002</v>
          </cell>
          <cell r="C20">
            <v>30.8</v>
          </cell>
          <cell r="D20">
            <v>13.1</v>
          </cell>
          <cell r="E20">
            <v>50.166666666666664</v>
          </cell>
          <cell r="F20">
            <v>83</v>
          </cell>
          <cell r="G20">
            <v>26</v>
          </cell>
          <cell r="H20">
            <v>20.88</v>
          </cell>
          <cell r="I20" t="str">
            <v>SO</v>
          </cell>
          <cell r="J20">
            <v>51.480000000000004</v>
          </cell>
          <cell r="K20">
            <v>0</v>
          </cell>
        </row>
        <row r="21">
          <cell r="B21">
            <v>9.8375000000000004</v>
          </cell>
          <cell r="C21">
            <v>24.1</v>
          </cell>
          <cell r="D21">
            <v>6.4</v>
          </cell>
          <cell r="E21">
            <v>83.625</v>
          </cell>
          <cell r="F21">
            <v>93</v>
          </cell>
          <cell r="G21">
            <v>48</v>
          </cell>
          <cell r="H21">
            <v>16.920000000000002</v>
          </cell>
          <cell r="I21" t="str">
            <v>NE</v>
          </cell>
          <cell r="J21">
            <v>39.6</v>
          </cell>
          <cell r="K21">
            <v>0.8</v>
          </cell>
        </row>
        <row r="22">
          <cell r="B22">
            <v>6.8875000000000002</v>
          </cell>
          <cell r="C22">
            <v>14.8</v>
          </cell>
          <cell r="D22">
            <v>0.8</v>
          </cell>
          <cell r="E22">
            <v>66.416666666666671</v>
          </cell>
          <cell r="F22">
            <v>95</v>
          </cell>
          <cell r="G22">
            <v>25</v>
          </cell>
          <cell r="H22">
            <v>15.120000000000001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8.9208333333333343</v>
          </cell>
          <cell r="C23">
            <v>19.2</v>
          </cell>
          <cell r="D23">
            <v>0.4</v>
          </cell>
          <cell r="E23">
            <v>63.5</v>
          </cell>
          <cell r="F23">
            <v>92</v>
          </cell>
          <cell r="G23">
            <v>36</v>
          </cell>
          <cell r="H23">
            <v>8.2799999999999994</v>
          </cell>
          <cell r="I23" t="str">
            <v>NO</v>
          </cell>
          <cell r="J23">
            <v>28.08</v>
          </cell>
          <cell r="K23">
            <v>0</v>
          </cell>
        </row>
        <row r="24">
          <cell r="B24">
            <v>12.65</v>
          </cell>
          <cell r="C24">
            <v>23.6</v>
          </cell>
          <cell r="D24">
            <v>3.8</v>
          </cell>
          <cell r="E24">
            <v>67.25</v>
          </cell>
          <cell r="F24">
            <v>94</v>
          </cell>
          <cell r="G24">
            <v>28</v>
          </cell>
          <cell r="H24">
            <v>6.48</v>
          </cell>
          <cell r="I24" t="str">
            <v>S</v>
          </cell>
          <cell r="J24">
            <v>24.12</v>
          </cell>
          <cell r="K24">
            <v>0</v>
          </cell>
        </row>
        <row r="25">
          <cell r="B25">
            <v>16.958333333333332</v>
          </cell>
          <cell r="C25">
            <v>29.2</v>
          </cell>
          <cell r="D25">
            <v>7.9</v>
          </cell>
          <cell r="E25">
            <v>64.041666666666671</v>
          </cell>
          <cell r="F25">
            <v>93</v>
          </cell>
          <cell r="G25">
            <v>26</v>
          </cell>
          <cell r="H25">
            <v>7.2</v>
          </cell>
          <cell r="I25" t="str">
            <v>SO</v>
          </cell>
          <cell r="J25">
            <v>24.840000000000003</v>
          </cell>
          <cell r="K25">
            <v>0</v>
          </cell>
        </row>
        <row r="26">
          <cell r="B26">
            <v>19.600000000000001</v>
          </cell>
          <cell r="C26">
            <v>29.3</v>
          </cell>
          <cell r="D26">
            <v>10.5</v>
          </cell>
          <cell r="E26">
            <v>59.75</v>
          </cell>
          <cell r="F26">
            <v>93</v>
          </cell>
          <cell r="G26">
            <v>24</v>
          </cell>
          <cell r="H26">
            <v>12.24</v>
          </cell>
          <cell r="I26" t="str">
            <v>SO</v>
          </cell>
          <cell r="J26">
            <v>27</v>
          </cell>
          <cell r="K26">
            <v>0</v>
          </cell>
        </row>
        <row r="27">
          <cell r="B27">
            <v>22.0625</v>
          </cell>
          <cell r="C27">
            <v>30.8</v>
          </cell>
          <cell r="D27">
            <v>12.9</v>
          </cell>
          <cell r="E27">
            <v>42.708333333333336</v>
          </cell>
          <cell r="F27">
            <v>70</v>
          </cell>
          <cell r="G27">
            <v>22</v>
          </cell>
          <cell r="H27">
            <v>20.16</v>
          </cell>
          <cell r="I27" t="str">
            <v>O</v>
          </cell>
          <cell r="J27">
            <v>45</v>
          </cell>
          <cell r="K27">
            <v>0</v>
          </cell>
        </row>
        <row r="28">
          <cell r="B28">
            <v>23.437499999999996</v>
          </cell>
          <cell r="C28">
            <v>31.9</v>
          </cell>
          <cell r="D28">
            <v>16.3</v>
          </cell>
          <cell r="E28">
            <v>39.875</v>
          </cell>
          <cell r="F28">
            <v>58</v>
          </cell>
          <cell r="G28">
            <v>21</v>
          </cell>
          <cell r="H28">
            <v>20.88</v>
          </cell>
          <cell r="I28" t="str">
            <v>O</v>
          </cell>
          <cell r="J28">
            <v>43.56</v>
          </cell>
          <cell r="K28">
            <v>0</v>
          </cell>
        </row>
        <row r="29">
          <cell r="B29">
            <v>22.504166666666666</v>
          </cell>
          <cell r="C29">
            <v>30.2</v>
          </cell>
          <cell r="D29">
            <v>13</v>
          </cell>
          <cell r="E29">
            <v>41.5</v>
          </cell>
          <cell r="F29">
            <v>73</v>
          </cell>
          <cell r="G29">
            <v>21</v>
          </cell>
          <cell r="H29">
            <v>15.840000000000002</v>
          </cell>
          <cell r="I29" t="str">
            <v>O</v>
          </cell>
          <cell r="J29">
            <v>31.680000000000003</v>
          </cell>
          <cell r="K29">
            <v>0</v>
          </cell>
        </row>
        <row r="30">
          <cell r="B30">
            <v>21.875</v>
          </cell>
          <cell r="C30">
            <v>30.1</v>
          </cell>
          <cell r="D30">
            <v>12.7</v>
          </cell>
          <cell r="E30">
            <v>47.916666666666664</v>
          </cell>
          <cell r="F30">
            <v>80</v>
          </cell>
          <cell r="G30">
            <v>25</v>
          </cell>
          <cell r="H30">
            <v>12.96</v>
          </cell>
          <cell r="I30" t="str">
            <v>O</v>
          </cell>
          <cell r="J30">
            <v>33.119999999999997</v>
          </cell>
          <cell r="K30">
            <v>0</v>
          </cell>
        </row>
        <row r="31">
          <cell r="B31">
            <v>21.608333333333334</v>
          </cell>
          <cell r="C31">
            <v>29</v>
          </cell>
          <cell r="D31">
            <v>13.7</v>
          </cell>
          <cell r="E31">
            <v>49.958333333333336</v>
          </cell>
          <cell r="F31">
            <v>81</v>
          </cell>
          <cell r="G31">
            <v>25</v>
          </cell>
          <cell r="H31">
            <v>16.559999999999999</v>
          </cell>
          <cell r="I31" t="str">
            <v>O</v>
          </cell>
          <cell r="J31">
            <v>35.64</v>
          </cell>
          <cell r="K31">
            <v>0</v>
          </cell>
        </row>
        <row r="32">
          <cell r="B32">
            <v>21.241666666666667</v>
          </cell>
          <cell r="C32">
            <v>28.7</v>
          </cell>
          <cell r="D32">
            <v>13.4</v>
          </cell>
          <cell r="E32">
            <v>47.833333333333336</v>
          </cell>
          <cell r="F32">
            <v>76</v>
          </cell>
          <cell r="G32">
            <v>25</v>
          </cell>
          <cell r="H32">
            <v>20.88</v>
          </cell>
          <cell r="I32" t="str">
            <v>O</v>
          </cell>
          <cell r="J32">
            <v>43.56</v>
          </cell>
          <cell r="K32">
            <v>0</v>
          </cell>
        </row>
        <row r="33">
          <cell r="B33">
            <v>21.695833333333329</v>
          </cell>
          <cell r="C33">
            <v>29.4</v>
          </cell>
          <cell r="D33">
            <v>15</v>
          </cell>
          <cell r="E33">
            <v>48.375</v>
          </cell>
          <cell r="F33">
            <v>72</v>
          </cell>
          <cell r="G33">
            <v>29</v>
          </cell>
          <cell r="H33">
            <v>18.720000000000002</v>
          </cell>
          <cell r="I33" t="str">
            <v>O</v>
          </cell>
          <cell r="J33">
            <v>39.96</v>
          </cell>
          <cell r="K33">
            <v>0</v>
          </cell>
        </row>
        <row r="34">
          <cell r="B34">
            <v>22.420833333333334</v>
          </cell>
          <cell r="C34">
            <v>30.1</v>
          </cell>
          <cell r="D34">
            <v>16.3</v>
          </cell>
          <cell r="E34">
            <v>46.875</v>
          </cell>
          <cell r="F34">
            <v>71</v>
          </cell>
          <cell r="G34">
            <v>25</v>
          </cell>
          <cell r="H34">
            <v>10.8</v>
          </cell>
          <cell r="I34" t="str">
            <v>O</v>
          </cell>
          <cell r="J34">
            <v>28.44</v>
          </cell>
          <cell r="K34">
            <v>0</v>
          </cell>
        </row>
        <row r="35">
          <cell r="B35">
            <v>21.966666666666669</v>
          </cell>
          <cell r="C35">
            <v>30.2</v>
          </cell>
          <cell r="D35">
            <v>14.1</v>
          </cell>
          <cell r="E35">
            <v>47.625</v>
          </cell>
          <cell r="F35">
            <v>78</v>
          </cell>
          <cell r="G35">
            <v>23</v>
          </cell>
          <cell r="H35">
            <v>12.6</v>
          </cell>
          <cell r="I35" t="str">
            <v>O</v>
          </cell>
          <cell r="J35">
            <v>25.92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21.550000000000004</v>
          </cell>
          <cell r="C5">
            <v>26.9</v>
          </cell>
          <cell r="D5">
            <v>14.3</v>
          </cell>
          <cell r="E5">
            <v>64.45</v>
          </cell>
          <cell r="F5">
            <v>93</v>
          </cell>
          <cell r="G5">
            <v>42</v>
          </cell>
          <cell r="H5">
            <v>8.2799999999999994</v>
          </cell>
          <cell r="I5" t="str">
            <v>O</v>
          </cell>
          <cell r="J5">
            <v>24.12</v>
          </cell>
          <cell r="K5">
            <v>0</v>
          </cell>
        </row>
        <row r="6">
          <cell r="B6">
            <v>20.152941176470588</v>
          </cell>
          <cell r="C6">
            <v>25.4</v>
          </cell>
          <cell r="D6">
            <v>13.1</v>
          </cell>
          <cell r="E6">
            <v>69.764705882352942</v>
          </cell>
          <cell r="F6">
            <v>96</v>
          </cell>
          <cell r="G6">
            <v>44</v>
          </cell>
          <cell r="H6">
            <v>12.24</v>
          </cell>
          <cell r="I6" t="str">
            <v>SO</v>
          </cell>
          <cell r="J6">
            <v>25.2</v>
          </cell>
          <cell r="K6">
            <v>0</v>
          </cell>
        </row>
        <row r="7">
          <cell r="B7">
            <v>17.899999999999999</v>
          </cell>
          <cell r="C7">
            <v>22.9</v>
          </cell>
          <cell r="D7">
            <v>11.8</v>
          </cell>
          <cell r="E7">
            <v>68.84210526315789</v>
          </cell>
          <cell r="F7">
            <v>89</v>
          </cell>
          <cell r="G7">
            <v>47</v>
          </cell>
          <cell r="H7">
            <v>15.840000000000002</v>
          </cell>
          <cell r="I7" t="str">
            <v>SO</v>
          </cell>
          <cell r="J7">
            <v>37.800000000000004</v>
          </cell>
          <cell r="K7">
            <v>0</v>
          </cell>
        </row>
        <row r="8">
          <cell r="B8">
            <v>17.8</v>
          </cell>
          <cell r="C8">
            <v>24.7</v>
          </cell>
          <cell r="D8">
            <v>11.8</v>
          </cell>
          <cell r="E8">
            <v>65.142857142857139</v>
          </cell>
          <cell r="F8">
            <v>88</v>
          </cell>
          <cell r="G8">
            <v>39</v>
          </cell>
          <cell r="H8">
            <v>14.4</v>
          </cell>
          <cell r="I8" t="str">
            <v>SO</v>
          </cell>
          <cell r="J8">
            <v>32.4</v>
          </cell>
          <cell r="K8">
            <v>0</v>
          </cell>
        </row>
        <row r="9">
          <cell r="B9">
            <v>18.561904761904763</v>
          </cell>
          <cell r="C9">
            <v>25.4</v>
          </cell>
          <cell r="D9">
            <v>12.5</v>
          </cell>
          <cell r="E9">
            <v>62.714285714285715</v>
          </cell>
          <cell r="F9">
            <v>82</v>
          </cell>
          <cell r="G9">
            <v>40</v>
          </cell>
          <cell r="H9">
            <v>11.16</v>
          </cell>
          <cell r="I9" t="str">
            <v>SO</v>
          </cell>
          <cell r="J9">
            <v>23.040000000000003</v>
          </cell>
          <cell r="K9">
            <v>0</v>
          </cell>
        </row>
        <row r="10">
          <cell r="B10">
            <v>21.017647058823531</v>
          </cell>
          <cell r="C10">
            <v>26.7</v>
          </cell>
          <cell r="D10">
            <v>12.6</v>
          </cell>
          <cell r="E10">
            <v>54.705882352941174</v>
          </cell>
          <cell r="F10">
            <v>83</v>
          </cell>
          <cell r="G10">
            <v>32</v>
          </cell>
          <cell r="H10">
            <v>8.64</v>
          </cell>
          <cell r="I10" t="str">
            <v>SO</v>
          </cell>
          <cell r="J10">
            <v>20.16</v>
          </cell>
          <cell r="K10">
            <v>0</v>
          </cell>
        </row>
        <row r="11">
          <cell r="B11">
            <v>19.099999999999998</v>
          </cell>
          <cell r="C11">
            <v>26.6</v>
          </cell>
          <cell r="D11">
            <v>9.5</v>
          </cell>
          <cell r="E11">
            <v>61.421052631578945</v>
          </cell>
          <cell r="F11">
            <v>93</v>
          </cell>
          <cell r="G11">
            <v>31</v>
          </cell>
          <cell r="H11">
            <v>9.7200000000000006</v>
          </cell>
          <cell r="I11" t="str">
            <v>SO</v>
          </cell>
          <cell r="J11">
            <v>24.840000000000003</v>
          </cell>
          <cell r="K11">
            <v>0</v>
          </cell>
        </row>
        <row r="12">
          <cell r="B12">
            <v>19.54</v>
          </cell>
          <cell r="C12">
            <v>28.9</v>
          </cell>
          <cell r="D12">
            <v>9.9</v>
          </cell>
          <cell r="E12">
            <v>64.400000000000006</v>
          </cell>
          <cell r="F12">
            <v>93</v>
          </cell>
          <cell r="G12">
            <v>32</v>
          </cell>
          <cell r="H12">
            <v>7.5600000000000005</v>
          </cell>
          <cell r="I12" t="str">
            <v>SO</v>
          </cell>
          <cell r="J12">
            <v>23.759999999999998</v>
          </cell>
          <cell r="K12">
            <v>0</v>
          </cell>
        </row>
        <row r="13">
          <cell r="B13">
            <v>20.368749999999999</v>
          </cell>
          <cell r="C13">
            <v>23.5</v>
          </cell>
          <cell r="D13">
            <v>14.9</v>
          </cell>
          <cell r="E13">
            <v>70</v>
          </cell>
          <cell r="F13">
            <v>88</v>
          </cell>
          <cell r="G13">
            <v>57</v>
          </cell>
          <cell r="H13">
            <v>5.7600000000000007</v>
          </cell>
          <cell r="I13" t="str">
            <v>SO</v>
          </cell>
          <cell r="J13">
            <v>16.2</v>
          </cell>
          <cell r="K13">
            <v>0</v>
          </cell>
        </row>
        <row r="14">
          <cell r="B14">
            <v>25.008333333333329</v>
          </cell>
          <cell r="C14">
            <v>30.3</v>
          </cell>
          <cell r="D14">
            <v>12.3</v>
          </cell>
          <cell r="E14">
            <v>53.083333333333336</v>
          </cell>
          <cell r="F14">
            <v>95</v>
          </cell>
          <cell r="G14">
            <v>32</v>
          </cell>
          <cell r="H14">
            <v>5.04</v>
          </cell>
          <cell r="I14" t="str">
            <v>SO</v>
          </cell>
          <cell r="J14">
            <v>18</v>
          </cell>
          <cell r="K14">
            <v>0</v>
          </cell>
        </row>
        <row r="15">
          <cell r="B15">
            <v>21.87222222222222</v>
          </cell>
          <cell r="C15">
            <v>29.1</v>
          </cell>
          <cell r="D15">
            <v>12.2</v>
          </cell>
          <cell r="E15">
            <v>57.777777777777779</v>
          </cell>
          <cell r="F15">
            <v>94</v>
          </cell>
          <cell r="G15">
            <v>27</v>
          </cell>
          <cell r="H15">
            <v>10.44</v>
          </cell>
          <cell r="I15" t="str">
            <v>SO</v>
          </cell>
          <cell r="J15">
            <v>25.2</v>
          </cell>
          <cell r="K15">
            <v>0</v>
          </cell>
        </row>
        <row r="16">
          <cell r="B16">
            <v>20.55263157894737</v>
          </cell>
          <cell r="C16">
            <v>29.6</v>
          </cell>
          <cell r="D16">
            <v>10.7</v>
          </cell>
          <cell r="E16">
            <v>60.473684210526315</v>
          </cell>
          <cell r="F16">
            <v>92</v>
          </cell>
          <cell r="G16">
            <v>29</v>
          </cell>
          <cell r="H16">
            <v>9.3600000000000012</v>
          </cell>
          <cell r="I16" t="str">
            <v>NE</v>
          </cell>
          <cell r="J16">
            <v>29.16</v>
          </cell>
          <cell r="K16">
            <v>0</v>
          </cell>
        </row>
        <row r="17">
          <cell r="B17">
            <v>22.629411764705878</v>
          </cell>
          <cell r="C17">
            <v>30.6</v>
          </cell>
          <cell r="D17">
            <v>10.8</v>
          </cell>
          <cell r="E17">
            <v>52.529411764705884</v>
          </cell>
          <cell r="F17">
            <v>92</v>
          </cell>
          <cell r="G17">
            <v>25</v>
          </cell>
          <cell r="H17">
            <v>9.3600000000000012</v>
          </cell>
          <cell r="I17" t="str">
            <v>NE</v>
          </cell>
          <cell r="J17">
            <v>28.44</v>
          </cell>
          <cell r="K17">
            <v>0</v>
          </cell>
        </row>
        <row r="18">
          <cell r="B18">
            <v>22.038888888888891</v>
          </cell>
          <cell r="C18">
            <v>31.7</v>
          </cell>
          <cell r="D18">
            <v>10.3</v>
          </cell>
          <cell r="E18">
            <v>52.666666666666664</v>
          </cell>
          <cell r="F18">
            <v>91</v>
          </cell>
          <cell r="G18">
            <v>24</v>
          </cell>
          <cell r="H18">
            <v>6.84</v>
          </cell>
          <cell r="I18" t="str">
            <v>SE</v>
          </cell>
          <cell r="J18">
            <v>28.8</v>
          </cell>
          <cell r="K18">
            <v>0</v>
          </cell>
        </row>
        <row r="19">
          <cell r="B19">
            <v>22.964705882352941</v>
          </cell>
          <cell r="C19">
            <v>30.9</v>
          </cell>
          <cell r="D19">
            <v>11.7</v>
          </cell>
          <cell r="E19">
            <v>49.764705882352942</v>
          </cell>
          <cell r="F19">
            <v>87</v>
          </cell>
          <cell r="G19">
            <v>24</v>
          </cell>
          <cell r="H19">
            <v>9</v>
          </cell>
          <cell r="I19" t="str">
            <v>L</v>
          </cell>
          <cell r="J19">
            <v>36.36</v>
          </cell>
          <cell r="K19">
            <v>0</v>
          </cell>
        </row>
        <row r="20">
          <cell r="B20">
            <v>21.475000000000001</v>
          </cell>
          <cell r="C20">
            <v>31.2</v>
          </cell>
          <cell r="D20">
            <v>11.2</v>
          </cell>
          <cell r="E20">
            <v>55.8</v>
          </cell>
          <cell r="F20">
            <v>90</v>
          </cell>
          <cell r="G20">
            <v>27</v>
          </cell>
          <cell r="H20">
            <v>11.520000000000001</v>
          </cell>
          <cell r="I20" t="str">
            <v>L</v>
          </cell>
          <cell r="J20">
            <v>35.64</v>
          </cell>
          <cell r="K20">
            <v>0</v>
          </cell>
        </row>
        <row r="21">
          <cell r="B21">
            <v>13.80909090909091</v>
          </cell>
          <cell r="C21">
            <v>21.2</v>
          </cell>
          <cell r="D21">
            <v>8.4</v>
          </cell>
          <cell r="E21">
            <v>74.090909090909093</v>
          </cell>
          <cell r="F21">
            <v>84</v>
          </cell>
          <cell r="G21">
            <v>57</v>
          </cell>
          <cell r="H21">
            <v>10.44</v>
          </cell>
          <cell r="I21" t="str">
            <v>NO</v>
          </cell>
          <cell r="J21">
            <v>31.680000000000003</v>
          </cell>
          <cell r="K21">
            <v>0</v>
          </cell>
        </row>
        <row r="22">
          <cell r="B22">
            <v>10.85</v>
          </cell>
          <cell r="C22">
            <v>15.5</v>
          </cell>
          <cell r="D22">
            <v>2.1</v>
          </cell>
          <cell r="E22">
            <v>42.666666666666664</v>
          </cell>
          <cell r="F22">
            <v>85</v>
          </cell>
          <cell r="G22">
            <v>26</v>
          </cell>
          <cell r="H22">
            <v>12.24</v>
          </cell>
          <cell r="I22" t="str">
            <v>O</v>
          </cell>
          <cell r="J22">
            <v>31.680000000000003</v>
          </cell>
          <cell r="K22">
            <v>0</v>
          </cell>
        </row>
        <row r="23">
          <cell r="B23">
            <v>9.1166666666666689</v>
          </cell>
          <cell r="C23">
            <v>18.5</v>
          </cell>
          <cell r="D23">
            <v>2.1</v>
          </cell>
          <cell r="E23">
            <v>61.791666666666664</v>
          </cell>
          <cell r="F23">
            <v>84</v>
          </cell>
          <cell r="G23">
            <v>38</v>
          </cell>
          <cell r="H23">
            <v>12.6</v>
          </cell>
          <cell r="I23" t="str">
            <v>SO</v>
          </cell>
          <cell r="J23">
            <v>28.8</v>
          </cell>
          <cell r="K23">
            <v>0</v>
          </cell>
        </row>
        <row r="24">
          <cell r="B24">
            <v>11.491666666666667</v>
          </cell>
          <cell r="C24">
            <v>26.6</v>
          </cell>
          <cell r="D24">
            <v>1.8</v>
          </cell>
          <cell r="E24">
            <v>68.666666666666671</v>
          </cell>
          <cell r="F24">
            <v>95</v>
          </cell>
          <cell r="G24">
            <v>24</v>
          </cell>
          <cell r="H24">
            <v>7.5600000000000005</v>
          </cell>
          <cell r="I24" t="str">
            <v>NE</v>
          </cell>
          <cell r="J24">
            <v>20.88</v>
          </cell>
          <cell r="K24">
            <v>0</v>
          </cell>
        </row>
        <row r="25">
          <cell r="B25">
            <v>16.283333333333331</v>
          </cell>
          <cell r="C25">
            <v>30.3</v>
          </cell>
          <cell r="D25">
            <v>6.1</v>
          </cell>
          <cell r="E25">
            <v>61.333333333333336</v>
          </cell>
          <cell r="F25">
            <v>91</v>
          </cell>
          <cell r="G25">
            <v>19</v>
          </cell>
          <cell r="H25">
            <v>9</v>
          </cell>
          <cell r="I25" t="str">
            <v>NE</v>
          </cell>
          <cell r="J25">
            <v>30.6</v>
          </cell>
          <cell r="K25">
            <v>0</v>
          </cell>
        </row>
        <row r="26">
          <cell r="B26">
            <v>18.345833333333335</v>
          </cell>
          <cell r="C26">
            <v>30.5</v>
          </cell>
          <cell r="D26">
            <v>8.3000000000000007</v>
          </cell>
          <cell r="E26">
            <v>58.458333333333336</v>
          </cell>
          <cell r="F26">
            <v>91</v>
          </cell>
          <cell r="G26">
            <v>20</v>
          </cell>
          <cell r="H26">
            <v>8.2799999999999994</v>
          </cell>
          <cell r="I26" t="str">
            <v>NE</v>
          </cell>
          <cell r="J26">
            <v>21.240000000000002</v>
          </cell>
          <cell r="K26">
            <v>0</v>
          </cell>
        </row>
        <row r="27">
          <cell r="B27">
            <v>18.524999999999999</v>
          </cell>
          <cell r="C27">
            <v>32.1</v>
          </cell>
          <cell r="D27">
            <v>7.4</v>
          </cell>
          <cell r="E27">
            <v>58</v>
          </cell>
          <cell r="F27">
            <v>90</v>
          </cell>
          <cell r="G27">
            <v>20</v>
          </cell>
          <cell r="H27">
            <v>7.5600000000000005</v>
          </cell>
          <cell r="I27" t="str">
            <v>NE</v>
          </cell>
          <cell r="J27">
            <v>34.92</v>
          </cell>
          <cell r="K27">
            <v>0</v>
          </cell>
        </row>
        <row r="28">
          <cell r="B28">
            <v>20.400000000000002</v>
          </cell>
          <cell r="C28">
            <v>34.1</v>
          </cell>
          <cell r="D28">
            <v>9.3000000000000007</v>
          </cell>
          <cell r="E28">
            <v>53.875</v>
          </cell>
          <cell r="F28">
            <v>88</v>
          </cell>
          <cell r="G28">
            <v>18</v>
          </cell>
          <cell r="H28">
            <v>6.84</v>
          </cell>
          <cell r="I28" t="str">
            <v>L</v>
          </cell>
          <cell r="J28">
            <v>22.68</v>
          </cell>
          <cell r="K28">
            <v>0</v>
          </cell>
        </row>
        <row r="29">
          <cell r="B29">
            <v>19.5625</v>
          </cell>
          <cell r="C29">
            <v>31.5</v>
          </cell>
          <cell r="D29">
            <v>9.1999999999999993</v>
          </cell>
          <cell r="E29">
            <v>54.166666666666664</v>
          </cell>
          <cell r="F29">
            <v>88</v>
          </cell>
          <cell r="G29">
            <v>18</v>
          </cell>
          <cell r="H29">
            <v>9.3600000000000012</v>
          </cell>
          <cell r="I29" t="str">
            <v>NE</v>
          </cell>
          <cell r="J29">
            <v>24.12</v>
          </cell>
          <cell r="K29">
            <v>0</v>
          </cell>
        </row>
        <row r="30">
          <cell r="B30">
            <v>18.754166666666666</v>
          </cell>
          <cell r="C30">
            <v>31.2</v>
          </cell>
          <cell r="D30">
            <v>7.9</v>
          </cell>
          <cell r="E30">
            <v>56.125</v>
          </cell>
          <cell r="F30">
            <v>90</v>
          </cell>
          <cell r="G30">
            <v>21</v>
          </cell>
          <cell r="H30">
            <v>7.5600000000000005</v>
          </cell>
          <cell r="I30" t="str">
            <v>SO</v>
          </cell>
          <cell r="J30">
            <v>24.840000000000003</v>
          </cell>
          <cell r="K30">
            <v>0</v>
          </cell>
        </row>
        <row r="31">
          <cell r="B31">
            <v>18.420833333333338</v>
          </cell>
          <cell r="C31">
            <v>29.3</v>
          </cell>
          <cell r="D31">
            <v>8.9</v>
          </cell>
          <cell r="E31">
            <v>59.291666666666664</v>
          </cell>
          <cell r="F31">
            <v>90</v>
          </cell>
          <cell r="G31">
            <v>21</v>
          </cell>
          <cell r="H31">
            <v>7.5600000000000005</v>
          </cell>
          <cell r="I31" t="str">
            <v>NE</v>
          </cell>
          <cell r="J31">
            <v>24.12</v>
          </cell>
          <cell r="K31">
            <v>0</v>
          </cell>
        </row>
        <row r="32">
          <cell r="B32">
            <v>18.179166666666664</v>
          </cell>
          <cell r="C32">
            <v>30.1</v>
          </cell>
          <cell r="D32">
            <v>7.2</v>
          </cell>
          <cell r="E32">
            <v>57.625</v>
          </cell>
          <cell r="F32">
            <v>91</v>
          </cell>
          <cell r="G32">
            <v>22</v>
          </cell>
          <cell r="H32">
            <v>9</v>
          </cell>
          <cell r="I32" t="str">
            <v>NE</v>
          </cell>
          <cell r="J32">
            <v>38.880000000000003</v>
          </cell>
          <cell r="K32">
            <v>0</v>
          </cell>
        </row>
        <row r="33">
          <cell r="B33">
            <v>19.100000000000005</v>
          </cell>
          <cell r="C33">
            <v>30.8</v>
          </cell>
          <cell r="D33">
            <v>8.9</v>
          </cell>
          <cell r="E33">
            <v>56.75</v>
          </cell>
          <cell r="F33">
            <v>87</v>
          </cell>
          <cell r="G33">
            <v>26</v>
          </cell>
          <cell r="H33">
            <v>7.9200000000000008</v>
          </cell>
          <cell r="I33" t="str">
            <v>NE</v>
          </cell>
          <cell r="J33">
            <v>33.480000000000004</v>
          </cell>
          <cell r="K33">
            <v>0</v>
          </cell>
        </row>
        <row r="34">
          <cell r="B34">
            <v>21.523809523809526</v>
          </cell>
          <cell r="C34">
            <v>31.4</v>
          </cell>
          <cell r="D34">
            <v>10.7</v>
          </cell>
          <cell r="E34">
            <v>51.476190476190474</v>
          </cell>
          <cell r="F34">
            <v>88</v>
          </cell>
          <cell r="G34">
            <v>22</v>
          </cell>
          <cell r="H34">
            <v>7.5600000000000005</v>
          </cell>
          <cell r="I34" t="str">
            <v>SO</v>
          </cell>
          <cell r="J34">
            <v>22.68</v>
          </cell>
          <cell r="K34">
            <v>0</v>
          </cell>
        </row>
        <row r="35">
          <cell r="B35">
            <v>22.918749999999999</v>
          </cell>
          <cell r="C35">
            <v>29.6</v>
          </cell>
          <cell r="D35">
            <v>12.8</v>
          </cell>
          <cell r="E35">
            <v>45.5625</v>
          </cell>
          <cell r="F35">
            <v>80</v>
          </cell>
          <cell r="G35">
            <v>24</v>
          </cell>
          <cell r="H35">
            <v>9</v>
          </cell>
          <cell r="I35" t="str">
            <v>SO</v>
          </cell>
          <cell r="J35">
            <v>22.32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21.974999999999998</v>
          </cell>
          <cell r="C5">
            <v>28.7</v>
          </cell>
          <cell r="D5">
            <v>16.600000000000001</v>
          </cell>
          <cell r="E5">
            <v>72.916666666666671</v>
          </cell>
          <cell r="F5">
            <v>91</v>
          </cell>
          <cell r="G5">
            <v>49</v>
          </cell>
          <cell r="H5">
            <v>9</v>
          </cell>
          <cell r="I5" t="str">
            <v>S</v>
          </cell>
          <cell r="J5">
            <v>19.440000000000001</v>
          </cell>
          <cell r="K5">
            <v>0</v>
          </cell>
        </row>
        <row r="6">
          <cell r="B6">
            <v>21.391666666666666</v>
          </cell>
          <cell r="C6">
            <v>29.1</v>
          </cell>
          <cell r="D6">
            <v>16.100000000000001</v>
          </cell>
          <cell r="E6">
            <v>71.833333333333329</v>
          </cell>
          <cell r="F6">
            <v>90</v>
          </cell>
          <cell r="G6">
            <v>32</v>
          </cell>
          <cell r="H6">
            <v>6.48</v>
          </cell>
          <cell r="I6" t="str">
            <v>S</v>
          </cell>
          <cell r="J6">
            <v>19.8</v>
          </cell>
          <cell r="K6">
            <v>0</v>
          </cell>
        </row>
        <row r="7">
          <cell r="B7">
            <v>19.204166666666669</v>
          </cell>
          <cell r="C7">
            <v>25</v>
          </cell>
          <cell r="D7">
            <v>14.5</v>
          </cell>
          <cell r="E7">
            <v>69.791666666666671</v>
          </cell>
          <cell r="F7">
            <v>86</v>
          </cell>
          <cell r="G7">
            <v>45</v>
          </cell>
          <cell r="H7">
            <v>7.5600000000000005</v>
          </cell>
          <cell r="I7" t="str">
            <v>S</v>
          </cell>
          <cell r="J7">
            <v>21.6</v>
          </cell>
          <cell r="K7">
            <v>0</v>
          </cell>
        </row>
        <row r="8">
          <cell r="B8">
            <v>20.25</v>
          </cell>
          <cell r="C8">
            <v>27.7</v>
          </cell>
          <cell r="D8">
            <v>15.3</v>
          </cell>
          <cell r="E8">
            <v>63.208333333333336</v>
          </cell>
          <cell r="F8">
            <v>83</v>
          </cell>
          <cell r="G8">
            <v>36</v>
          </cell>
          <cell r="H8">
            <v>7.5600000000000005</v>
          </cell>
          <cell r="I8" t="str">
            <v>S</v>
          </cell>
          <cell r="J8">
            <v>21.6</v>
          </cell>
          <cell r="K8">
            <v>0</v>
          </cell>
        </row>
        <row r="9">
          <cell r="B9">
            <v>21.250000000000004</v>
          </cell>
          <cell r="C9">
            <v>29</v>
          </cell>
          <cell r="D9">
            <v>14.8</v>
          </cell>
          <cell r="E9">
            <v>62.041666666666664</v>
          </cell>
          <cell r="F9">
            <v>84</v>
          </cell>
          <cell r="G9">
            <v>36</v>
          </cell>
          <cell r="H9">
            <v>6.48</v>
          </cell>
          <cell r="I9" t="str">
            <v>S</v>
          </cell>
          <cell r="J9">
            <v>16.920000000000002</v>
          </cell>
          <cell r="K9">
            <v>0</v>
          </cell>
        </row>
        <row r="10">
          <cell r="B10">
            <v>21.625</v>
          </cell>
          <cell r="C10">
            <v>28.9</v>
          </cell>
          <cell r="D10">
            <v>14.7</v>
          </cell>
          <cell r="E10">
            <v>63</v>
          </cell>
          <cell r="F10">
            <v>82</v>
          </cell>
          <cell r="G10">
            <v>36</v>
          </cell>
          <cell r="H10">
            <v>2.8800000000000003</v>
          </cell>
          <cell r="I10" t="str">
            <v>S</v>
          </cell>
          <cell r="J10">
            <v>15.840000000000002</v>
          </cell>
          <cell r="K10">
            <v>0</v>
          </cell>
        </row>
        <row r="11">
          <cell r="B11">
            <v>21.054166666666671</v>
          </cell>
          <cell r="C11">
            <v>29.4</v>
          </cell>
          <cell r="D11">
            <v>14.5</v>
          </cell>
          <cell r="E11">
            <v>63.583333333333336</v>
          </cell>
          <cell r="F11">
            <v>87</v>
          </cell>
          <cell r="G11">
            <v>30</v>
          </cell>
          <cell r="H11">
            <v>4.32</v>
          </cell>
          <cell r="I11" t="str">
            <v>S</v>
          </cell>
          <cell r="J11">
            <v>15.840000000000002</v>
          </cell>
          <cell r="K11">
            <v>0</v>
          </cell>
        </row>
        <row r="12">
          <cell r="B12">
            <v>20.145833333333332</v>
          </cell>
          <cell r="C12">
            <v>29.8</v>
          </cell>
          <cell r="D12">
            <v>13.5</v>
          </cell>
          <cell r="E12">
            <v>67.208333333333329</v>
          </cell>
          <cell r="F12">
            <v>91</v>
          </cell>
          <cell r="G12">
            <v>32</v>
          </cell>
          <cell r="H12">
            <v>5.04</v>
          </cell>
          <cell r="I12" t="str">
            <v>S</v>
          </cell>
          <cell r="J12">
            <v>14.76</v>
          </cell>
          <cell r="K12">
            <v>0</v>
          </cell>
        </row>
        <row r="13">
          <cell r="B13">
            <v>19.679166666666667</v>
          </cell>
          <cell r="C13">
            <v>29.7</v>
          </cell>
          <cell r="D13">
            <v>14.8</v>
          </cell>
          <cell r="E13">
            <v>76.75</v>
          </cell>
          <cell r="F13">
            <v>92</v>
          </cell>
          <cell r="G13">
            <v>43</v>
          </cell>
          <cell r="H13">
            <v>6.84</v>
          </cell>
          <cell r="I13" t="str">
            <v>SO</v>
          </cell>
          <cell r="J13">
            <v>14.76</v>
          </cell>
          <cell r="K13">
            <v>1.8</v>
          </cell>
        </row>
        <row r="14">
          <cell r="B14">
            <v>22.916666666666668</v>
          </cell>
          <cell r="C14">
            <v>31.2</v>
          </cell>
          <cell r="D14">
            <v>17.399999999999999</v>
          </cell>
          <cell r="E14">
            <v>67.625</v>
          </cell>
          <cell r="F14">
            <v>89</v>
          </cell>
          <cell r="G14">
            <v>33</v>
          </cell>
          <cell r="H14">
            <v>7.2</v>
          </cell>
          <cell r="I14" t="str">
            <v>S</v>
          </cell>
          <cell r="J14">
            <v>16.920000000000002</v>
          </cell>
          <cell r="K14">
            <v>0</v>
          </cell>
        </row>
        <row r="15">
          <cell r="B15">
            <v>22.229166666666671</v>
          </cell>
          <cell r="C15">
            <v>30.7</v>
          </cell>
          <cell r="D15">
            <v>16.399999999999999</v>
          </cell>
          <cell r="E15">
            <v>68.458333333333329</v>
          </cell>
          <cell r="F15">
            <v>92</v>
          </cell>
          <cell r="G15">
            <v>31</v>
          </cell>
          <cell r="H15">
            <v>4.6800000000000006</v>
          </cell>
          <cell r="I15" t="str">
            <v>S</v>
          </cell>
          <cell r="J15">
            <v>14.4</v>
          </cell>
          <cell r="K15">
            <v>0</v>
          </cell>
        </row>
        <row r="16">
          <cell r="B16">
            <v>21.979166666666668</v>
          </cell>
          <cell r="C16">
            <v>31.9</v>
          </cell>
          <cell r="D16">
            <v>15.5</v>
          </cell>
          <cell r="E16">
            <v>62.666666666666664</v>
          </cell>
          <cell r="F16">
            <v>90</v>
          </cell>
          <cell r="G16">
            <v>24</v>
          </cell>
          <cell r="H16">
            <v>11.16</v>
          </cell>
          <cell r="I16" t="str">
            <v>S</v>
          </cell>
          <cell r="J16">
            <v>23.759999999999998</v>
          </cell>
          <cell r="K16">
            <v>0</v>
          </cell>
        </row>
        <row r="17">
          <cell r="B17">
            <v>21.770833333333332</v>
          </cell>
          <cell r="C17">
            <v>31.7</v>
          </cell>
          <cell r="D17">
            <v>13.8</v>
          </cell>
          <cell r="E17">
            <v>62.25</v>
          </cell>
          <cell r="F17">
            <v>89</v>
          </cell>
          <cell r="G17">
            <v>28</v>
          </cell>
          <cell r="H17">
            <v>9</v>
          </cell>
          <cell r="I17" t="str">
            <v>O</v>
          </cell>
          <cell r="J17">
            <v>24.840000000000003</v>
          </cell>
          <cell r="K17">
            <v>0</v>
          </cell>
        </row>
        <row r="18">
          <cell r="B18">
            <v>21.970833333333335</v>
          </cell>
          <cell r="C18">
            <v>32.200000000000003</v>
          </cell>
          <cell r="D18">
            <v>13.9</v>
          </cell>
          <cell r="E18">
            <v>63.041666666666664</v>
          </cell>
          <cell r="F18">
            <v>91</v>
          </cell>
          <cell r="G18">
            <v>26</v>
          </cell>
          <cell r="H18">
            <v>18.720000000000002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22.487500000000001</v>
          </cell>
          <cell r="C19">
            <v>31.5</v>
          </cell>
          <cell r="D19">
            <v>13.3</v>
          </cell>
          <cell r="E19">
            <v>57.583333333333336</v>
          </cell>
          <cell r="F19">
            <v>90</v>
          </cell>
          <cell r="G19">
            <v>28</v>
          </cell>
          <cell r="H19">
            <v>17.28</v>
          </cell>
          <cell r="I19" t="str">
            <v>N</v>
          </cell>
          <cell r="J19">
            <v>43.92</v>
          </cell>
          <cell r="K19">
            <v>0</v>
          </cell>
        </row>
        <row r="20">
          <cell r="B20">
            <v>21.770833333333332</v>
          </cell>
          <cell r="C20">
            <v>31</v>
          </cell>
          <cell r="D20">
            <v>12.8</v>
          </cell>
          <cell r="E20">
            <v>61.416666666666664</v>
          </cell>
          <cell r="F20">
            <v>91</v>
          </cell>
          <cell r="G20">
            <v>33</v>
          </cell>
          <cell r="H20">
            <v>13.32</v>
          </cell>
          <cell r="I20" t="str">
            <v>N</v>
          </cell>
          <cell r="J20">
            <v>33.840000000000003</v>
          </cell>
          <cell r="K20">
            <v>0</v>
          </cell>
        </row>
        <row r="21">
          <cell r="B21">
            <v>13.116666666666662</v>
          </cell>
          <cell r="C21">
            <v>22.7</v>
          </cell>
          <cell r="D21">
            <v>9.9</v>
          </cell>
          <cell r="E21">
            <v>68.291666666666671</v>
          </cell>
          <cell r="F21">
            <v>79</v>
          </cell>
          <cell r="G21">
            <v>57</v>
          </cell>
          <cell r="H21">
            <v>19.440000000000001</v>
          </cell>
          <cell r="I21" t="str">
            <v>S</v>
          </cell>
          <cell r="J21">
            <v>42.84</v>
          </cell>
          <cell r="K21">
            <v>0</v>
          </cell>
        </row>
        <row r="22">
          <cell r="B22">
            <v>10.149999999999999</v>
          </cell>
          <cell r="C22">
            <v>15.6</v>
          </cell>
          <cell r="D22">
            <v>5.2</v>
          </cell>
          <cell r="E22">
            <v>56.25</v>
          </cell>
          <cell r="F22">
            <v>83</v>
          </cell>
          <cell r="G22">
            <v>28</v>
          </cell>
          <cell r="H22">
            <v>12.6</v>
          </cell>
          <cell r="I22" t="str">
            <v>S</v>
          </cell>
          <cell r="J22">
            <v>28.08</v>
          </cell>
          <cell r="K22">
            <v>0</v>
          </cell>
        </row>
        <row r="23">
          <cell r="B23">
            <v>9.6833333333333336</v>
          </cell>
          <cell r="C23">
            <v>19.899999999999999</v>
          </cell>
          <cell r="D23">
            <v>2.1</v>
          </cell>
          <cell r="E23">
            <v>62.75</v>
          </cell>
          <cell r="F23">
            <v>89</v>
          </cell>
          <cell r="G23">
            <v>30</v>
          </cell>
          <cell r="H23">
            <v>7.9200000000000008</v>
          </cell>
          <cell r="I23" t="str">
            <v>S</v>
          </cell>
          <cell r="J23">
            <v>20.88</v>
          </cell>
          <cell r="K23">
            <v>0</v>
          </cell>
        </row>
        <row r="24">
          <cell r="B24">
            <v>13.025</v>
          </cell>
          <cell r="C24">
            <v>25.9</v>
          </cell>
          <cell r="D24">
            <v>3.5</v>
          </cell>
          <cell r="E24">
            <v>66.875</v>
          </cell>
          <cell r="F24">
            <v>93</v>
          </cell>
          <cell r="G24">
            <v>29</v>
          </cell>
          <cell r="H24">
            <v>5.7600000000000007</v>
          </cell>
          <cell r="I24" t="str">
            <v>S</v>
          </cell>
          <cell r="J24">
            <v>16.559999999999999</v>
          </cell>
          <cell r="K24">
            <v>0</v>
          </cell>
        </row>
        <row r="25">
          <cell r="B25">
            <v>18.133333333333336</v>
          </cell>
          <cell r="C25">
            <v>30.2</v>
          </cell>
          <cell r="D25">
            <v>8.6</v>
          </cell>
          <cell r="E25">
            <v>63.375</v>
          </cell>
          <cell r="F25">
            <v>92</v>
          </cell>
          <cell r="G25">
            <v>23</v>
          </cell>
          <cell r="H25">
            <v>2.52</v>
          </cell>
          <cell r="I25" t="str">
            <v>O</v>
          </cell>
          <cell r="J25">
            <v>13.68</v>
          </cell>
          <cell r="K25">
            <v>0</v>
          </cell>
        </row>
        <row r="26">
          <cell r="B26">
            <v>20.379166666666666</v>
          </cell>
          <cell r="C26">
            <v>31.9</v>
          </cell>
          <cell r="D26">
            <v>12</v>
          </cell>
          <cell r="E26">
            <v>61.166666666666664</v>
          </cell>
          <cell r="F26">
            <v>91</v>
          </cell>
          <cell r="G26">
            <v>23</v>
          </cell>
          <cell r="H26">
            <v>5.7600000000000007</v>
          </cell>
          <cell r="I26" t="str">
            <v>S</v>
          </cell>
          <cell r="J26">
            <v>18</v>
          </cell>
          <cell r="K26">
            <v>0</v>
          </cell>
        </row>
        <row r="27">
          <cell r="B27">
            <v>21.354166666666668</v>
          </cell>
          <cell r="C27">
            <v>33.200000000000003</v>
          </cell>
          <cell r="D27">
            <v>11</v>
          </cell>
          <cell r="E27">
            <v>58.375</v>
          </cell>
          <cell r="F27">
            <v>91</v>
          </cell>
          <cell r="G27">
            <v>20</v>
          </cell>
          <cell r="H27">
            <v>19.079999999999998</v>
          </cell>
          <cell r="I27" t="str">
            <v>O</v>
          </cell>
          <cell r="J27">
            <v>39.6</v>
          </cell>
          <cell r="K27">
            <v>0</v>
          </cell>
        </row>
        <row r="28">
          <cell r="B28">
            <v>22.637499999999999</v>
          </cell>
          <cell r="C28">
            <v>34.299999999999997</v>
          </cell>
          <cell r="D28">
            <v>13</v>
          </cell>
          <cell r="E28">
            <v>56.541666666666664</v>
          </cell>
          <cell r="F28">
            <v>90</v>
          </cell>
          <cell r="G28">
            <v>22</v>
          </cell>
          <cell r="H28">
            <v>12.24</v>
          </cell>
          <cell r="I28" t="str">
            <v>O</v>
          </cell>
          <cell r="J28">
            <v>30.240000000000002</v>
          </cell>
          <cell r="K28">
            <v>0</v>
          </cell>
        </row>
        <row r="29">
          <cell r="B29">
            <v>22.508333333333336</v>
          </cell>
          <cell r="C29">
            <v>32.9</v>
          </cell>
          <cell r="D29">
            <v>13.6</v>
          </cell>
          <cell r="E29">
            <v>57.25</v>
          </cell>
          <cell r="F29">
            <v>90</v>
          </cell>
          <cell r="G29">
            <v>17</v>
          </cell>
          <cell r="H29">
            <v>6.84</v>
          </cell>
          <cell r="I29" t="str">
            <v>O</v>
          </cell>
          <cell r="J29">
            <v>14.4</v>
          </cell>
          <cell r="K29">
            <v>0</v>
          </cell>
        </row>
        <row r="30">
          <cell r="B30">
            <v>22.116666666666671</v>
          </cell>
          <cell r="C30">
            <v>32.700000000000003</v>
          </cell>
          <cell r="D30">
            <v>14.7</v>
          </cell>
          <cell r="E30">
            <v>51.125</v>
          </cell>
          <cell r="F30">
            <v>83</v>
          </cell>
          <cell r="G30">
            <v>17</v>
          </cell>
          <cell r="H30">
            <v>5.7600000000000007</v>
          </cell>
          <cell r="I30" t="str">
            <v>SO</v>
          </cell>
          <cell r="J30">
            <v>18.36</v>
          </cell>
          <cell r="K30">
            <v>0</v>
          </cell>
        </row>
        <row r="31">
          <cell r="B31">
            <v>22.175000000000001</v>
          </cell>
          <cell r="C31">
            <v>31.5</v>
          </cell>
          <cell r="D31">
            <v>14.7</v>
          </cell>
          <cell r="E31">
            <v>52.833333333333336</v>
          </cell>
          <cell r="F31">
            <v>82</v>
          </cell>
          <cell r="G31">
            <v>19</v>
          </cell>
          <cell r="H31">
            <v>6.12</v>
          </cell>
          <cell r="I31" t="str">
            <v>S</v>
          </cell>
          <cell r="J31">
            <v>26.64</v>
          </cell>
          <cell r="K31">
            <v>0</v>
          </cell>
        </row>
        <row r="32">
          <cell r="B32">
            <v>21.462500000000006</v>
          </cell>
          <cell r="C32">
            <v>31.3</v>
          </cell>
          <cell r="D32">
            <v>13.1</v>
          </cell>
          <cell r="E32">
            <v>52.333333333333336</v>
          </cell>
          <cell r="F32">
            <v>81</v>
          </cell>
          <cell r="G32">
            <v>21</v>
          </cell>
          <cell r="H32">
            <v>20.88</v>
          </cell>
          <cell r="I32" t="str">
            <v>NE</v>
          </cell>
          <cell r="J32">
            <v>36.36</v>
          </cell>
          <cell r="K32">
            <v>0</v>
          </cell>
        </row>
        <row r="33">
          <cell r="B33">
            <v>21.483333333333334</v>
          </cell>
          <cell r="C33">
            <v>32.200000000000003</v>
          </cell>
          <cell r="D33">
            <v>13.6</v>
          </cell>
          <cell r="E33">
            <v>55.625</v>
          </cell>
          <cell r="F33">
            <v>85</v>
          </cell>
          <cell r="G33">
            <v>22</v>
          </cell>
          <cell r="H33">
            <v>18.36</v>
          </cell>
          <cell r="I33" t="str">
            <v>O</v>
          </cell>
          <cell r="J33">
            <v>36</v>
          </cell>
          <cell r="K33">
            <v>0</v>
          </cell>
        </row>
        <row r="34">
          <cell r="B34">
            <v>22.2</v>
          </cell>
          <cell r="C34">
            <v>32.799999999999997</v>
          </cell>
          <cell r="D34">
            <v>14.9</v>
          </cell>
          <cell r="E34">
            <v>56.5</v>
          </cell>
          <cell r="F34">
            <v>82</v>
          </cell>
          <cell r="G34">
            <v>21</v>
          </cell>
          <cell r="H34">
            <v>3.6</v>
          </cell>
          <cell r="I34" t="str">
            <v>S</v>
          </cell>
          <cell r="J34">
            <v>18.36</v>
          </cell>
          <cell r="K34">
            <v>0</v>
          </cell>
        </row>
        <row r="35">
          <cell r="B35">
            <v>23.474999999999998</v>
          </cell>
          <cell r="C35">
            <v>32.299999999999997</v>
          </cell>
          <cell r="D35">
            <v>15.5</v>
          </cell>
          <cell r="E35">
            <v>53.541666666666664</v>
          </cell>
          <cell r="F35">
            <v>86</v>
          </cell>
          <cell r="G35">
            <v>21</v>
          </cell>
          <cell r="H35">
            <v>4.6800000000000006</v>
          </cell>
          <cell r="I35" t="str">
            <v>S</v>
          </cell>
          <cell r="J35">
            <v>20.16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21.758333333333336</v>
          </cell>
          <cell r="C5">
            <v>30.4</v>
          </cell>
          <cell r="D5">
            <v>15.3</v>
          </cell>
          <cell r="E5">
            <v>77.916666666666671</v>
          </cell>
          <cell r="F5">
            <v>98</v>
          </cell>
          <cell r="G5">
            <v>41</v>
          </cell>
          <cell r="H5">
            <v>8.2799999999999994</v>
          </cell>
          <cell r="I5" t="str">
            <v>S</v>
          </cell>
          <cell r="J5">
            <v>19.440000000000001</v>
          </cell>
          <cell r="K5">
            <v>0.2</v>
          </cell>
        </row>
        <row r="6">
          <cell r="B6">
            <v>22.304166666666664</v>
          </cell>
          <cell r="C6">
            <v>30.8</v>
          </cell>
          <cell r="D6">
            <v>15.6</v>
          </cell>
          <cell r="E6">
            <v>70.708333333333329</v>
          </cell>
          <cell r="F6">
            <v>97</v>
          </cell>
          <cell r="G6">
            <v>29</v>
          </cell>
          <cell r="H6">
            <v>0</v>
          </cell>
          <cell r="I6" t="str">
            <v>SE</v>
          </cell>
          <cell r="J6">
            <v>24.840000000000003</v>
          </cell>
          <cell r="K6">
            <v>0</v>
          </cell>
        </row>
        <row r="7">
          <cell r="B7">
            <v>20.416666666666664</v>
          </cell>
          <cell r="C7">
            <v>28</v>
          </cell>
          <cell r="D7">
            <v>12.4</v>
          </cell>
          <cell r="E7">
            <v>69.541666666666671</v>
          </cell>
          <cell r="F7">
            <v>97</v>
          </cell>
          <cell r="G7">
            <v>41</v>
          </cell>
          <cell r="H7">
            <v>4.6800000000000006</v>
          </cell>
          <cell r="I7" t="str">
            <v>SE</v>
          </cell>
          <cell r="J7">
            <v>21.96</v>
          </cell>
          <cell r="K7">
            <v>0</v>
          </cell>
        </row>
        <row r="8">
          <cell r="B8">
            <v>20.629166666666674</v>
          </cell>
          <cell r="C8">
            <v>29.6</v>
          </cell>
          <cell r="D8">
            <v>13.9</v>
          </cell>
          <cell r="E8">
            <v>69.291666666666671</v>
          </cell>
          <cell r="F8">
            <v>96</v>
          </cell>
          <cell r="G8">
            <v>35</v>
          </cell>
          <cell r="H8">
            <v>20.16</v>
          </cell>
          <cell r="I8" t="str">
            <v>L</v>
          </cell>
          <cell r="J8">
            <v>43.2</v>
          </cell>
          <cell r="K8">
            <v>0</v>
          </cell>
        </row>
        <row r="9">
          <cell r="B9">
            <v>22.170833333333331</v>
          </cell>
          <cell r="C9">
            <v>30.5</v>
          </cell>
          <cell r="D9">
            <v>14.8</v>
          </cell>
          <cell r="E9">
            <v>65.541666666666671</v>
          </cell>
          <cell r="F9">
            <v>94</v>
          </cell>
          <cell r="G9">
            <v>36</v>
          </cell>
          <cell r="H9">
            <v>8.2799999999999994</v>
          </cell>
          <cell r="I9" t="str">
            <v>NE</v>
          </cell>
          <cell r="J9">
            <v>25.56</v>
          </cell>
          <cell r="K9">
            <v>0</v>
          </cell>
        </row>
        <row r="10">
          <cell r="B10">
            <v>21.962500000000002</v>
          </cell>
          <cell r="C10">
            <v>30.6</v>
          </cell>
          <cell r="D10">
            <v>15.5</v>
          </cell>
          <cell r="E10">
            <v>69.333333333333329</v>
          </cell>
          <cell r="F10">
            <v>96</v>
          </cell>
          <cell r="G10">
            <v>32</v>
          </cell>
          <cell r="H10">
            <v>7.2</v>
          </cell>
          <cell r="I10" t="str">
            <v>L</v>
          </cell>
          <cell r="J10">
            <v>27.720000000000002</v>
          </cell>
          <cell r="K10">
            <v>0</v>
          </cell>
        </row>
        <row r="11">
          <cell r="B11">
            <v>20.737500000000001</v>
          </cell>
          <cell r="C11">
            <v>30.2</v>
          </cell>
          <cell r="D11">
            <v>12.6</v>
          </cell>
          <cell r="E11">
            <v>70.708333333333329</v>
          </cell>
          <cell r="F11">
            <v>97</v>
          </cell>
          <cell r="G11">
            <v>30</v>
          </cell>
          <cell r="H11">
            <v>1.08</v>
          </cell>
          <cell r="I11" t="str">
            <v>NE</v>
          </cell>
          <cell r="J11">
            <v>28.44</v>
          </cell>
          <cell r="K11">
            <v>0</v>
          </cell>
        </row>
        <row r="12">
          <cell r="B12">
            <v>20.279166666666669</v>
          </cell>
          <cell r="C12">
            <v>31.4</v>
          </cell>
          <cell r="D12">
            <v>11.8</v>
          </cell>
          <cell r="E12">
            <v>70.833333333333329</v>
          </cell>
          <cell r="F12">
            <v>97</v>
          </cell>
          <cell r="G12">
            <v>29</v>
          </cell>
          <cell r="H12">
            <v>0</v>
          </cell>
          <cell r="I12" t="str">
            <v>NE</v>
          </cell>
          <cell r="J12">
            <v>8.64</v>
          </cell>
          <cell r="K12">
            <v>0</v>
          </cell>
        </row>
        <row r="13">
          <cell r="B13">
            <v>21.912500000000005</v>
          </cell>
          <cell r="C13">
            <v>32.1</v>
          </cell>
          <cell r="D13">
            <v>14.2</v>
          </cell>
          <cell r="E13">
            <v>71.916666666666671</v>
          </cell>
          <cell r="F13">
            <v>96</v>
          </cell>
          <cell r="G13">
            <v>32</v>
          </cell>
          <cell r="H13">
            <v>3.6</v>
          </cell>
          <cell r="I13" t="str">
            <v>NE</v>
          </cell>
          <cell r="J13">
            <v>20.52</v>
          </cell>
          <cell r="K13">
            <v>0</v>
          </cell>
        </row>
        <row r="14">
          <cell r="B14">
            <v>22.250000000000004</v>
          </cell>
          <cell r="C14">
            <v>31.9</v>
          </cell>
          <cell r="D14">
            <v>14.5</v>
          </cell>
          <cell r="E14">
            <v>73.208333333333329</v>
          </cell>
          <cell r="F14">
            <v>97</v>
          </cell>
          <cell r="G14">
            <v>33</v>
          </cell>
          <cell r="H14">
            <v>3.9600000000000004</v>
          </cell>
          <cell r="I14" t="str">
            <v>N</v>
          </cell>
          <cell r="J14">
            <v>22.68</v>
          </cell>
          <cell r="K14">
            <v>0</v>
          </cell>
        </row>
        <row r="15">
          <cell r="B15">
            <v>22.295833333333334</v>
          </cell>
          <cell r="C15">
            <v>32.299999999999997</v>
          </cell>
          <cell r="D15">
            <v>14.4</v>
          </cell>
          <cell r="E15">
            <v>69.708333333333329</v>
          </cell>
          <cell r="F15">
            <v>98</v>
          </cell>
          <cell r="G15">
            <v>26</v>
          </cell>
          <cell r="H15">
            <v>2.52</v>
          </cell>
          <cell r="I15" t="str">
            <v>NE</v>
          </cell>
          <cell r="J15">
            <v>25.92</v>
          </cell>
          <cell r="K15">
            <v>0.2</v>
          </cell>
        </row>
        <row r="16">
          <cell r="B16">
            <v>21.475000000000005</v>
          </cell>
          <cell r="C16">
            <v>32.299999999999997</v>
          </cell>
          <cell r="D16">
            <v>12.9</v>
          </cell>
          <cell r="E16">
            <v>68.333333333333329</v>
          </cell>
          <cell r="F16">
            <v>97</v>
          </cell>
          <cell r="G16">
            <v>27</v>
          </cell>
          <cell r="H16">
            <v>7.5600000000000005</v>
          </cell>
          <cell r="I16" t="str">
            <v>NE</v>
          </cell>
          <cell r="J16">
            <v>29.52</v>
          </cell>
          <cell r="K16">
            <v>0</v>
          </cell>
        </row>
        <row r="17">
          <cell r="B17">
            <v>21.737500000000001</v>
          </cell>
          <cell r="C17">
            <v>32.4</v>
          </cell>
          <cell r="D17">
            <v>13.2</v>
          </cell>
          <cell r="E17">
            <v>68.166666666666671</v>
          </cell>
          <cell r="F17">
            <v>96</v>
          </cell>
          <cell r="G17">
            <v>29</v>
          </cell>
          <cell r="H17">
            <v>10.8</v>
          </cell>
          <cell r="I17" t="str">
            <v>N</v>
          </cell>
          <cell r="J17">
            <v>34.92</v>
          </cell>
          <cell r="K17">
            <v>0</v>
          </cell>
        </row>
        <row r="18">
          <cell r="B18">
            <v>22.616666666666664</v>
          </cell>
          <cell r="C18">
            <v>33</v>
          </cell>
          <cell r="D18">
            <v>14.4</v>
          </cell>
          <cell r="E18">
            <v>66</v>
          </cell>
          <cell r="F18">
            <v>96</v>
          </cell>
          <cell r="G18">
            <v>28</v>
          </cell>
          <cell r="H18">
            <v>10.44</v>
          </cell>
          <cell r="I18" t="str">
            <v>N</v>
          </cell>
          <cell r="J18">
            <v>37.440000000000005</v>
          </cell>
          <cell r="K18">
            <v>0</v>
          </cell>
        </row>
        <row r="19">
          <cell r="B19">
            <v>23.495833333333334</v>
          </cell>
          <cell r="C19">
            <v>32.6</v>
          </cell>
          <cell r="D19">
            <v>14.8</v>
          </cell>
          <cell r="E19">
            <v>57.25</v>
          </cell>
          <cell r="F19">
            <v>95</v>
          </cell>
          <cell r="G19">
            <v>26</v>
          </cell>
          <cell r="H19">
            <v>23.400000000000002</v>
          </cell>
          <cell r="I19" t="str">
            <v>N</v>
          </cell>
          <cell r="J19">
            <v>48.24</v>
          </cell>
          <cell r="K19">
            <v>0</v>
          </cell>
        </row>
        <row r="20">
          <cell r="B20">
            <v>23.650000000000002</v>
          </cell>
          <cell r="C20">
            <v>32.1</v>
          </cell>
          <cell r="D20">
            <v>14.6</v>
          </cell>
          <cell r="E20">
            <v>56.5</v>
          </cell>
          <cell r="F20">
            <v>87</v>
          </cell>
          <cell r="G20">
            <v>29</v>
          </cell>
          <cell r="H20">
            <v>25.56</v>
          </cell>
          <cell r="I20" t="str">
            <v>N</v>
          </cell>
          <cell r="J20">
            <v>42.12</v>
          </cell>
          <cell r="K20">
            <v>0</v>
          </cell>
        </row>
        <row r="21">
          <cell r="B21">
            <v>12.370833333333335</v>
          </cell>
          <cell r="C21">
            <v>20.8</v>
          </cell>
          <cell r="D21">
            <v>10.3</v>
          </cell>
          <cell r="E21">
            <v>77.083333333333329</v>
          </cell>
          <cell r="F21">
            <v>87</v>
          </cell>
          <cell r="G21">
            <v>68</v>
          </cell>
          <cell r="H21">
            <v>21.96</v>
          </cell>
          <cell r="I21" t="str">
            <v>S</v>
          </cell>
          <cell r="J21">
            <v>50.76</v>
          </cell>
          <cell r="K21">
            <v>0</v>
          </cell>
        </row>
        <row r="22">
          <cell r="B22">
            <v>11.29166666666667</v>
          </cell>
          <cell r="C22">
            <v>16.600000000000001</v>
          </cell>
          <cell r="D22">
            <v>8</v>
          </cell>
          <cell r="E22">
            <v>56</v>
          </cell>
          <cell r="F22">
            <v>80</v>
          </cell>
          <cell r="G22">
            <v>30</v>
          </cell>
          <cell r="H22">
            <v>5.4</v>
          </cell>
          <cell r="I22" t="str">
            <v>SE</v>
          </cell>
          <cell r="J22">
            <v>35.64</v>
          </cell>
          <cell r="K22">
            <v>0</v>
          </cell>
        </row>
        <row r="23">
          <cell r="B23">
            <v>8.8083333333333318</v>
          </cell>
          <cell r="C23">
            <v>21.4</v>
          </cell>
          <cell r="D23">
            <v>0.6</v>
          </cell>
          <cell r="E23">
            <v>67.75</v>
          </cell>
          <cell r="F23">
            <v>97</v>
          </cell>
          <cell r="G23">
            <v>24</v>
          </cell>
          <cell r="H23">
            <v>0</v>
          </cell>
          <cell r="I23" t="str">
            <v>S</v>
          </cell>
          <cell r="J23">
            <v>0</v>
          </cell>
          <cell r="K23">
            <v>0</v>
          </cell>
        </row>
        <row r="24">
          <cell r="B24">
            <v>13.429166666666667</v>
          </cell>
          <cell r="C24">
            <v>26.7</v>
          </cell>
          <cell r="D24">
            <v>4</v>
          </cell>
          <cell r="E24">
            <v>68.791666666666671</v>
          </cell>
          <cell r="F24">
            <v>97</v>
          </cell>
          <cell r="G24">
            <v>31</v>
          </cell>
          <cell r="H24">
            <v>0</v>
          </cell>
          <cell r="I24" t="str">
            <v>S</v>
          </cell>
          <cell r="J24">
            <v>0</v>
          </cell>
          <cell r="K24">
            <v>0</v>
          </cell>
        </row>
        <row r="25">
          <cell r="B25">
            <v>18.475000000000001</v>
          </cell>
          <cell r="C25">
            <v>31.6</v>
          </cell>
          <cell r="D25">
            <v>8.3000000000000007</v>
          </cell>
          <cell r="E25">
            <v>68.208333333333329</v>
          </cell>
          <cell r="F25">
            <v>96</v>
          </cell>
          <cell r="G25">
            <v>27</v>
          </cell>
          <cell r="H25">
            <v>0</v>
          </cell>
          <cell r="I25" t="str">
            <v>L</v>
          </cell>
          <cell r="J25">
            <v>0</v>
          </cell>
          <cell r="K25">
            <v>0.2</v>
          </cell>
        </row>
        <row r="26">
          <cell r="B26">
            <v>20.966666666666665</v>
          </cell>
          <cell r="C26">
            <v>32.9</v>
          </cell>
          <cell r="D26">
            <v>11.6</v>
          </cell>
          <cell r="E26">
            <v>66.625</v>
          </cell>
          <cell r="F26">
            <v>96</v>
          </cell>
          <cell r="G26">
            <v>22</v>
          </cell>
          <cell r="H26">
            <v>1.08</v>
          </cell>
          <cell r="I26" t="str">
            <v>NE</v>
          </cell>
          <cell r="J26">
            <v>21.96</v>
          </cell>
          <cell r="K26">
            <v>0</v>
          </cell>
        </row>
        <row r="27">
          <cell r="B27">
            <v>21.079166666666666</v>
          </cell>
          <cell r="C27">
            <v>33.799999999999997</v>
          </cell>
          <cell r="D27">
            <v>10.9</v>
          </cell>
          <cell r="E27">
            <v>63.083333333333336</v>
          </cell>
          <cell r="F27">
            <v>96</v>
          </cell>
          <cell r="G27">
            <v>20</v>
          </cell>
          <cell r="H27">
            <v>9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22.654166666666665</v>
          </cell>
          <cell r="C28">
            <v>34.700000000000003</v>
          </cell>
          <cell r="D28">
            <v>13.8</v>
          </cell>
          <cell r="E28">
            <v>61.291666666666664</v>
          </cell>
          <cell r="F28">
            <v>93</v>
          </cell>
          <cell r="G28">
            <v>26</v>
          </cell>
          <cell r="H28">
            <v>1.4400000000000002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22.583333333333329</v>
          </cell>
          <cell r="C29">
            <v>33.6</v>
          </cell>
          <cell r="D29">
            <v>13.5</v>
          </cell>
          <cell r="E29">
            <v>60.958333333333336</v>
          </cell>
          <cell r="F29">
            <v>95</v>
          </cell>
          <cell r="G29">
            <v>19</v>
          </cell>
          <cell r="H29">
            <v>2.52</v>
          </cell>
          <cell r="I29" t="str">
            <v>NE</v>
          </cell>
          <cell r="J29">
            <v>31.680000000000003</v>
          </cell>
          <cell r="K29">
            <v>0</v>
          </cell>
        </row>
        <row r="30">
          <cell r="B30">
            <v>20.791666666666661</v>
          </cell>
          <cell r="C30">
            <v>33.5</v>
          </cell>
          <cell r="D30">
            <v>9.8000000000000007</v>
          </cell>
          <cell r="E30">
            <v>61.416666666666664</v>
          </cell>
          <cell r="F30">
            <v>95</v>
          </cell>
          <cell r="G30">
            <v>16</v>
          </cell>
          <cell r="H30">
            <v>13.32</v>
          </cell>
          <cell r="I30" t="str">
            <v>NE</v>
          </cell>
          <cell r="J30">
            <v>33.119999999999997</v>
          </cell>
          <cell r="K30">
            <v>0</v>
          </cell>
        </row>
        <row r="31">
          <cell r="B31">
            <v>20.8</v>
          </cell>
          <cell r="C31">
            <v>32.200000000000003</v>
          </cell>
          <cell r="D31">
            <v>11.1</v>
          </cell>
          <cell r="E31">
            <v>61.166666666666664</v>
          </cell>
          <cell r="F31">
            <v>95</v>
          </cell>
          <cell r="G31">
            <v>22</v>
          </cell>
          <cell r="H31">
            <v>24.48</v>
          </cell>
          <cell r="I31" t="str">
            <v>NE</v>
          </cell>
          <cell r="J31">
            <v>39.96</v>
          </cell>
          <cell r="K31">
            <v>0</v>
          </cell>
        </row>
        <row r="32">
          <cell r="B32">
            <v>20.462500000000002</v>
          </cell>
          <cell r="C32">
            <v>32.1</v>
          </cell>
          <cell r="D32">
            <v>10.9</v>
          </cell>
          <cell r="E32">
            <v>60.541666666666664</v>
          </cell>
          <cell r="F32">
            <v>94</v>
          </cell>
          <cell r="G32">
            <v>21</v>
          </cell>
          <cell r="H32">
            <v>5.04</v>
          </cell>
          <cell r="I32" t="str">
            <v>N</v>
          </cell>
          <cell r="J32">
            <v>37.800000000000004</v>
          </cell>
          <cell r="K32">
            <v>0</v>
          </cell>
        </row>
        <row r="33">
          <cell r="B33">
            <v>21.100000000000005</v>
          </cell>
          <cell r="C33">
            <v>32.700000000000003</v>
          </cell>
          <cell r="D33">
            <v>11</v>
          </cell>
          <cell r="E33">
            <v>61.375</v>
          </cell>
          <cell r="F33">
            <v>96</v>
          </cell>
          <cell r="G33">
            <v>19</v>
          </cell>
          <cell r="H33">
            <v>7.9200000000000008</v>
          </cell>
          <cell r="I33" t="str">
            <v>NE</v>
          </cell>
          <cell r="J33">
            <v>43.2</v>
          </cell>
          <cell r="K33">
            <v>0</v>
          </cell>
        </row>
        <row r="34">
          <cell r="B34">
            <v>22.012499999999999</v>
          </cell>
          <cell r="C34">
            <v>34.1</v>
          </cell>
          <cell r="D34">
            <v>12.1</v>
          </cell>
          <cell r="E34">
            <v>62.041666666666664</v>
          </cell>
          <cell r="F34">
            <v>95</v>
          </cell>
          <cell r="G34">
            <v>20</v>
          </cell>
          <cell r="H34">
            <v>11.16</v>
          </cell>
          <cell r="I34" t="str">
            <v>L</v>
          </cell>
          <cell r="J34">
            <v>26.64</v>
          </cell>
          <cell r="K34">
            <v>0</v>
          </cell>
        </row>
        <row r="35">
          <cell r="B35">
            <v>22.608333333333331</v>
          </cell>
          <cell r="C35">
            <v>33.1</v>
          </cell>
          <cell r="D35">
            <v>13.6</v>
          </cell>
          <cell r="E35">
            <v>59</v>
          </cell>
          <cell r="F35">
            <v>93</v>
          </cell>
          <cell r="G35">
            <v>20</v>
          </cell>
          <cell r="H35">
            <v>18</v>
          </cell>
          <cell r="I35" t="str">
            <v>NE</v>
          </cell>
          <cell r="J35">
            <v>25.92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17.462499999999995</v>
          </cell>
          <cell r="C5">
            <v>24.5</v>
          </cell>
          <cell r="D5">
            <v>13.1</v>
          </cell>
          <cell r="E5">
            <v>83</v>
          </cell>
          <cell r="F5">
            <v>98</v>
          </cell>
          <cell r="G5">
            <v>46</v>
          </cell>
          <cell r="H5">
            <v>3.9600000000000004</v>
          </cell>
          <cell r="I5" t="str">
            <v>SO</v>
          </cell>
          <cell r="J5">
            <v>15.120000000000001</v>
          </cell>
          <cell r="K5">
            <v>0</v>
          </cell>
        </row>
        <row r="6">
          <cell r="B6">
            <v>16.491666666666667</v>
          </cell>
          <cell r="C6">
            <v>24.9</v>
          </cell>
          <cell r="D6">
            <v>10.3</v>
          </cell>
          <cell r="E6">
            <v>86.25</v>
          </cell>
          <cell r="F6">
            <v>99</v>
          </cell>
          <cell r="G6">
            <v>46</v>
          </cell>
          <cell r="H6">
            <v>9.7200000000000006</v>
          </cell>
          <cell r="I6" t="str">
            <v>SO</v>
          </cell>
          <cell r="J6">
            <v>25.2</v>
          </cell>
          <cell r="K6">
            <v>0</v>
          </cell>
        </row>
        <row r="7">
          <cell r="B7">
            <v>15.666666666666664</v>
          </cell>
          <cell r="C7">
            <v>21</v>
          </cell>
          <cell r="D7">
            <v>10.7</v>
          </cell>
          <cell r="E7">
            <v>74.541666666666671</v>
          </cell>
          <cell r="F7">
            <v>91</v>
          </cell>
          <cell r="G7">
            <v>47</v>
          </cell>
          <cell r="H7">
            <v>21.6</v>
          </cell>
          <cell r="I7" t="str">
            <v>SO</v>
          </cell>
          <cell r="J7">
            <v>38.519999999999996</v>
          </cell>
          <cell r="K7">
            <v>0</v>
          </cell>
        </row>
        <row r="8">
          <cell r="B8">
            <v>15.245833333333337</v>
          </cell>
          <cell r="C8">
            <v>22.8</v>
          </cell>
          <cell r="D8">
            <v>9.4</v>
          </cell>
          <cell r="E8">
            <v>70.166666666666671</v>
          </cell>
          <cell r="F8">
            <v>92</v>
          </cell>
          <cell r="G8">
            <v>38</v>
          </cell>
          <cell r="H8">
            <v>26.28</v>
          </cell>
          <cell r="I8" t="str">
            <v>SO</v>
          </cell>
          <cell r="J8">
            <v>47.519999999999996</v>
          </cell>
          <cell r="K8">
            <v>0</v>
          </cell>
        </row>
        <row r="9">
          <cell r="B9">
            <v>15.825000000000001</v>
          </cell>
          <cell r="C9">
            <v>24.4</v>
          </cell>
          <cell r="D9">
            <v>9.1999999999999993</v>
          </cell>
          <cell r="E9">
            <v>67.666666666666671</v>
          </cell>
          <cell r="F9">
            <v>92</v>
          </cell>
          <cell r="G9">
            <v>36</v>
          </cell>
          <cell r="H9">
            <v>19.079999999999998</v>
          </cell>
          <cell r="I9" t="str">
            <v>SO</v>
          </cell>
          <cell r="J9">
            <v>34.92</v>
          </cell>
          <cell r="K9">
            <v>0</v>
          </cell>
        </row>
        <row r="10">
          <cell r="B10">
            <v>16.904166666666669</v>
          </cell>
          <cell r="C10">
            <v>25.9</v>
          </cell>
          <cell r="D10">
            <v>10.3</v>
          </cell>
          <cell r="E10">
            <v>66.958333333333329</v>
          </cell>
          <cell r="F10">
            <v>92</v>
          </cell>
          <cell r="G10">
            <v>30</v>
          </cell>
          <cell r="H10">
            <v>13.32</v>
          </cell>
          <cell r="I10" t="str">
            <v>SO</v>
          </cell>
          <cell r="J10">
            <v>27.720000000000002</v>
          </cell>
          <cell r="K10">
            <v>0</v>
          </cell>
        </row>
        <row r="11">
          <cell r="B11">
            <v>16.645833333333332</v>
          </cell>
          <cell r="C11">
            <v>25.7</v>
          </cell>
          <cell r="D11">
            <v>9.6</v>
          </cell>
          <cell r="E11">
            <v>67.875</v>
          </cell>
          <cell r="F11">
            <v>97</v>
          </cell>
          <cell r="G11">
            <v>31</v>
          </cell>
          <cell r="H11">
            <v>15.48</v>
          </cell>
          <cell r="I11" t="str">
            <v>SO</v>
          </cell>
          <cell r="J11">
            <v>29.52</v>
          </cell>
          <cell r="K11">
            <v>0</v>
          </cell>
        </row>
        <row r="12">
          <cell r="B12">
            <v>16.920833333333331</v>
          </cell>
          <cell r="C12">
            <v>26.6</v>
          </cell>
          <cell r="D12">
            <v>8.8000000000000007</v>
          </cell>
          <cell r="E12">
            <v>70.541666666666671</v>
          </cell>
          <cell r="F12">
            <v>95</v>
          </cell>
          <cell r="G12">
            <v>36</v>
          </cell>
          <cell r="H12">
            <v>15.840000000000002</v>
          </cell>
          <cell r="I12" t="str">
            <v>SO</v>
          </cell>
          <cell r="J12">
            <v>29.52</v>
          </cell>
          <cell r="K12">
            <v>0</v>
          </cell>
        </row>
        <row r="13">
          <cell r="B13">
            <v>17.037500000000005</v>
          </cell>
          <cell r="C13">
            <v>23.7</v>
          </cell>
          <cell r="D13">
            <v>12.6</v>
          </cell>
          <cell r="E13">
            <v>78.458333333333329</v>
          </cell>
          <cell r="F13">
            <v>92</v>
          </cell>
          <cell r="G13">
            <v>49</v>
          </cell>
          <cell r="H13">
            <v>15.120000000000001</v>
          </cell>
          <cell r="I13" t="str">
            <v>SO</v>
          </cell>
          <cell r="J13">
            <v>30.6</v>
          </cell>
          <cell r="K13">
            <v>2</v>
          </cell>
        </row>
        <row r="14">
          <cell r="B14">
            <v>18.045833333333338</v>
          </cell>
          <cell r="C14">
            <v>27.9</v>
          </cell>
          <cell r="D14">
            <v>11.5</v>
          </cell>
          <cell r="E14">
            <v>78.458333333333329</v>
          </cell>
          <cell r="F14">
            <v>99</v>
          </cell>
          <cell r="G14">
            <v>36</v>
          </cell>
          <cell r="H14">
            <v>10.44</v>
          </cell>
          <cell r="I14" t="str">
            <v>SO</v>
          </cell>
          <cell r="J14">
            <v>25.92</v>
          </cell>
          <cell r="K14">
            <v>0.60000000000000009</v>
          </cell>
        </row>
        <row r="15">
          <cell r="B15">
            <v>19.43333333333333</v>
          </cell>
          <cell r="C15">
            <v>28.2</v>
          </cell>
          <cell r="D15">
            <v>12.1</v>
          </cell>
          <cell r="E15">
            <v>66.958333333333329</v>
          </cell>
          <cell r="F15">
            <v>95</v>
          </cell>
          <cell r="G15">
            <v>30</v>
          </cell>
          <cell r="H15">
            <v>14.4</v>
          </cell>
          <cell r="I15" t="str">
            <v>SO</v>
          </cell>
          <cell r="J15">
            <v>28.8</v>
          </cell>
          <cell r="K15">
            <v>0</v>
          </cell>
        </row>
        <row r="16">
          <cell r="B16">
            <v>18.129166666666666</v>
          </cell>
          <cell r="C16">
            <v>28</v>
          </cell>
          <cell r="D16">
            <v>10</v>
          </cell>
          <cell r="E16">
            <v>67.208333333333329</v>
          </cell>
          <cell r="F16">
            <v>93</v>
          </cell>
          <cell r="G16">
            <v>28</v>
          </cell>
          <cell r="H16">
            <v>16.559999999999999</v>
          </cell>
          <cell r="I16" t="str">
            <v>SO</v>
          </cell>
          <cell r="J16">
            <v>36</v>
          </cell>
          <cell r="K16">
            <v>0</v>
          </cell>
        </row>
        <row r="17">
          <cell r="B17">
            <v>19.191666666666666</v>
          </cell>
          <cell r="C17">
            <v>28.9</v>
          </cell>
          <cell r="D17">
            <v>10.9</v>
          </cell>
          <cell r="E17">
            <v>62.541666666666664</v>
          </cell>
          <cell r="F17">
            <v>93</v>
          </cell>
          <cell r="G17">
            <v>23</v>
          </cell>
          <cell r="H17">
            <v>17.28</v>
          </cell>
          <cell r="I17" t="str">
            <v>SO</v>
          </cell>
          <cell r="J17">
            <v>41.4</v>
          </cell>
          <cell r="K17">
            <v>0</v>
          </cell>
        </row>
        <row r="18">
          <cell r="B18">
            <v>18.870833333333334</v>
          </cell>
          <cell r="C18">
            <v>29.7</v>
          </cell>
          <cell r="D18">
            <v>9.5</v>
          </cell>
          <cell r="E18">
            <v>60.75</v>
          </cell>
          <cell r="F18">
            <v>92</v>
          </cell>
          <cell r="G18">
            <v>24</v>
          </cell>
          <cell r="H18">
            <v>16.920000000000002</v>
          </cell>
          <cell r="I18" t="str">
            <v>SO</v>
          </cell>
          <cell r="J18">
            <v>40.32</v>
          </cell>
          <cell r="K18">
            <v>0</v>
          </cell>
        </row>
        <row r="19">
          <cell r="B19">
            <v>20.504166666666666</v>
          </cell>
          <cell r="C19">
            <v>29.6</v>
          </cell>
          <cell r="D19">
            <v>11.9</v>
          </cell>
          <cell r="E19">
            <v>51.791666666666664</v>
          </cell>
          <cell r="F19">
            <v>81</v>
          </cell>
          <cell r="G19">
            <v>22</v>
          </cell>
          <cell r="H19">
            <v>19.8</v>
          </cell>
          <cell r="I19" t="str">
            <v>SO</v>
          </cell>
          <cell r="J19">
            <v>49.32</v>
          </cell>
          <cell r="K19">
            <v>0</v>
          </cell>
        </row>
        <row r="20">
          <cell r="B20">
            <v>20.562500000000004</v>
          </cell>
          <cell r="C20">
            <v>30.8</v>
          </cell>
          <cell r="D20">
            <v>11.9</v>
          </cell>
          <cell r="E20">
            <v>53.958333333333336</v>
          </cell>
          <cell r="F20">
            <v>81</v>
          </cell>
          <cell r="G20">
            <v>24</v>
          </cell>
          <cell r="H20">
            <v>21.6</v>
          </cell>
          <cell r="I20" t="str">
            <v>SO</v>
          </cell>
          <cell r="J20">
            <v>45</v>
          </cell>
          <cell r="K20">
            <v>0</v>
          </cell>
        </row>
        <row r="21">
          <cell r="B21">
            <v>7.7958333333333316</v>
          </cell>
          <cell r="C21">
            <v>17.5</v>
          </cell>
          <cell r="D21">
            <v>5.3</v>
          </cell>
          <cell r="E21">
            <v>86.583333333333329</v>
          </cell>
          <cell r="F21">
            <v>94</v>
          </cell>
          <cell r="G21">
            <v>76</v>
          </cell>
          <cell r="H21">
            <v>13.68</v>
          </cell>
          <cell r="I21" t="str">
            <v>SO</v>
          </cell>
          <cell r="J21">
            <v>36.36</v>
          </cell>
          <cell r="K21">
            <v>0.60000000000000009</v>
          </cell>
        </row>
        <row r="22">
          <cell r="B22">
            <v>5.604166666666667</v>
          </cell>
          <cell r="C22">
            <v>14.1</v>
          </cell>
          <cell r="D22">
            <v>-0.7</v>
          </cell>
          <cell r="E22">
            <v>68.625</v>
          </cell>
          <cell r="F22">
            <v>99</v>
          </cell>
          <cell r="G22">
            <v>25</v>
          </cell>
          <cell r="H22">
            <v>11.16</v>
          </cell>
          <cell r="I22" t="str">
            <v>SO</v>
          </cell>
          <cell r="J22">
            <v>29.52</v>
          </cell>
          <cell r="K22">
            <v>1.8</v>
          </cell>
        </row>
        <row r="23">
          <cell r="B23">
            <v>7.4208333333333334</v>
          </cell>
          <cell r="C23">
            <v>18.5</v>
          </cell>
          <cell r="D23">
            <v>-1.5</v>
          </cell>
          <cell r="E23">
            <v>63.375</v>
          </cell>
          <cell r="F23">
            <v>91</v>
          </cell>
          <cell r="G23">
            <v>27</v>
          </cell>
          <cell r="H23">
            <v>18.36</v>
          </cell>
          <cell r="I23" t="str">
            <v>SO</v>
          </cell>
          <cell r="J23">
            <v>33.119999999999997</v>
          </cell>
          <cell r="K23">
            <v>0</v>
          </cell>
        </row>
        <row r="24">
          <cell r="B24">
            <v>10.75</v>
          </cell>
          <cell r="C24">
            <v>23.1</v>
          </cell>
          <cell r="D24">
            <v>0.8</v>
          </cell>
          <cell r="E24">
            <v>64.583333333333329</v>
          </cell>
          <cell r="F24">
            <v>93</v>
          </cell>
          <cell r="G24">
            <v>26</v>
          </cell>
          <cell r="H24">
            <v>11.520000000000001</v>
          </cell>
          <cell r="I24" t="str">
            <v>SO</v>
          </cell>
          <cell r="J24">
            <v>24.48</v>
          </cell>
          <cell r="K24">
            <v>0</v>
          </cell>
        </row>
        <row r="25">
          <cell r="B25">
            <v>14.570833333333338</v>
          </cell>
          <cell r="C25">
            <v>29.6</v>
          </cell>
          <cell r="D25">
            <v>3.1</v>
          </cell>
          <cell r="E25">
            <v>61.666666666666664</v>
          </cell>
          <cell r="F25">
            <v>94</v>
          </cell>
          <cell r="G25">
            <v>21</v>
          </cell>
          <cell r="H25">
            <v>8.64</v>
          </cell>
          <cell r="I25" t="str">
            <v>SO</v>
          </cell>
          <cell r="J25">
            <v>28.44</v>
          </cell>
          <cell r="K25">
            <v>0</v>
          </cell>
        </row>
        <row r="26">
          <cell r="B26">
            <v>17.429166666666664</v>
          </cell>
          <cell r="C26">
            <v>29.2</v>
          </cell>
          <cell r="D26">
            <v>7.2</v>
          </cell>
          <cell r="E26">
            <v>56.708333333333336</v>
          </cell>
          <cell r="F26">
            <v>90</v>
          </cell>
          <cell r="G26">
            <v>18</v>
          </cell>
          <cell r="H26">
            <v>14.04</v>
          </cell>
          <cell r="I26" t="str">
            <v>SO</v>
          </cell>
          <cell r="J26">
            <v>33.119999999999997</v>
          </cell>
          <cell r="K26">
            <v>0</v>
          </cell>
        </row>
        <row r="27">
          <cell r="B27">
            <v>19.133333333333333</v>
          </cell>
          <cell r="C27">
            <v>29.6</v>
          </cell>
          <cell r="D27">
            <v>9.6</v>
          </cell>
          <cell r="E27">
            <v>49.083333333333336</v>
          </cell>
          <cell r="F27">
            <v>83</v>
          </cell>
          <cell r="G27">
            <v>20</v>
          </cell>
          <cell r="H27">
            <v>24.48</v>
          </cell>
          <cell r="I27" t="str">
            <v>SO</v>
          </cell>
          <cell r="J27">
            <v>48.6</v>
          </cell>
          <cell r="K27">
            <v>0</v>
          </cell>
        </row>
        <row r="28">
          <cell r="B28">
            <v>20.50416666666667</v>
          </cell>
          <cell r="C28">
            <v>31.8</v>
          </cell>
          <cell r="D28">
            <v>10.6</v>
          </cell>
          <cell r="E28">
            <v>47.958333333333336</v>
          </cell>
          <cell r="F28">
            <v>83</v>
          </cell>
          <cell r="G28">
            <v>18</v>
          </cell>
          <cell r="H28">
            <v>17.64</v>
          </cell>
          <cell r="I28" t="str">
            <v>SO</v>
          </cell>
          <cell r="J28">
            <v>37.440000000000005</v>
          </cell>
          <cell r="K28">
            <v>0</v>
          </cell>
        </row>
        <row r="29">
          <cell r="B29">
            <v>19.583333333333332</v>
          </cell>
          <cell r="C29">
            <v>30.1</v>
          </cell>
          <cell r="D29">
            <v>9.8000000000000007</v>
          </cell>
          <cell r="E29">
            <v>49.416666666666664</v>
          </cell>
          <cell r="F29">
            <v>87</v>
          </cell>
          <cell r="G29">
            <v>17</v>
          </cell>
          <cell r="H29">
            <v>17.64</v>
          </cell>
          <cell r="I29" t="str">
            <v>SO</v>
          </cell>
          <cell r="J29">
            <v>33.840000000000003</v>
          </cell>
          <cell r="K29">
            <v>0</v>
          </cell>
        </row>
        <row r="30">
          <cell r="B30">
            <v>18.737499999999997</v>
          </cell>
          <cell r="C30">
            <v>29.9</v>
          </cell>
          <cell r="D30">
            <v>8.8000000000000007</v>
          </cell>
          <cell r="E30">
            <v>50.958333333333336</v>
          </cell>
          <cell r="F30">
            <v>85</v>
          </cell>
          <cell r="G30">
            <v>19</v>
          </cell>
          <cell r="H30">
            <v>14.4</v>
          </cell>
          <cell r="I30" t="str">
            <v>SO</v>
          </cell>
          <cell r="J30">
            <v>29.52</v>
          </cell>
          <cell r="K30">
            <v>0</v>
          </cell>
        </row>
        <row r="31">
          <cell r="B31">
            <v>18.891666666666669</v>
          </cell>
          <cell r="C31">
            <v>28.4</v>
          </cell>
          <cell r="D31">
            <v>9.8000000000000007</v>
          </cell>
          <cell r="E31">
            <v>53.791666666666664</v>
          </cell>
          <cell r="F31">
            <v>86</v>
          </cell>
          <cell r="G31">
            <v>21</v>
          </cell>
          <cell r="H31">
            <v>18.720000000000002</v>
          </cell>
          <cell r="I31" t="str">
            <v>SO</v>
          </cell>
          <cell r="J31">
            <v>39.6</v>
          </cell>
          <cell r="K31">
            <v>0</v>
          </cell>
        </row>
        <row r="32">
          <cell r="B32">
            <v>18.174999999999997</v>
          </cell>
          <cell r="C32">
            <v>28.3</v>
          </cell>
          <cell r="D32">
            <v>8.8000000000000007</v>
          </cell>
          <cell r="E32">
            <v>54.083333333333336</v>
          </cell>
          <cell r="F32">
            <v>88</v>
          </cell>
          <cell r="G32">
            <v>20</v>
          </cell>
          <cell r="H32">
            <v>21.96</v>
          </cell>
          <cell r="I32" t="str">
            <v>SO</v>
          </cell>
          <cell r="J32">
            <v>46.440000000000005</v>
          </cell>
          <cell r="K32">
            <v>0</v>
          </cell>
        </row>
        <row r="33">
          <cell r="B33">
            <v>18.437499999999996</v>
          </cell>
          <cell r="C33">
            <v>29.4</v>
          </cell>
          <cell r="D33">
            <v>8.1999999999999993</v>
          </cell>
          <cell r="E33">
            <v>55.125</v>
          </cell>
          <cell r="F33">
            <v>87</v>
          </cell>
          <cell r="G33">
            <v>24</v>
          </cell>
          <cell r="H33">
            <v>18.36</v>
          </cell>
          <cell r="I33" t="str">
            <v>SO</v>
          </cell>
          <cell r="J33">
            <v>39.96</v>
          </cell>
          <cell r="K33">
            <v>0</v>
          </cell>
        </row>
        <row r="34">
          <cell r="B34">
            <v>19.100000000000005</v>
          </cell>
          <cell r="C34">
            <v>30</v>
          </cell>
          <cell r="D34">
            <v>9.3000000000000007</v>
          </cell>
          <cell r="E34">
            <v>55.125</v>
          </cell>
          <cell r="F34">
            <v>90</v>
          </cell>
          <cell r="G34">
            <v>22</v>
          </cell>
          <cell r="H34">
            <v>15.120000000000001</v>
          </cell>
          <cell r="I34" t="str">
            <v>SO</v>
          </cell>
          <cell r="J34">
            <v>27.720000000000002</v>
          </cell>
          <cell r="K34">
            <v>0</v>
          </cell>
        </row>
        <row r="35">
          <cell r="B35">
            <v>20.429166666666664</v>
          </cell>
          <cell r="C35">
            <v>29.7</v>
          </cell>
          <cell r="D35">
            <v>13</v>
          </cell>
          <cell r="E35">
            <v>49.875</v>
          </cell>
          <cell r="F35">
            <v>83</v>
          </cell>
          <cell r="G35">
            <v>19</v>
          </cell>
          <cell r="H35">
            <v>20.16</v>
          </cell>
          <cell r="I35" t="str">
            <v>SO</v>
          </cell>
          <cell r="J35">
            <v>34.56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20.775000000000002</v>
          </cell>
          <cell r="C5">
            <v>29.2</v>
          </cell>
          <cell r="D5">
            <v>12</v>
          </cell>
          <cell r="E5">
            <v>62.958333333333336</v>
          </cell>
          <cell r="F5">
            <v>95</v>
          </cell>
          <cell r="G5">
            <v>25</v>
          </cell>
          <cell r="H5">
            <v>14.04</v>
          </cell>
          <cell r="I5" t="str">
            <v>SE</v>
          </cell>
          <cell r="J5">
            <v>25.2</v>
          </cell>
          <cell r="K5">
            <v>0</v>
          </cell>
        </row>
        <row r="6">
          <cell r="B6">
            <v>20.150000000000002</v>
          </cell>
          <cell r="C6">
            <v>27.5</v>
          </cell>
          <cell r="D6">
            <v>14.3</v>
          </cell>
          <cell r="E6">
            <v>61.125</v>
          </cell>
          <cell r="F6">
            <v>88</v>
          </cell>
          <cell r="G6">
            <v>30</v>
          </cell>
          <cell r="H6">
            <v>18</v>
          </cell>
          <cell r="I6" t="str">
            <v>SE</v>
          </cell>
          <cell r="J6">
            <v>30.96</v>
          </cell>
          <cell r="K6">
            <v>0</v>
          </cell>
        </row>
        <row r="7">
          <cell r="B7">
            <v>19.00416666666667</v>
          </cell>
          <cell r="C7">
            <v>27</v>
          </cell>
          <cell r="D7">
            <v>11.4</v>
          </cell>
          <cell r="E7">
            <v>57.958333333333336</v>
          </cell>
          <cell r="F7">
            <v>87</v>
          </cell>
          <cell r="G7">
            <v>26</v>
          </cell>
          <cell r="H7">
            <v>22.32</v>
          </cell>
          <cell r="I7" t="str">
            <v>SE</v>
          </cell>
          <cell r="J7">
            <v>35.64</v>
          </cell>
          <cell r="K7">
            <v>0</v>
          </cell>
        </row>
        <row r="8">
          <cell r="B8">
            <v>19.216666666666665</v>
          </cell>
          <cell r="C8">
            <v>25.6</v>
          </cell>
          <cell r="D8">
            <v>12.7</v>
          </cell>
          <cell r="E8">
            <v>49.041666666666664</v>
          </cell>
          <cell r="F8">
            <v>73</v>
          </cell>
          <cell r="G8">
            <v>31</v>
          </cell>
          <cell r="H8">
            <v>19.8</v>
          </cell>
          <cell r="I8" t="str">
            <v>L</v>
          </cell>
          <cell r="J8">
            <v>39.96</v>
          </cell>
          <cell r="K8">
            <v>0</v>
          </cell>
        </row>
        <row r="9">
          <cell r="B9">
            <v>18.916666666666668</v>
          </cell>
          <cell r="C9">
            <v>26</v>
          </cell>
          <cell r="D9">
            <v>12.1</v>
          </cell>
          <cell r="E9">
            <v>52.958333333333336</v>
          </cell>
          <cell r="F9">
            <v>77</v>
          </cell>
          <cell r="G9">
            <v>30</v>
          </cell>
          <cell r="H9">
            <v>16.2</v>
          </cell>
          <cell r="I9" t="str">
            <v>L</v>
          </cell>
          <cell r="J9">
            <v>36</v>
          </cell>
          <cell r="K9">
            <v>0</v>
          </cell>
        </row>
        <row r="10">
          <cell r="B10">
            <v>18.104166666666668</v>
          </cell>
          <cell r="C10">
            <v>26.4</v>
          </cell>
          <cell r="D10">
            <v>9.4</v>
          </cell>
          <cell r="E10">
            <v>61.541666666666664</v>
          </cell>
          <cell r="F10">
            <v>94</v>
          </cell>
          <cell r="G10">
            <v>30</v>
          </cell>
          <cell r="H10">
            <v>12.6</v>
          </cell>
          <cell r="I10" t="str">
            <v>SE</v>
          </cell>
          <cell r="J10">
            <v>26.64</v>
          </cell>
          <cell r="K10">
            <v>0</v>
          </cell>
        </row>
        <row r="11">
          <cell r="B11">
            <v>19.341666666666669</v>
          </cell>
          <cell r="D11">
            <v>11</v>
          </cell>
          <cell r="E11">
            <v>60.75</v>
          </cell>
          <cell r="F11">
            <v>91</v>
          </cell>
          <cell r="G11">
            <v>27</v>
          </cell>
          <cell r="H11">
            <v>13.68</v>
          </cell>
          <cell r="I11" t="str">
            <v>NE</v>
          </cell>
          <cell r="J11">
            <v>29.880000000000003</v>
          </cell>
          <cell r="K11">
            <v>0</v>
          </cell>
        </row>
        <row r="12">
          <cell r="B12">
            <v>21.012499999999999</v>
          </cell>
          <cell r="C12">
            <v>26.5</v>
          </cell>
          <cell r="D12">
            <v>15.5</v>
          </cell>
          <cell r="E12">
            <v>57.625</v>
          </cell>
          <cell r="F12">
            <v>82</v>
          </cell>
          <cell r="G12">
            <v>38</v>
          </cell>
          <cell r="H12">
            <v>15.48</v>
          </cell>
          <cell r="I12" t="str">
            <v>L</v>
          </cell>
          <cell r="J12">
            <v>31.680000000000003</v>
          </cell>
          <cell r="K12">
            <v>0</v>
          </cell>
        </row>
        <row r="13">
          <cell r="B13">
            <v>20.266666666666666</v>
          </cell>
          <cell r="C13">
            <v>28.7</v>
          </cell>
          <cell r="D13">
            <v>12.4</v>
          </cell>
          <cell r="E13">
            <v>61.541666666666664</v>
          </cell>
          <cell r="F13">
            <v>92</v>
          </cell>
          <cell r="G13">
            <v>32</v>
          </cell>
          <cell r="H13">
            <v>16.920000000000002</v>
          </cell>
          <cell r="I13" t="str">
            <v>L</v>
          </cell>
          <cell r="J13">
            <v>32.04</v>
          </cell>
          <cell r="K13">
            <v>0</v>
          </cell>
        </row>
        <row r="14">
          <cell r="B14">
            <v>20.470833333333335</v>
          </cell>
          <cell r="C14">
            <v>29</v>
          </cell>
          <cell r="D14">
            <v>12</v>
          </cell>
          <cell r="E14">
            <v>59.541666666666664</v>
          </cell>
          <cell r="F14">
            <v>92</v>
          </cell>
          <cell r="G14">
            <v>27</v>
          </cell>
          <cell r="H14">
            <v>11.879999999999999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20.345833333333328</v>
          </cell>
          <cell r="C15">
            <v>29.6</v>
          </cell>
          <cell r="D15">
            <v>11.8</v>
          </cell>
          <cell r="E15">
            <v>61.833333333333336</v>
          </cell>
          <cell r="F15">
            <v>92</v>
          </cell>
          <cell r="G15">
            <v>32</v>
          </cell>
          <cell r="H15">
            <v>14.4</v>
          </cell>
          <cell r="I15" t="str">
            <v>NE</v>
          </cell>
          <cell r="J15">
            <v>26.28</v>
          </cell>
          <cell r="K15">
            <v>0</v>
          </cell>
        </row>
        <row r="16">
          <cell r="B16">
            <v>21.183333333333334</v>
          </cell>
          <cell r="C16">
            <v>30.1</v>
          </cell>
          <cell r="D16">
            <v>12.4</v>
          </cell>
          <cell r="E16">
            <v>59.166666666666664</v>
          </cell>
          <cell r="F16">
            <v>93</v>
          </cell>
          <cell r="G16">
            <v>24</v>
          </cell>
          <cell r="H16">
            <v>14.04</v>
          </cell>
          <cell r="I16" t="str">
            <v>NE</v>
          </cell>
          <cell r="J16">
            <v>31.680000000000003</v>
          </cell>
          <cell r="K16">
            <v>0</v>
          </cell>
        </row>
        <row r="17">
          <cell r="B17">
            <v>21.137499999999999</v>
          </cell>
          <cell r="C17">
            <v>30.2</v>
          </cell>
          <cell r="D17">
            <v>12</v>
          </cell>
          <cell r="E17">
            <v>56.041666666666664</v>
          </cell>
          <cell r="F17">
            <v>91</v>
          </cell>
          <cell r="G17">
            <v>26</v>
          </cell>
          <cell r="H17">
            <v>20.88</v>
          </cell>
          <cell r="I17" t="str">
            <v>NE</v>
          </cell>
          <cell r="J17">
            <v>37.080000000000005</v>
          </cell>
          <cell r="K17">
            <v>0</v>
          </cell>
        </row>
        <row r="18">
          <cell r="B18">
            <v>20.616666666666671</v>
          </cell>
          <cell r="C18">
            <v>29.4</v>
          </cell>
          <cell r="D18">
            <v>11.2</v>
          </cell>
          <cell r="E18">
            <v>55.708333333333336</v>
          </cell>
          <cell r="F18">
            <v>91</v>
          </cell>
          <cell r="G18">
            <v>26</v>
          </cell>
          <cell r="H18">
            <v>16.920000000000002</v>
          </cell>
          <cell r="I18" t="str">
            <v>NE</v>
          </cell>
          <cell r="J18">
            <v>33.840000000000003</v>
          </cell>
          <cell r="K18">
            <v>0</v>
          </cell>
        </row>
        <row r="19">
          <cell r="B19">
            <v>21.587500000000006</v>
          </cell>
          <cell r="C19">
            <v>29.8</v>
          </cell>
          <cell r="D19">
            <v>13.7</v>
          </cell>
          <cell r="E19">
            <v>49.375</v>
          </cell>
          <cell r="F19">
            <v>87</v>
          </cell>
          <cell r="G19">
            <v>20</v>
          </cell>
          <cell r="H19">
            <v>22.32</v>
          </cell>
          <cell r="I19" t="str">
            <v>NE</v>
          </cell>
          <cell r="J19">
            <v>43.92</v>
          </cell>
          <cell r="K19">
            <v>0</v>
          </cell>
        </row>
        <row r="20">
          <cell r="B20">
            <v>21.383333333333336</v>
          </cell>
          <cell r="C20">
            <v>30.1</v>
          </cell>
          <cell r="D20">
            <v>11.7</v>
          </cell>
          <cell r="E20">
            <v>54.791666666666664</v>
          </cell>
          <cell r="F20">
            <v>92</v>
          </cell>
          <cell r="G20">
            <v>24</v>
          </cell>
          <cell r="H20">
            <v>13.68</v>
          </cell>
          <cell r="I20" t="str">
            <v>NE</v>
          </cell>
          <cell r="J20">
            <v>29.52</v>
          </cell>
          <cell r="K20">
            <v>0</v>
          </cell>
        </row>
        <row r="21">
          <cell r="B21">
            <v>21.954166666666666</v>
          </cell>
          <cell r="C21">
            <v>31.1</v>
          </cell>
          <cell r="D21">
            <v>16.5</v>
          </cell>
          <cell r="E21">
            <v>49.25</v>
          </cell>
          <cell r="F21">
            <v>72</v>
          </cell>
          <cell r="G21">
            <v>20</v>
          </cell>
          <cell r="H21">
            <v>24.48</v>
          </cell>
          <cell r="I21" t="str">
            <v>SO</v>
          </cell>
          <cell r="J21">
            <v>44.28</v>
          </cell>
          <cell r="K21">
            <v>0</v>
          </cell>
        </row>
        <row r="22">
          <cell r="B22">
            <v>12.741666666666667</v>
          </cell>
          <cell r="C22">
            <v>18.3</v>
          </cell>
          <cell r="D22">
            <v>8.4</v>
          </cell>
          <cell r="E22">
            <v>63.291666666666664</v>
          </cell>
          <cell r="F22">
            <v>81</v>
          </cell>
          <cell r="G22">
            <v>39</v>
          </cell>
          <cell r="H22">
            <v>23.040000000000003</v>
          </cell>
          <cell r="I22" t="str">
            <v>SO</v>
          </cell>
          <cell r="J22">
            <v>40.680000000000007</v>
          </cell>
          <cell r="K22">
            <v>0</v>
          </cell>
        </row>
        <row r="23">
          <cell r="B23">
            <v>13.116666666666667</v>
          </cell>
          <cell r="C23">
            <v>22.1</v>
          </cell>
          <cell r="D23">
            <v>6.8</v>
          </cell>
          <cell r="E23">
            <v>72.458333333333329</v>
          </cell>
          <cell r="F23">
            <v>90</v>
          </cell>
          <cell r="G23">
            <v>47</v>
          </cell>
          <cell r="H23">
            <v>10.08</v>
          </cell>
          <cell r="I23" t="str">
            <v>SO</v>
          </cell>
          <cell r="J23">
            <v>24.12</v>
          </cell>
          <cell r="K23">
            <v>0</v>
          </cell>
        </row>
        <row r="24">
          <cell r="B24">
            <v>17.712500000000002</v>
          </cell>
          <cell r="C24">
            <v>29.4</v>
          </cell>
          <cell r="D24">
            <v>9</v>
          </cell>
          <cell r="E24">
            <v>66.875</v>
          </cell>
          <cell r="F24">
            <v>95</v>
          </cell>
          <cell r="G24">
            <v>26</v>
          </cell>
          <cell r="H24">
            <v>10.08</v>
          </cell>
          <cell r="I24" t="str">
            <v>SO</v>
          </cell>
          <cell r="J24">
            <v>19.079999999999998</v>
          </cell>
          <cell r="K24">
            <v>0</v>
          </cell>
        </row>
        <row r="25">
          <cell r="B25">
            <v>20.179166666666667</v>
          </cell>
          <cell r="C25">
            <v>31.1</v>
          </cell>
          <cell r="D25">
            <v>11.2</v>
          </cell>
          <cell r="E25">
            <v>55.75</v>
          </cell>
          <cell r="F25">
            <v>90</v>
          </cell>
          <cell r="G25">
            <v>18</v>
          </cell>
          <cell r="H25">
            <v>10.8</v>
          </cell>
          <cell r="I25" t="str">
            <v>SO</v>
          </cell>
          <cell r="J25">
            <v>22.68</v>
          </cell>
          <cell r="K25">
            <v>0</v>
          </cell>
        </row>
        <row r="26">
          <cell r="B26">
            <v>20.495833333333334</v>
          </cell>
          <cell r="C26">
            <v>30.5</v>
          </cell>
          <cell r="D26">
            <v>10.199999999999999</v>
          </cell>
          <cell r="E26">
            <v>49.041666666666664</v>
          </cell>
          <cell r="F26">
            <v>87</v>
          </cell>
          <cell r="G26">
            <v>19</v>
          </cell>
          <cell r="H26">
            <v>18</v>
          </cell>
          <cell r="I26" t="str">
            <v>SE</v>
          </cell>
          <cell r="J26">
            <v>29.880000000000003</v>
          </cell>
          <cell r="K26">
            <v>0</v>
          </cell>
        </row>
        <row r="27">
          <cell r="B27">
            <v>21.533333333333335</v>
          </cell>
          <cell r="C27">
            <v>31.6</v>
          </cell>
          <cell r="D27">
            <v>11.6</v>
          </cell>
          <cell r="E27">
            <v>44.208333333333336</v>
          </cell>
          <cell r="F27">
            <v>77</v>
          </cell>
          <cell r="G27">
            <v>15</v>
          </cell>
          <cell r="H27">
            <v>17.64</v>
          </cell>
          <cell r="I27" t="str">
            <v>NE</v>
          </cell>
          <cell r="J27">
            <v>33.840000000000003</v>
          </cell>
          <cell r="K27">
            <v>0</v>
          </cell>
        </row>
        <row r="28">
          <cell r="B28">
            <v>22.566666666666663</v>
          </cell>
          <cell r="C28">
            <v>30.5</v>
          </cell>
          <cell r="D28">
            <v>12.5</v>
          </cell>
          <cell r="E28">
            <v>36.583333333333336</v>
          </cell>
          <cell r="F28">
            <v>73</v>
          </cell>
          <cell r="G28">
            <v>15</v>
          </cell>
          <cell r="H28">
            <v>15.120000000000001</v>
          </cell>
          <cell r="I28" t="str">
            <v>L</v>
          </cell>
          <cell r="J28">
            <v>30.6</v>
          </cell>
          <cell r="K28">
            <v>0</v>
          </cell>
        </row>
        <row r="29">
          <cell r="B29">
            <v>20.725000000000005</v>
          </cell>
          <cell r="C29">
            <v>29.6</v>
          </cell>
          <cell r="D29">
            <v>10.3</v>
          </cell>
          <cell r="E29">
            <v>49.125</v>
          </cell>
          <cell r="F29">
            <v>86</v>
          </cell>
          <cell r="G29">
            <v>22</v>
          </cell>
          <cell r="H29">
            <v>13.68</v>
          </cell>
          <cell r="I29" t="str">
            <v>NE</v>
          </cell>
          <cell r="J29">
            <v>34.56</v>
          </cell>
          <cell r="K29">
            <v>0</v>
          </cell>
        </row>
        <row r="30">
          <cell r="B30">
            <v>20.8</v>
          </cell>
          <cell r="C30">
            <v>29.7</v>
          </cell>
          <cell r="D30">
            <v>11.7</v>
          </cell>
          <cell r="E30">
            <v>51.708333333333336</v>
          </cell>
          <cell r="F30">
            <v>87</v>
          </cell>
          <cell r="G30">
            <v>21</v>
          </cell>
          <cell r="H30">
            <v>15.120000000000001</v>
          </cell>
          <cell r="I30" t="str">
            <v>NE</v>
          </cell>
          <cell r="J30">
            <v>30.6</v>
          </cell>
          <cell r="K30">
            <v>0</v>
          </cell>
        </row>
        <row r="31">
          <cell r="B31">
            <v>19.941666666666666</v>
          </cell>
          <cell r="C31">
            <v>28.2</v>
          </cell>
          <cell r="D31">
            <v>9.6</v>
          </cell>
          <cell r="E31">
            <v>50.333333333333336</v>
          </cell>
          <cell r="F31">
            <v>88</v>
          </cell>
          <cell r="G31">
            <v>25</v>
          </cell>
          <cell r="H31">
            <v>17.64</v>
          </cell>
          <cell r="I31" t="str">
            <v>NE</v>
          </cell>
          <cell r="J31">
            <v>37.080000000000005</v>
          </cell>
          <cell r="K31">
            <v>0</v>
          </cell>
        </row>
        <row r="32">
          <cell r="B32">
            <v>20.416666666666664</v>
          </cell>
          <cell r="C32">
            <v>29.5</v>
          </cell>
          <cell r="D32">
            <v>10.9</v>
          </cell>
          <cell r="E32">
            <v>52.291666666666664</v>
          </cell>
          <cell r="F32">
            <v>88</v>
          </cell>
          <cell r="G32">
            <v>24</v>
          </cell>
          <cell r="H32">
            <v>17.64</v>
          </cell>
          <cell r="I32" t="str">
            <v>NE</v>
          </cell>
          <cell r="J32">
            <v>44.64</v>
          </cell>
          <cell r="K32">
            <v>0</v>
          </cell>
        </row>
        <row r="33">
          <cell r="B33">
            <v>20.937499999999996</v>
          </cell>
          <cell r="C33">
            <v>28.8</v>
          </cell>
          <cell r="D33">
            <v>12.8</v>
          </cell>
          <cell r="E33">
            <v>53.125</v>
          </cell>
          <cell r="F33">
            <v>88</v>
          </cell>
          <cell r="G33">
            <v>26</v>
          </cell>
          <cell r="H33">
            <v>20.88</v>
          </cell>
          <cell r="I33" t="str">
            <v>NE</v>
          </cell>
          <cell r="J33">
            <v>39.6</v>
          </cell>
          <cell r="K33">
            <v>0</v>
          </cell>
        </row>
        <row r="34">
          <cell r="B34">
            <v>21.562499999999996</v>
          </cell>
          <cell r="C34">
            <v>28.9</v>
          </cell>
          <cell r="D34">
            <v>13.6</v>
          </cell>
          <cell r="E34">
            <v>50.791666666666664</v>
          </cell>
          <cell r="F34">
            <v>80</v>
          </cell>
          <cell r="G34">
            <v>25</v>
          </cell>
          <cell r="H34">
            <v>14.4</v>
          </cell>
          <cell r="I34" t="str">
            <v>NE</v>
          </cell>
          <cell r="J34">
            <v>31.319999999999997</v>
          </cell>
          <cell r="K34">
            <v>0</v>
          </cell>
        </row>
        <row r="35">
          <cell r="B35">
            <v>22.375</v>
          </cell>
          <cell r="C35">
            <v>27.7</v>
          </cell>
          <cell r="D35">
            <v>16.2</v>
          </cell>
          <cell r="E35">
            <v>42.041666666666664</v>
          </cell>
          <cell r="F35">
            <v>61</v>
          </cell>
          <cell r="G35">
            <v>24</v>
          </cell>
          <cell r="H35">
            <v>13.68</v>
          </cell>
          <cell r="I35" t="str">
            <v>L</v>
          </cell>
          <cell r="J35">
            <v>32.04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18.608333333333334</v>
          </cell>
          <cell r="C5">
            <v>24.1</v>
          </cell>
          <cell r="D5">
            <v>14.2</v>
          </cell>
          <cell r="E5">
            <v>76.416666666666671</v>
          </cell>
          <cell r="F5">
            <v>85</v>
          </cell>
          <cell r="G5">
            <v>65</v>
          </cell>
          <cell r="H5">
            <v>7.5600000000000005</v>
          </cell>
          <cell r="I5" t="str">
            <v>S</v>
          </cell>
          <cell r="J5">
            <v>24.48</v>
          </cell>
          <cell r="K5">
            <v>0.2</v>
          </cell>
        </row>
        <row r="6">
          <cell r="B6">
            <v>17.741666666666664</v>
          </cell>
          <cell r="C6">
            <v>23.6</v>
          </cell>
          <cell r="D6">
            <v>12</v>
          </cell>
          <cell r="E6">
            <v>78</v>
          </cell>
          <cell r="F6">
            <v>86</v>
          </cell>
          <cell r="G6">
            <v>66</v>
          </cell>
          <cell r="H6">
            <v>12.6</v>
          </cell>
          <cell r="I6" t="str">
            <v>O</v>
          </cell>
          <cell r="J6">
            <v>28.8</v>
          </cell>
          <cell r="K6">
            <v>0.2</v>
          </cell>
        </row>
        <row r="7">
          <cell r="B7">
            <v>14.825000000000001</v>
          </cell>
          <cell r="C7">
            <v>19.8</v>
          </cell>
          <cell r="D7">
            <v>10.4</v>
          </cell>
          <cell r="E7">
            <v>74.833333333333329</v>
          </cell>
          <cell r="F7">
            <v>82</v>
          </cell>
          <cell r="G7">
            <v>66</v>
          </cell>
          <cell r="H7">
            <v>25.92</v>
          </cell>
          <cell r="I7" t="str">
            <v>O</v>
          </cell>
          <cell r="J7">
            <v>52.2</v>
          </cell>
          <cell r="K7">
            <v>0</v>
          </cell>
        </row>
        <row r="8">
          <cell r="B8">
            <v>14.591666666666669</v>
          </cell>
          <cell r="C8">
            <v>21.1</v>
          </cell>
          <cell r="D8">
            <v>9.4</v>
          </cell>
          <cell r="E8">
            <v>75.083333333333329</v>
          </cell>
          <cell r="F8">
            <v>84</v>
          </cell>
          <cell r="G8">
            <v>63</v>
          </cell>
          <cell r="H8">
            <v>23.759999999999998</v>
          </cell>
          <cell r="I8" t="str">
            <v>NO</v>
          </cell>
          <cell r="J8">
            <v>49.680000000000007</v>
          </cell>
          <cell r="K8">
            <v>0</v>
          </cell>
        </row>
        <row r="9">
          <cell r="B9">
            <v>15.966666666666667</v>
          </cell>
          <cell r="C9">
            <v>23.3</v>
          </cell>
          <cell r="D9">
            <v>11.2</v>
          </cell>
          <cell r="E9">
            <v>69.458333333333329</v>
          </cell>
          <cell r="F9">
            <v>78</v>
          </cell>
          <cell r="G9">
            <v>58</v>
          </cell>
          <cell r="H9">
            <v>22.32</v>
          </cell>
          <cell r="I9" t="str">
            <v>NO</v>
          </cell>
          <cell r="J9">
            <v>43.92</v>
          </cell>
          <cell r="K9">
            <v>0</v>
          </cell>
        </row>
        <row r="10">
          <cell r="B10">
            <v>17.425000000000001</v>
          </cell>
          <cell r="C10">
            <v>25</v>
          </cell>
          <cell r="D10">
            <v>11.4</v>
          </cell>
          <cell r="E10">
            <v>64.5</v>
          </cell>
          <cell r="F10">
            <v>76</v>
          </cell>
          <cell r="G10">
            <v>49</v>
          </cell>
          <cell r="H10">
            <v>18</v>
          </cell>
          <cell r="I10" t="str">
            <v>NO</v>
          </cell>
          <cell r="J10">
            <v>33.840000000000003</v>
          </cell>
          <cell r="K10">
            <v>0</v>
          </cell>
        </row>
        <row r="11">
          <cell r="B11">
            <v>17.016666666666666</v>
          </cell>
          <cell r="C11">
            <v>24.4</v>
          </cell>
          <cell r="D11">
            <v>12</v>
          </cell>
          <cell r="E11">
            <v>65.875</v>
          </cell>
          <cell r="F11">
            <v>77</v>
          </cell>
          <cell r="G11">
            <v>50</v>
          </cell>
          <cell r="H11">
            <v>18</v>
          </cell>
          <cell r="I11" t="str">
            <v>NO</v>
          </cell>
          <cell r="J11">
            <v>37.080000000000005</v>
          </cell>
          <cell r="K11">
            <v>0</v>
          </cell>
        </row>
        <row r="12">
          <cell r="B12">
            <v>17.512499999999999</v>
          </cell>
          <cell r="C12">
            <v>25.4</v>
          </cell>
          <cell r="D12">
            <v>12</v>
          </cell>
          <cell r="E12">
            <v>66.833333333333329</v>
          </cell>
          <cell r="F12">
            <v>76</v>
          </cell>
          <cell r="G12">
            <v>54</v>
          </cell>
          <cell r="H12">
            <v>17.64</v>
          </cell>
          <cell r="I12" t="str">
            <v>NO</v>
          </cell>
          <cell r="J12">
            <v>35.28</v>
          </cell>
          <cell r="K12">
            <v>0</v>
          </cell>
        </row>
        <row r="13">
          <cell r="B13">
            <v>16.958333333333332</v>
          </cell>
          <cell r="C13">
            <v>21.3</v>
          </cell>
          <cell r="D13">
            <v>13.8</v>
          </cell>
          <cell r="E13">
            <v>74</v>
          </cell>
          <cell r="F13">
            <v>79</v>
          </cell>
          <cell r="G13">
            <v>62</v>
          </cell>
          <cell r="H13">
            <v>18.720000000000002</v>
          </cell>
          <cell r="I13" t="str">
            <v>NO</v>
          </cell>
          <cell r="J13">
            <v>34.200000000000003</v>
          </cell>
          <cell r="K13">
            <v>0</v>
          </cell>
        </row>
        <row r="14">
          <cell r="B14">
            <v>19.212500000000002</v>
          </cell>
          <cell r="C14">
            <v>26.9</v>
          </cell>
          <cell r="D14">
            <v>14.1</v>
          </cell>
          <cell r="E14">
            <v>73.708333333333329</v>
          </cell>
          <cell r="F14">
            <v>84</v>
          </cell>
          <cell r="G14">
            <v>57</v>
          </cell>
          <cell r="H14">
            <v>16.920000000000002</v>
          </cell>
          <cell r="I14" t="str">
            <v>NO</v>
          </cell>
          <cell r="J14">
            <v>30.96</v>
          </cell>
          <cell r="K14">
            <v>0.2</v>
          </cell>
        </row>
        <row r="15">
          <cell r="B15">
            <v>20</v>
          </cell>
          <cell r="C15">
            <v>26.9</v>
          </cell>
          <cell r="D15">
            <v>15.1</v>
          </cell>
          <cell r="E15">
            <v>65.125</v>
          </cell>
          <cell r="F15">
            <v>77</v>
          </cell>
          <cell r="G15">
            <v>49</v>
          </cell>
          <cell r="H15">
            <v>19.8</v>
          </cell>
          <cell r="I15" t="str">
            <v>NO</v>
          </cell>
          <cell r="J15">
            <v>33.480000000000004</v>
          </cell>
          <cell r="K15">
            <v>0</v>
          </cell>
        </row>
        <row r="16">
          <cell r="B16">
            <v>19.116666666666664</v>
          </cell>
          <cell r="C16">
            <v>26.3</v>
          </cell>
          <cell r="D16">
            <v>13.9</v>
          </cell>
          <cell r="E16">
            <v>62.5</v>
          </cell>
          <cell r="F16">
            <v>73</v>
          </cell>
          <cell r="G16">
            <v>47</v>
          </cell>
          <cell r="H16">
            <v>17.64</v>
          </cell>
          <cell r="I16" t="str">
            <v>NO</v>
          </cell>
          <cell r="J16">
            <v>37.800000000000004</v>
          </cell>
          <cell r="K16">
            <v>0</v>
          </cell>
        </row>
        <row r="17">
          <cell r="B17">
            <v>18.754166666666666</v>
          </cell>
          <cell r="C17">
            <v>27.3</v>
          </cell>
          <cell r="D17">
            <v>12.4</v>
          </cell>
          <cell r="E17">
            <v>63.041666666666664</v>
          </cell>
          <cell r="F17">
            <v>78</v>
          </cell>
          <cell r="G17">
            <v>42</v>
          </cell>
          <cell r="H17">
            <v>21.6</v>
          </cell>
          <cell r="I17" t="str">
            <v>NO</v>
          </cell>
          <cell r="J17">
            <v>41.76</v>
          </cell>
          <cell r="K17">
            <v>0</v>
          </cell>
        </row>
        <row r="18">
          <cell r="B18">
            <v>19.854166666666668</v>
          </cell>
          <cell r="C18">
            <v>28.2</v>
          </cell>
          <cell r="D18">
            <v>13.8</v>
          </cell>
          <cell r="E18">
            <v>56.375</v>
          </cell>
          <cell r="F18">
            <v>69</v>
          </cell>
          <cell r="G18">
            <v>38</v>
          </cell>
          <cell r="H18">
            <v>19.079999999999998</v>
          </cell>
          <cell r="I18" t="str">
            <v>NO</v>
          </cell>
          <cell r="J18">
            <v>44.28</v>
          </cell>
          <cell r="K18">
            <v>0</v>
          </cell>
        </row>
        <row r="19">
          <cell r="B19">
            <v>20.220833333333335</v>
          </cell>
          <cell r="C19">
            <v>27.8</v>
          </cell>
          <cell r="D19">
            <v>13.5</v>
          </cell>
          <cell r="E19">
            <v>54.541666666666664</v>
          </cell>
          <cell r="F19">
            <v>69</v>
          </cell>
          <cell r="G19">
            <v>39</v>
          </cell>
          <cell r="H19">
            <v>21.96</v>
          </cell>
          <cell r="I19" t="str">
            <v>NO</v>
          </cell>
          <cell r="J19">
            <v>52.56</v>
          </cell>
          <cell r="K19">
            <v>0</v>
          </cell>
        </row>
        <row r="20">
          <cell r="B20">
            <v>21.395833333333332</v>
          </cell>
          <cell r="C20">
            <v>27.7</v>
          </cell>
          <cell r="D20">
            <v>15.3</v>
          </cell>
          <cell r="E20">
            <v>49.541666666666664</v>
          </cell>
          <cell r="F20">
            <v>68</v>
          </cell>
          <cell r="G20">
            <v>37</v>
          </cell>
          <cell r="H20">
            <v>18.720000000000002</v>
          </cell>
          <cell r="I20" t="str">
            <v>NO</v>
          </cell>
          <cell r="J20">
            <v>52.2</v>
          </cell>
          <cell r="K20">
            <v>0</v>
          </cell>
        </row>
        <row r="21">
          <cell r="B21">
            <v>5.7541666666666664</v>
          </cell>
          <cell r="C21">
            <v>15.3</v>
          </cell>
          <cell r="D21">
            <v>3.5</v>
          </cell>
          <cell r="E21">
            <v>82.291666666666671</v>
          </cell>
          <cell r="F21">
            <v>85</v>
          </cell>
          <cell r="G21">
            <v>68</v>
          </cell>
          <cell r="H21">
            <v>23.759999999999998</v>
          </cell>
          <cell r="I21" t="str">
            <v>SO</v>
          </cell>
          <cell r="J21">
            <v>48.96</v>
          </cell>
          <cell r="K21">
            <v>5.1999999999999993</v>
          </cell>
        </row>
        <row r="22">
          <cell r="B22">
            <v>5.020833333333333</v>
          </cell>
          <cell r="C22">
            <v>12.3</v>
          </cell>
          <cell r="D22">
            <v>-0.3</v>
          </cell>
          <cell r="E22">
            <v>76.375</v>
          </cell>
          <cell r="F22">
            <v>87</v>
          </cell>
          <cell r="G22">
            <v>59</v>
          </cell>
          <cell r="H22">
            <v>16.559999999999999</v>
          </cell>
          <cell r="I22" t="str">
            <v>SO</v>
          </cell>
          <cell r="J22">
            <v>37.800000000000004</v>
          </cell>
          <cell r="K22">
            <v>0.2</v>
          </cell>
        </row>
        <row r="23">
          <cell r="B23">
            <v>8.9958333333333336</v>
          </cell>
          <cell r="C23">
            <v>18.3</v>
          </cell>
          <cell r="D23">
            <v>1.5</v>
          </cell>
          <cell r="E23">
            <v>62.5</v>
          </cell>
          <cell r="F23">
            <v>72</v>
          </cell>
          <cell r="G23">
            <v>50</v>
          </cell>
          <cell r="H23">
            <v>20.16</v>
          </cell>
          <cell r="I23" t="str">
            <v>SO</v>
          </cell>
          <cell r="J23">
            <v>42.84</v>
          </cell>
          <cell r="K23">
            <v>0</v>
          </cell>
        </row>
        <row r="24">
          <cell r="B24">
            <v>12.633333333333333</v>
          </cell>
          <cell r="C24">
            <v>22.8</v>
          </cell>
          <cell r="D24">
            <v>5.0999999999999996</v>
          </cell>
          <cell r="E24">
            <v>58.875</v>
          </cell>
          <cell r="F24">
            <v>75</v>
          </cell>
          <cell r="G24">
            <v>37</v>
          </cell>
          <cell r="H24">
            <v>14.76</v>
          </cell>
          <cell r="I24" t="str">
            <v>NO</v>
          </cell>
          <cell r="J24">
            <v>30.6</v>
          </cell>
          <cell r="K24">
            <v>0</v>
          </cell>
        </row>
        <row r="25">
          <cell r="B25">
            <v>17.862500000000001</v>
          </cell>
          <cell r="C25">
            <v>26.9</v>
          </cell>
          <cell r="D25">
            <v>11.3</v>
          </cell>
          <cell r="E25">
            <v>52.541666666666664</v>
          </cell>
          <cell r="F25">
            <v>68</v>
          </cell>
          <cell r="G25">
            <v>37</v>
          </cell>
          <cell r="H25">
            <v>8.64</v>
          </cell>
          <cell r="I25" t="str">
            <v>SO</v>
          </cell>
          <cell r="J25">
            <v>33.480000000000004</v>
          </cell>
          <cell r="K25">
            <v>0</v>
          </cell>
        </row>
        <row r="26">
          <cell r="B26">
            <v>19.724999999999998</v>
          </cell>
          <cell r="C26">
            <v>27.2</v>
          </cell>
          <cell r="D26">
            <v>13.9</v>
          </cell>
          <cell r="E26">
            <v>50.958333333333336</v>
          </cell>
          <cell r="F26">
            <v>66</v>
          </cell>
          <cell r="G26">
            <v>36</v>
          </cell>
          <cell r="H26">
            <v>16.2</v>
          </cell>
          <cell r="I26" t="str">
            <v>SO</v>
          </cell>
          <cell r="J26">
            <v>33.119999999999997</v>
          </cell>
          <cell r="K26">
            <v>0</v>
          </cell>
        </row>
        <row r="27">
          <cell r="B27">
            <v>18.870833333333334</v>
          </cell>
          <cell r="C27">
            <v>28.6</v>
          </cell>
          <cell r="D27">
            <v>11.5</v>
          </cell>
          <cell r="E27">
            <v>51.75</v>
          </cell>
          <cell r="F27">
            <v>68</v>
          </cell>
          <cell r="G27">
            <v>33</v>
          </cell>
          <cell r="H27">
            <v>26.64</v>
          </cell>
          <cell r="I27" t="str">
            <v>SO</v>
          </cell>
          <cell r="J27">
            <v>58.680000000000007</v>
          </cell>
          <cell r="K27">
            <v>0</v>
          </cell>
        </row>
        <row r="28">
          <cell r="B28">
            <v>21.304166666666667</v>
          </cell>
          <cell r="C28">
            <v>30.3</v>
          </cell>
          <cell r="D28">
            <v>14.5</v>
          </cell>
          <cell r="E28">
            <v>48.125</v>
          </cell>
          <cell r="F28">
            <v>61</v>
          </cell>
          <cell r="G28">
            <v>34</v>
          </cell>
          <cell r="H28">
            <v>19.440000000000001</v>
          </cell>
          <cell r="I28" t="str">
            <v>SO</v>
          </cell>
          <cell r="J28">
            <v>36.36</v>
          </cell>
          <cell r="K28">
            <v>0</v>
          </cell>
        </row>
        <row r="29">
          <cell r="B29">
            <v>20.725000000000001</v>
          </cell>
          <cell r="C29">
            <v>28.9</v>
          </cell>
          <cell r="D29">
            <v>14.2</v>
          </cell>
          <cell r="E29">
            <v>48.75</v>
          </cell>
          <cell r="F29">
            <v>61</v>
          </cell>
          <cell r="G29">
            <v>34</v>
          </cell>
          <cell r="H29">
            <v>20.88</v>
          </cell>
          <cell r="I29" t="str">
            <v>SO</v>
          </cell>
          <cell r="J29">
            <v>34.92</v>
          </cell>
          <cell r="K29">
            <v>0</v>
          </cell>
        </row>
        <row r="30">
          <cell r="B30">
            <v>19.979166666666664</v>
          </cell>
          <cell r="C30">
            <v>27.6</v>
          </cell>
          <cell r="D30">
            <v>13.8</v>
          </cell>
          <cell r="E30">
            <v>49.375</v>
          </cell>
          <cell r="F30">
            <v>60</v>
          </cell>
          <cell r="G30">
            <v>37</v>
          </cell>
          <cell r="H30">
            <v>14.4</v>
          </cell>
          <cell r="I30" t="str">
            <v>SO</v>
          </cell>
          <cell r="J30">
            <v>33.480000000000004</v>
          </cell>
          <cell r="K30">
            <v>0</v>
          </cell>
        </row>
        <row r="31">
          <cell r="B31">
            <v>19.616666666666664</v>
          </cell>
          <cell r="C31">
            <v>26.5</v>
          </cell>
          <cell r="D31">
            <v>13.4</v>
          </cell>
          <cell r="E31">
            <v>52.416666666666664</v>
          </cell>
          <cell r="F31">
            <v>67</v>
          </cell>
          <cell r="G31">
            <v>36</v>
          </cell>
          <cell r="H31">
            <v>21.6</v>
          </cell>
          <cell r="I31" t="str">
            <v>SO</v>
          </cell>
          <cell r="J31">
            <v>40.32</v>
          </cell>
          <cell r="K31">
            <v>0</v>
          </cell>
        </row>
        <row r="32">
          <cell r="B32">
            <v>18.454166666666662</v>
          </cell>
          <cell r="C32">
            <v>27.1</v>
          </cell>
          <cell r="D32">
            <v>11.1</v>
          </cell>
          <cell r="E32">
            <v>53.333333333333336</v>
          </cell>
          <cell r="F32">
            <v>71</v>
          </cell>
          <cell r="G32">
            <v>34</v>
          </cell>
          <cell r="H32">
            <v>25.2</v>
          </cell>
          <cell r="I32" t="str">
            <v>SO</v>
          </cell>
          <cell r="J32">
            <v>53.64</v>
          </cell>
          <cell r="K32">
            <v>0</v>
          </cell>
        </row>
        <row r="33">
          <cell r="B33">
            <v>18.758333333333336</v>
          </cell>
          <cell r="C33">
            <v>27.7</v>
          </cell>
          <cell r="D33">
            <v>11.7</v>
          </cell>
          <cell r="E33">
            <v>54.666666666666664</v>
          </cell>
          <cell r="F33">
            <v>69</v>
          </cell>
          <cell r="G33">
            <v>41</v>
          </cell>
          <cell r="H33">
            <v>20.88</v>
          </cell>
          <cell r="I33" t="str">
            <v>SO</v>
          </cell>
          <cell r="J33">
            <v>40.32</v>
          </cell>
          <cell r="K33">
            <v>0</v>
          </cell>
        </row>
        <row r="34">
          <cell r="B34">
            <v>20.204166666666666</v>
          </cell>
          <cell r="C34">
            <v>28</v>
          </cell>
          <cell r="D34">
            <v>14.3</v>
          </cell>
          <cell r="E34">
            <v>53.541666666666664</v>
          </cell>
          <cell r="F34">
            <v>65</v>
          </cell>
          <cell r="G34">
            <v>38</v>
          </cell>
          <cell r="H34">
            <v>17.28</v>
          </cell>
          <cell r="I34" t="str">
            <v>SO</v>
          </cell>
          <cell r="J34">
            <v>30.96</v>
          </cell>
          <cell r="K34">
            <v>0</v>
          </cell>
        </row>
        <row r="35">
          <cell r="B35">
            <v>21.270833333333336</v>
          </cell>
          <cell r="C35">
            <v>28</v>
          </cell>
          <cell r="D35">
            <v>16.7</v>
          </cell>
          <cell r="E35">
            <v>50.083333333333336</v>
          </cell>
          <cell r="F35">
            <v>62</v>
          </cell>
          <cell r="G35">
            <v>35</v>
          </cell>
          <cell r="H35">
            <v>14.04</v>
          </cell>
          <cell r="I35" t="str">
            <v>SO</v>
          </cell>
          <cell r="J35">
            <v>28.44</v>
          </cell>
          <cell r="K35">
            <v>0</v>
          </cell>
        </row>
        <row r="36">
          <cell r="I36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20.037500000000005</v>
          </cell>
          <cell r="C5">
            <v>24.5</v>
          </cell>
          <cell r="D5">
            <v>17.8</v>
          </cell>
          <cell r="E5">
            <v>80.25</v>
          </cell>
          <cell r="F5">
            <v>86</v>
          </cell>
          <cell r="G5">
            <v>68</v>
          </cell>
          <cell r="H5">
            <v>13.68</v>
          </cell>
          <cell r="I5" t="str">
            <v>S</v>
          </cell>
          <cell r="J5">
            <v>29.880000000000003</v>
          </cell>
          <cell r="K5">
            <v>0</v>
          </cell>
        </row>
        <row r="6">
          <cell r="B6">
            <v>19.254166666666666</v>
          </cell>
          <cell r="C6">
            <v>28.1</v>
          </cell>
          <cell r="D6">
            <v>14</v>
          </cell>
          <cell r="E6">
            <v>82.125</v>
          </cell>
          <cell r="F6">
            <v>93</v>
          </cell>
          <cell r="G6">
            <v>60</v>
          </cell>
          <cell r="H6">
            <v>10.08</v>
          </cell>
          <cell r="I6" t="str">
            <v>S</v>
          </cell>
          <cell r="J6">
            <v>19.440000000000001</v>
          </cell>
          <cell r="K6">
            <v>0</v>
          </cell>
        </row>
        <row r="7">
          <cell r="B7">
            <v>20.287499999999998</v>
          </cell>
          <cell r="C7">
            <v>26.6</v>
          </cell>
          <cell r="D7">
            <v>15.3</v>
          </cell>
          <cell r="E7">
            <v>70.125</v>
          </cell>
          <cell r="F7">
            <v>85</v>
          </cell>
          <cell r="G7">
            <v>46</v>
          </cell>
          <cell r="H7">
            <v>9.7200000000000006</v>
          </cell>
          <cell r="I7" t="str">
            <v>SE</v>
          </cell>
          <cell r="J7">
            <v>23.040000000000003</v>
          </cell>
          <cell r="K7">
            <v>0</v>
          </cell>
        </row>
        <row r="8">
          <cell r="B8">
            <v>20.258333333333333</v>
          </cell>
          <cell r="C8">
            <v>28.7</v>
          </cell>
          <cell r="D8">
            <v>13.6</v>
          </cell>
          <cell r="E8">
            <v>61.875</v>
          </cell>
          <cell r="F8">
            <v>81</v>
          </cell>
          <cell r="G8">
            <v>35</v>
          </cell>
          <cell r="H8">
            <v>15.840000000000002</v>
          </cell>
          <cell r="I8" t="str">
            <v>L</v>
          </cell>
          <cell r="J8">
            <v>33.119999999999997</v>
          </cell>
          <cell r="K8">
            <v>0</v>
          </cell>
        </row>
        <row r="9">
          <cell r="B9">
            <v>21.058333333333334</v>
          </cell>
          <cell r="C9">
            <v>30.2</v>
          </cell>
          <cell r="D9">
            <v>13.4</v>
          </cell>
          <cell r="E9">
            <v>62.25</v>
          </cell>
          <cell r="F9">
            <v>84</v>
          </cell>
          <cell r="G9">
            <v>39</v>
          </cell>
          <cell r="H9">
            <v>13.32</v>
          </cell>
          <cell r="I9" t="str">
            <v>NE</v>
          </cell>
          <cell r="J9">
            <v>30.96</v>
          </cell>
          <cell r="K9">
            <v>0</v>
          </cell>
        </row>
        <row r="10">
          <cell r="B10">
            <v>21.970833333333335</v>
          </cell>
          <cell r="C10">
            <v>30.4</v>
          </cell>
          <cell r="D10">
            <v>15.2</v>
          </cell>
          <cell r="E10">
            <v>64.708333333333329</v>
          </cell>
          <cell r="F10">
            <v>84</v>
          </cell>
          <cell r="G10">
            <v>38</v>
          </cell>
          <cell r="H10">
            <v>10.44</v>
          </cell>
          <cell r="I10" t="str">
            <v>L</v>
          </cell>
          <cell r="J10">
            <v>28.08</v>
          </cell>
          <cell r="K10">
            <v>0</v>
          </cell>
        </row>
        <row r="11">
          <cell r="B11">
            <v>22.604166666666668</v>
          </cell>
          <cell r="C11">
            <v>30.7</v>
          </cell>
          <cell r="D11">
            <v>16</v>
          </cell>
          <cell r="E11">
            <v>63.208333333333336</v>
          </cell>
          <cell r="F11">
            <v>83</v>
          </cell>
          <cell r="G11">
            <v>33</v>
          </cell>
          <cell r="H11">
            <v>8.64</v>
          </cell>
          <cell r="I11" t="str">
            <v>L</v>
          </cell>
          <cell r="J11">
            <v>25.2</v>
          </cell>
          <cell r="K11">
            <v>0</v>
          </cell>
        </row>
        <row r="12">
          <cell r="B12">
            <v>21.004166666666666</v>
          </cell>
          <cell r="C12">
            <v>30.6</v>
          </cell>
          <cell r="D12">
            <v>13.1</v>
          </cell>
          <cell r="E12">
            <v>64.25</v>
          </cell>
          <cell r="F12">
            <v>85</v>
          </cell>
          <cell r="G12">
            <v>33</v>
          </cell>
          <cell r="H12">
            <v>7.9200000000000008</v>
          </cell>
          <cell r="I12" t="str">
            <v>L</v>
          </cell>
          <cell r="J12">
            <v>16.920000000000002</v>
          </cell>
          <cell r="K12">
            <v>0</v>
          </cell>
        </row>
        <row r="13">
          <cell r="B13">
            <v>21.737500000000001</v>
          </cell>
          <cell r="C13">
            <v>29.7</v>
          </cell>
          <cell r="D13">
            <v>16.7</v>
          </cell>
          <cell r="E13">
            <v>67.291666666666671</v>
          </cell>
          <cell r="F13">
            <v>85</v>
          </cell>
          <cell r="G13">
            <v>42</v>
          </cell>
          <cell r="H13">
            <v>6.48</v>
          </cell>
          <cell r="I13" t="str">
            <v>NE</v>
          </cell>
          <cell r="J13">
            <v>18.720000000000002</v>
          </cell>
          <cell r="K13">
            <v>0.4</v>
          </cell>
        </row>
        <row r="14">
          <cell r="B14">
            <v>23.095833333333335</v>
          </cell>
          <cell r="C14">
            <v>32.6</v>
          </cell>
          <cell r="D14">
            <v>16.5</v>
          </cell>
          <cell r="E14">
            <v>65.333333333333329</v>
          </cell>
          <cell r="F14">
            <v>86</v>
          </cell>
          <cell r="G14">
            <v>35</v>
          </cell>
          <cell r="H14">
            <v>9.7200000000000006</v>
          </cell>
          <cell r="I14" t="str">
            <v>NE</v>
          </cell>
          <cell r="J14">
            <v>23.040000000000003</v>
          </cell>
          <cell r="K14">
            <v>0</v>
          </cell>
        </row>
        <row r="15">
          <cell r="B15">
            <v>23.587500000000006</v>
          </cell>
          <cell r="C15">
            <v>32.6</v>
          </cell>
          <cell r="D15">
            <v>16</v>
          </cell>
          <cell r="E15">
            <v>62.166666666666664</v>
          </cell>
          <cell r="F15">
            <v>86</v>
          </cell>
          <cell r="G15">
            <v>29</v>
          </cell>
          <cell r="H15">
            <v>12.6</v>
          </cell>
          <cell r="I15" t="str">
            <v>NE</v>
          </cell>
          <cell r="J15">
            <v>37.440000000000005</v>
          </cell>
          <cell r="K15">
            <v>0</v>
          </cell>
        </row>
        <row r="16">
          <cell r="B16">
            <v>22.408333333333331</v>
          </cell>
          <cell r="C16">
            <v>32.200000000000003</v>
          </cell>
          <cell r="D16">
            <v>12.7</v>
          </cell>
          <cell r="E16">
            <v>58.166666666666664</v>
          </cell>
          <cell r="F16">
            <v>82</v>
          </cell>
          <cell r="G16">
            <v>29</v>
          </cell>
          <cell r="H16">
            <v>11.16</v>
          </cell>
          <cell r="I16" t="str">
            <v>N</v>
          </cell>
          <cell r="J16">
            <v>33.840000000000003</v>
          </cell>
          <cell r="K16">
            <v>0</v>
          </cell>
        </row>
        <row r="17">
          <cell r="B17">
            <v>23.479166666666661</v>
          </cell>
          <cell r="C17">
            <v>32.299999999999997</v>
          </cell>
          <cell r="D17">
            <v>14.2</v>
          </cell>
          <cell r="E17">
            <v>53.583333333333336</v>
          </cell>
          <cell r="F17">
            <v>79</v>
          </cell>
          <cell r="G17">
            <v>29</v>
          </cell>
          <cell r="H17">
            <v>17.28</v>
          </cell>
          <cell r="I17" t="str">
            <v>NE</v>
          </cell>
          <cell r="J17">
            <v>40.32</v>
          </cell>
          <cell r="K17">
            <v>0</v>
          </cell>
        </row>
        <row r="18">
          <cell r="B18">
            <v>24.979166666666671</v>
          </cell>
          <cell r="C18">
            <v>32.9</v>
          </cell>
          <cell r="D18">
            <v>18.100000000000001</v>
          </cell>
          <cell r="E18">
            <v>49.083333333333336</v>
          </cell>
          <cell r="F18">
            <v>69</v>
          </cell>
          <cell r="G18">
            <v>29</v>
          </cell>
          <cell r="H18">
            <v>18.720000000000002</v>
          </cell>
          <cell r="I18" t="str">
            <v>N</v>
          </cell>
          <cell r="J18">
            <v>44.28</v>
          </cell>
          <cell r="K18">
            <v>0</v>
          </cell>
        </row>
        <row r="19">
          <cell r="B19">
            <v>25.500000000000004</v>
          </cell>
          <cell r="C19">
            <v>32.5</v>
          </cell>
          <cell r="D19">
            <v>17.8</v>
          </cell>
          <cell r="E19">
            <v>46.75</v>
          </cell>
          <cell r="F19">
            <v>65</v>
          </cell>
          <cell r="G19">
            <v>29</v>
          </cell>
          <cell r="H19">
            <v>21.6</v>
          </cell>
          <cell r="I19" t="str">
            <v>N</v>
          </cell>
          <cell r="J19">
            <v>53.28</v>
          </cell>
          <cell r="K19">
            <v>0</v>
          </cell>
        </row>
        <row r="20">
          <cell r="B20">
            <v>21.887499999999999</v>
          </cell>
          <cell r="C20">
            <v>28</v>
          </cell>
          <cell r="D20">
            <v>11.3</v>
          </cell>
          <cell r="E20">
            <v>52.791666666666664</v>
          </cell>
          <cell r="F20">
            <v>77</v>
          </cell>
          <cell r="G20">
            <v>34</v>
          </cell>
          <cell r="H20">
            <v>18.36</v>
          </cell>
          <cell r="I20" t="str">
            <v>N</v>
          </cell>
          <cell r="J20">
            <v>40.680000000000007</v>
          </cell>
          <cell r="K20">
            <v>0</v>
          </cell>
        </row>
        <row r="21">
          <cell r="B21">
            <v>9.1708333333333325</v>
          </cell>
          <cell r="C21">
            <v>11.4</v>
          </cell>
          <cell r="D21">
            <v>8</v>
          </cell>
          <cell r="E21">
            <v>79.666666666666671</v>
          </cell>
          <cell r="F21">
            <v>85</v>
          </cell>
          <cell r="G21">
            <v>70</v>
          </cell>
          <cell r="H21">
            <v>22.68</v>
          </cell>
          <cell r="I21" t="str">
            <v>S</v>
          </cell>
          <cell r="J21">
            <v>49.32</v>
          </cell>
          <cell r="K21">
            <v>0.8</v>
          </cell>
        </row>
        <row r="22">
          <cell r="B22">
            <v>11.358333333333333</v>
          </cell>
          <cell r="C22">
            <v>15.3</v>
          </cell>
          <cell r="D22">
            <v>6.1</v>
          </cell>
          <cell r="E22">
            <v>55.666666666666664</v>
          </cell>
          <cell r="F22">
            <v>88</v>
          </cell>
          <cell r="G22">
            <v>35</v>
          </cell>
          <cell r="H22">
            <v>15.48</v>
          </cell>
          <cell r="I22" t="str">
            <v>SE</v>
          </cell>
          <cell r="J22">
            <v>36.36</v>
          </cell>
          <cell r="K22">
            <v>0</v>
          </cell>
        </row>
        <row r="23">
          <cell r="B23">
            <v>14.790909090909093</v>
          </cell>
          <cell r="C23">
            <v>20.2</v>
          </cell>
          <cell r="D23">
            <v>5.7</v>
          </cell>
          <cell r="E23">
            <v>43.363636363636367</v>
          </cell>
          <cell r="F23">
            <v>73</v>
          </cell>
          <cell r="G23">
            <v>32</v>
          </cell>
          <cell r="H23">
            <v>8.2799999999999994</v>
          </cell>
          <cell r="I23" t="str">
            <v>S</v>
          </cell>
          <cell r="J23">
            <v>18.720000000000002</v>
          </cell>
          <cell r="K23">
            <v>0</v>
          </cell>
        </row>
        <row r="24">
          <cell r="B24">
            <v>15.352941176470589</v>
          </cell>
          <cell r="C24">
            <v>24.3</v>
          </cell>
          <cell r="D24">
            <v>4.5</v>
          </cell>
          <cell r="E24">
            <v>45.588235294117645</v>
          </cell>
          <cell r="F24">
            <v>78</v>
          </cell>
          <cell r="G24">
            <v>22</v>
          </cell>
          <cell r="H24">
            <v>7.2</v>
          </cell>
          <cell r="I24" t="str">
            <v>NO</v>
          </cell>
          <cell r="J24">
            <v>17.28</v>
          </cell>
          <cell r="K24">
            <v>0</v>
          </cell>
        </row>
        <row r="25">
          <cell r="B25">
            <v>16.366666666666667</v>
          </cell>
          <cell r="C25">
            <v>30.1</v>
          </cell>
          <cell r="D25">
            <v>7.3</v>
          </cell>
          <cell r="E25">
            <v>53.041666666666664</v>
          </cell>
          <cell r="F25">
            <v>76</v>
          </cell>
          <cell r="G25">
            <v>27</v>
          </cell>
          <cell r="H25">
            <v>8.2799999999999994</v>
          </cell>
          <cell r="I25" t="str">
            <v>SE</v>
          </cell>
          <cell r="J25">
            <v>14.04</v>
          </cell>
          <cell r="K25">
            <v>0</v>
          </cell>
        </row>
        <row r="26">
          <cell r="B26">
            <v>21</v>
          </cell>
          <cell r="C26">
            <v>32.799999999999997</v>
          </cell>
          <cell r="D26">
            <v>11.3</v>
          </cell>
          <cell r="E26">
            <v>51.25</v>
          </cell>
          <cell r="F26">
            <v>76</v>
          </cell>
          <cell r="G26">
            <v>26</v>
          </cell>
          <cell r="H26">
            <v>12.24</v>
          </cell>
          <cell r="I26" t="str">
            <v>SE</v>
          </cell>
          <cell r="J26">
            <v>29.16</v>
          </cell>
          <cell r="K26">
            <v>0</v>
          </cell>
        </row>
        <row r="27">
          <cell r="B27">
            <v>24.920833333333334</v>
          </cell>
          <cell r="C27">
            <v>34.299999999999997</v>
          </cell>
          <cell r="D27">
            <v>14.6</v>
          </cell>
          <cell r="E27">
            <v>42.25</v>
          </cell>
          <cell r="F27">
            <v>66</v>
          </cell>
          <cell r="G27">
            <v>20</v>
          </cell>
          <cell r="H27">
            <v>23.040000000000003</v>
          </cell>
          <cell r="I27" t="str">
            <v>N</v>
          </cell>
          <cell r="J27">
            <v>56.16</v>
          </cell>
          <cell r="K27">
            <v>0</v>
          </cell>
        </row>
        <row r="28">
          <cell r="B28">
            <v>25.4</v>
          </cell>
          <cell r="C28">
            <v>35.1</v>
          </cell>
          <cell r="D28">
            <v>15.2</v>
          </cell>
          <cell r="E28">
            <v>42.347826086956523</v>
          </cell>
          <cell r="F28">
            <v>69</v>
          </cell>
          <cell r="G28">
            <v>22</v>
          </cell>
          <cell r="H28">
            <v>17.28</v>
          </cell>
          <cell r="I28" t="str">
            <v>N</v>
          </cell>
          <cell r="J28">
            <v>40.680000000000007</v>
          </cell>
          <cell r="K28">
            <v>0</v>
          </cell>
        </row>
        <row r="29">
          <cell r="B29">
            <v>26.454166666666662</v>
          </cell>
          <cell r="C29">
            <v>34.700000000000003</v>
          </cell>
          <cell r="D29">
            <v>17</v>
          </cell>
          <cell r="E29">
            <v>42.666666666666664</v>
          </cell>
          <cell r="F29">
            <v>70</v>
          </cell>
          <cell r="G29">
            <v>23</v>
          </cell>
          <cell r="H29">
            <v>12.24</v>
          </cell>
          <cell r="I29" t="str">
            <v>N</v>
          </cell>
          <cell r="J29">
            <v>30.96</v>
          </cell>
          <cell r="K29">
            <v>0</v>
          </cell>
        </row>
        <row r="30">
          <cell r="B30">
            <v>23.904166666666669</v>
          </cell>
          <cell r="C30">
            <v>33.4</v>
          </cell>
          <cell r="D30">
            <v>12.6</v>
          </cell>
          <cell r="E30">
            <v>43.5</v>
          </cell>
          <cell r="F30">
            <v>74</v>
          </cell>
          <cell r="G30">
            <v>17</v>
          </cell>
          <cell r="H30">
            <v>10.8</v>
          </cell>
          <cell r="I30" t="str">
            <v>NE</v>
          </cell>
          <cell r="J30">
            <v>28.44</v>
          </cell>
          <cell r="K30">
            <v>0</v>
          </cell>
        </row>
        <row r="31">
          <cell r="B31">
            <v>22.170833333333334</v>
          </cell>
          <cell r="C31">
            <v>33</v>
          </cell>
          <cell r="D31">
            <v>12.8</v>
          </cell>
          <cell r="E31">
            <v>48.916666666666664</v>
          </cell>
          <cell r="F31">
            <v>76</v>
          </cell>
          <cell r="G31">
            <v>23</v>
          </cell>
          <cell r="H31">
            <v>13.32</v>
          </cell>
          <cell r="I31" t="str">
            <v>N</v>
          </cell>
          <cell r="J31">
            <v>32.4</v>
          </cell>
          <cell r="K31">
            <v>0</v>
          </cell>
        </row>
        <row r="32">
          <cell r="B32">
            <v>22.099999999999994</v>
          </cell>
          <cell r="C32">
            <v>32.1</v>
          </cell>
          <cell r="D32">
            <v>12.3</v>
          </cell>
          <cell r="E32">
            <v>47.75</v>
          </cell>
          <cell r="F32">
            <v>75</v>
          </cell>
          <cell r="G32">
            <v>21</v>
          </cell>
          <cell r="H32">
            <v>16.920000000000002</v>
          </cell>
          <cell r="I32" t="str">
            <v>NE</v>
          </cell>
          <cell r="J32">
            <v>41.76</v>
          </cell>
          <cell r="K32">
            <v>0</v>
          </cell>
        </row>
        <row r="33">
          <cell r="B33">
            <v>23.866666666666671</v>
          </cell>
          <cell r="C33">
            <v>33.200000000000003</v>
          </cell>
          <cell r="D33">
            <v>13.9</v>
          </cell>
          <cell r="E33">
            <v>41.208333333333336</v>
          </cell>
          <cell r="F33">
            <v>65</v>
          </cell>
          <cell r="G33">
            <v>20</v>
          </cell>
          <cell r="H33">
            <v>15.48</v>
          </cell>
          <cell r="I33" t="str">
            <v>NE</v>
          </cell>
          <cell r="J33">
            <v>38.159999999999997</v>
          </cell>
          <cell r="K33">
            <v>0</v>
          </cell>
        </row>
        <row r="34">
          <cell r="B34">
            <v>23.125</v>
          </cell>
          <cell r="C34">
            <v>33.9</v>
          </cell>
          <cell r="D34">
            <v>14.1</v>
          </cell>
          <cell r="E34">
            <v>45.583333333333336</v>
          </cell>
          <cell r="F34">
            <v>74</v>
          </cell>
          <cell r="G34">
            <v>18</v>
          </cell>
          <cell r="H34">
            <v>9.7200000000000006</v>
          </cell>
          <cell r="I34" t="str">
            <v>NE</v>
          </cell>
          <cell r="J34">
            <v>25.56</v>
          </cell>
          <cell r="K34">
            <v>0</v>
          </cell>
        </row>
        <row r="35">
          <cell r="B35">
            <v>22.716666666666665</v>
          </cell>
          <cell r="C35">
            <v>33.9</v>
          </cell>
          <cell r="D35">
            <v>14.4</v>
          </cell>
          <cell r="E35">
            <v>49.125</v>
          </cell>
          <cell r="F35">
            <v>76</v>
          </cell>
          <cell r="G35">
            <v>20</v>
          </cell>
          <cell r="H35">
            <v>10.44</v>
          </cell>
          <cell r="I35" t="str">
            <v>NO</v>
          </cell>
          <cell r="J35">
            <v>21.96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19.391666666666669</v>
          </cell>
          <cell r="C5">
            <v>27</v>
          </cell>
          <cell r="D5">
            <v>11.8</v>
          </cell>
          <cell r="E5" t="str">
            <v>*</v>
          </cell>
          <cell r="F5" t="str">
            <v>*</v>
          </cell>
          <cell r="G5" t="str">
            <v>*</v>
          </cell>
          <cell r="H5">
            <v>9.3600000000000012</v>
          </cell>
          <cell r="I5" t="str">
            <v>L</v>
          </cell>
          <cell r="J5">
            <v>22.32</v>
          </cell>
          <cell r="K5">
            <v>0</v>
          </cell>
        </row>
        <row r="6">
          <cell r="B6">
            <v>17.970833333333335</v>
          </cell>
          <cell r="C6">
            <v>26.1</v>
          </cell>
          <cell r="D6">
            <v>11</v>
          </cell>
          <cell r="E6" t="str">
            <v>*</v>
          </cell>
          <cell r="F6">
            <v>13</v>
          </cell>
          <cell r="G6" t="str">
            <v>*</v>
          </cell>
          <cell r="H6">
            <v>11.879999999999999</v>
          </cell>
          <cell r="I6" t="str">
            <v>NE</v>
          </cell>
          <cell r="J6">
            <v>27</v>
          </cell>
          <cell r="K6">
            <v>0</v>
          </cell>
        </row>
        <row r="7">
          <cell r="B7">
            <v>17.420833333333331</v>
          </cell>
          <cell r="C7">
            <v>23.3</v>
          </cell>
          <cell r="D7">
            <v>12.6</v>
          </cell>
          <cell r="E7" t="str">
            <v>*</v>
          </cell>
          <cell r="F7" t="str">
            <v>*</v>
          </cell>
          <cell r="G7" t="str">
            <v>*</v>
          </cell>
          <cell r="H7">
            <v>15.120000000000001</v>
          </cell>
          <cell r="I7" t="str">
            <v>NE</v>
          </cell>
          <cell r="J7">
            <v>33.480000000000004</v>
          </cell>
          <cell r="K7">
            <v>0</v>
          </cell>
        </row>
        <row r="8">
          <cell r="B8">
            <v>17.770833333333332</v>
          </cell>
          <cell r="C8">
            <v>24.8</v>
          </cell>
          <cell r="D8">
            <v>12.2</v>
          </cell>
          <cell r="E8" t="str">
            <v>*</v>
          </cell>
          <cell r="F8" t="str">
            <v>*</v>
          </cell>
          <cell r="G8" t="str">
            <v>*</v>
          </cell>
          <cell r="H8">
            <v>18.720000000000002</v>
          </cell>
          <cell r="I8" t="str">
            <v>NE</v>
          </cell>
          <cell r="J8">
            <v>39.96</v>
          </cell>
          <cell r="K8">
            <v>0</v>
          </cell>
        </row>
        <row r="9">
          <cell r="B9">
            <v>18.899999999999999</v>
          </cell>
          <cell r="C9">
            <v>25.6</v>
          </cell>
          <cell r="D9">
            <v>13.8</v>
          </cell>
          <cell r="E9" t="str">
            <v>*</v>
          </cell>
          <cell r="F9" t="str">
            <v>*</v>
          </cell>
          <cell r="G9" t="str">
            <v>*</v>
          </cell>
          <cell r="H9">
            <v>14.04</v>
          </cell>
          <cell r="I9" t="str">
            <v>NE</v>
          </cell>
          <cell r="J9">
            <v>29.16</v>
          </cell>
          <cell r="K9">
            <v>0</v>
          </cell>
        </row>
        <row r="10">
          <cell r="B10">
            <v>19.020833333333332</v>
          </cell>
          <cell r="C10">
            <v>27.5</v>
          </cell>
          <cell r="D10">
            <v>11.2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10.44</v>
          </cell>
          <cell r="I10" t="str">
            <v>NE</v>
          </cell>
          <cell r="J10">
            <v>22.32</v>
          </cell>
          <cell r="K10">
            <v>0</v>
          </cell>
        </row>
        <row r="11">
          <cell r="B11">
            <v>17.358333333333334</v>
          </cell>
          <cell r="C11">
            <v>27.4</v>
          </cell>
          <cell r="D11">
            <v>8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12.96</v>
          </cell>
          <cell r="I11" t="str">
            <v>N</v>
          </cell>
          <cell r="J11">
            <v>27</v>
          </cell>
          <cell r="K11">
            <v>0</v>
          </cell>
        </row>
        <row r="12">
          <cell r="B12">
            <v>19.337500000000002</v>
          </cell>
          <cell r="C12">
            <v>28.9</v>
          </cell>
          <cell r="D12">
            <v>11.3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15.48</v>
          </cell>
          <cell r="I12" t="str">
            <v>NE</v>
          </cell>
          <cell r="J12">
            <v>29.880000000000003</v>
          </cell>
          <cell r="K12">
            <v>0</v>
          </cell>
        </row>
        <row r="13">
          <cell r="B13">
            <v>20.537500000000001</v>
          </cell>
          <cell r="C13">
            <v>26.7</v>
          </cell>
          <cell r="D13">
            <v>14.6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13.32</v>
          </cell>
          <cell r="I13" t="str">
            <v>N</v>
          </cell>
          <cell r="J13">
            <v>29.880000000000003</v>
          </cell>
          <cell r="K13">
            <v>0</v>
          </cell>
        </row>
        <row r="14">
          <cell r="B14">
            <v>20.187500000000004</v>
          </cell>
          <cell r="C14">
            <v>30</v>
          </cell>
          <cell r="D14">
            <v>12.1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12.6</v>
          </cell>
          <cell r="I14" t="str">
            <v>NE</v>
          </cell>
          <cell r="J14">
            <v>25.56</v>
          </cell>
          <cell r="K14">
            <v>0</v>
          </cell>
        </row>
        <row r="15">
          <cell r="B15">
            <v>20.108333333333331</v>
          </cell>
          <cell r="C15">
            <v>29.6</v>
          </cell>
          <cell r="D15">
            <v>11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13.68</v>
          </cell>
          <cell r="I15" t="str">
            <v>N</v>
          </cell>
          <cell r="J15">
            <v>27.720000000000002</v>
          </cell>
          <cell r="K15">
            <v>0</v>
          </cell>
        </row>
        <row r="16">
          <cell r="B16">
            <v>19.658333333333331</v>
          </cell>
          <cell r="C16">
            <v>29.8</v>
          </cell>
          <cell r="D16">
            <v>11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17.64</v>
          </cell>
          <cell r="I16" t="str">
            <v>N</v>
          </cell>
          <cell r="J16">
            <v>33.840000000000003</v>
          </cell>
          <cell r="K16">
            <v>0</v>
          </cell>
        </row>
        <row r="17">
          <cell r="B17">
            <v>21.379166666666663</v>
          </cell>
          <cell r="C17">
            <v>30.3</v>
          </cell>
          <cell r="D17">
            <v>14.4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20.52</v>
          </cell>
          <cell r="I17" t="str">
            <v>N</v>
          </cell>
          <cell r="J17">
            <v>41.04</v>
          </cell>
          <cell r="K17">
            <v>0</v>
          </cell>
        </row>
        <row r="18">
          <cell r="B18">
            <v>21.954166666666669</v>
          </cell>
          <cell r="C18">
            <v>31.4</v>
          </cell>
          <cell r="D18">
            <v>14.6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23.759999999999998</v>
          </cell>
          <cell r="I18" t="str">
            <v>N</v>
          </cell>
          <cell r="J18">
            <v>43.92</v>
          </cell>
          <cell r="K18">
            <v>0</v>
          </cell>
        </row>
        <row r="19">
          <cell r="B19">
            <v>21.820833333333336</v>
          </cell>
          <cell r="C19">
            <v>31.3</v>
          </cell>
          <cell r="D19">
            <v>15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23.759999999999998</v>
          </cell>
          <cell r="I19" t="str">
            <v>N</v>
          </cell>
          <cell r="J19">
            <v>52.92</v>
          </cell>
          <cell r="K19">
            <v>0</v>
          </cell>
        </row>
        <row r="20">
          <cell r="B20">
            <v>22.429166666666671</v>
          </cell>
          <cell r="C20">
            <v>32.4</v>
          </cell>
          <cell r="D20">
            <v>12.5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24.12</v>
          </cell>
          <cell r="I20" t="str">
            <v>NO</v>
          </cell>
          <cell r="J20">
            <v>44.28</v>
          </cell>
          <cell r="K20">
            <v>0</v>
          </cell>
        </row>
        <row r="21">
          <cell r="B21">
            <v>12.1625</v>
          </cell>
          <cell r="C21">
            <v>21.7</v>
          </cell>
          <cell r="D21">
            <v>8</v>
          </cell>
          <cell r="E21" t="str">
            <v>*</v>
          </cell>
          <cell r="F21">
            <v>10</v>
          </cell>
          <cell r="G21" t="str">
            <v>*</v>
          </cell>
          <cell r="H21">
            <v>23.400000000000002</v>
          </cell>
          <cell r="I21" t="str">
            <v>S</v>
          </cell>
          <cell r="J21">
            <v>42.480000000000004</v>
          </cell>
          <cell r="K21">
            <v>0</v>
          </cell>
        </row>
        <row r="22">
          <cell r="B22">
            <v>8.0958333333333332</v>
          </cell>
          <cell r="C22">
            <v>15.5</v>
          </cell>
          <cell r="D22">
            <v>2.2000000000000002</v>
          </cell>
          <cell r="E22">
            <v>10</v>
          </cell>
          <cell r="F22">
            <v>12</v>
          </cell>
          <cell r="G22" t="str">
            <v>*</v>
          </cell>
          <cell r="H22">
            <v>17.28</v>
          </cell>
          <cell r="I22" t="str">
            <v>SE</v>
          </cell>
          <cell r="J22">
            <v>40.680000000000007</v>
          </cell>
          <cell r="K22">
            <v>0</v>
          </cell>
        </row>
        <row r="23">
          <cell r="B23">
            <v>8.6833333333333336</v>
          </cell>
          <cell r="C23">
            <v>19.600000000000001</v>
          </cell>
          <cell r="D23">
            <v>-1.7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10.8</v>
          </cell>
          <cell r="I23" t="str">
            <v>SE</v>
          </cell>
          <cell r="J23">
            <v>21.240000000000002</v>
          </cell>
          <cell r="K23">
            <v>0</v>
          </cell>
        </row>
        <row r="24">
          <cell r="B24">
            <v>12.204166666666667</v>
          </cell>
          <cell r="C24">
            <v>26</v>
          </cell>
          <cell r="D24">
            <v>0.6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10.8</v>
          </cell>
          <cell r="I24" t="str">
            <v>O</v>
          </cell>
          <cell r="J24">
            <v>20.52</v>
          </cell>
          <cell r="K24">
            <v>0</v>
          </cell>
        </row>
        <row r="25">
          <cell r="B25">
            <v>16.187499999999996</v>
          </cell>
          <cell r="C25">
            <v>30</v>
          </cell>
          <cell r="D25">
            <v>5.4</v>
          </cell>
          <cell r="E25">
            <v>19.25</v>
          </cell>
          <cell r="F25">
            <v>29</v>
          </cell>
          <cell r="G25">
            <v>11</v>
          </cell>
          <cell r="H25">
            <v>12.24</v>
          </cell>
          <cell r="I25" t="str">
            <v>NE</v>
          </cell>
          <cell r="J25">
            <v>25.56</v>
          </cell>
          <cell r="K25">
            <v>0</v>
          </cell>
        </row>
        <row r="26">
          <cell r="B26">
            <v>18.483333333333334</v>
          </cell>
          <cell r="C26">
            <v>30.1</v>
          </cell>
          <cell r="D26">
            <v>8.1</v>
          </cell>
          <cell r="E26">
            <v>10</v>
          </cell>
          <cell r="F26">
            <v>10</v>
          </cell>
          <cell r="G26" t="str">
            <v>*</v>
          </cell>
          <cell r="H26">
            <v>16.2</v>
          </cell>
          <cell r="I26" t="str">
            <v>N</v>
          </cell>
          <cell r="J26">
            <v>28.8</v>
          </cell>
          <cell r="K26">
            <v>0</v>
          </cell>
        </row>
        <row r="27">
          <cell r="B27">
            <v>21.754166666666666</v>
          </cell>
          <cell r="C27">
            <v>32</v>
          </cell>
          <cell r="D27">
            <v>12.8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23.400000000000002</v>
          </cell>
          <cell r="I27" t="str">
            <v>N</v>
          </cell>
          <cell r="J27">
            <v>42.480000000000004</v>
          </cell>
          <cell r="K27">
            <v>0</v>
          </cell>
        </row>
        <row r="28">
          <cell r="B28">
            <v>23.058333333333334</v>
          </cell>
          <cell r="C28">
            <v>33.200000000000003</v>
          </cell>
          <cell r="D28">
            <v>15.2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25.92</v>
          </cell>
          <cell r="I28" t="str">
            <v>N</v>
          </cell>
          <cell r="J28">
            <v>42.84</v>
          </cell>
          <cell r="K28">
            <v>0</v>
          </cell>
        </row>
        <row r="29">
          <cell r="B29">
            <v>21.8125</v>
          </cell>
          <cell r="C29">
            <v>31</v>
          </cell>
          <cell r="D29">
            <v>9.8000000000000007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21.240000000000002</v>
          </cell>
          <cell r="I29" t="str">
            <v>N</v>
          </cell>
          <cell r="J29">
            <v>35.28</v>
          </cell>
          <cell r="K29">
            <v>0</v>
          </cell>
        </row>
        <row r="30">
          <cell r="B30">
            <v>20.266666666666666</v>
          </cell>
          <cell r="C30">
            <v>31</v>
          </cell>
          <cell r="D30">
            <v>8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17.28</v>
          </cell>
          <cell r="I30" t="str">
            <v>N</v>
          </cell>
          <cell r="J30">
            <v>38.519999999999996</v>
          </cell>
          <cell r="K30">
            <v>0</v>
          </cell>
        </row>
        <row r="31">
          <cell r="B31">
            <v>21.066666666666666</v>
          </cell>
          <cell r="C31">
            <v>29.5</v>
          </cell>
          <cell r="D31">
            <v>9.8000000000000007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18.720000000000002</v>
          </cell>
          <cell r="I31" t="str">
            <v>NE</v>
          </cell>
          <cell r="J31">
            <v>38.159999999999997</v>
          </cell>
          <cell r="K31">
            <v>0</v>
          </cell>
        </row>
        <row r="32">
          <cell r="B32">
            <v>20.720833333333331</v>
          </cell>
          <cell r="C32">
            <v>29.9</v>
          </cell>
          <cell r="D32">
            <v>10.3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23.759999999999998</v>
          </cell>
          <cell r="I32" t="str">
            <v>N</v>
          </cell>
          <cell r="J32">
            <v>45.72</v>
          </cell>
          <cell r="K32">
            <v>0</v>
          </cell>
        </row>
        <row r="33">
          <cell r="B33">
            <v>21.708333333333329</v>
          </cell>
          <cell r="C33">
            <v>30.6</v>
          </cell>
          <cell r="D33">
            <v>15.2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22.68</v>
          </cell>
          <cell r="I33" t="str">
            <v>N</v>
          </cell>
          <cell r="J33">
            <v>42.12</v>
          </cell>
          <cell r="K33">
            <v>0</v>
          </cell>
        </row>
        <row r="34">
          <cell r="B34">
            <v>22.841666666666672</v>
          </cell>
          <cell r="C34">
            <v>31.1</v>
          </cell>
          <cell r="D34">
            <v>15.6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16.559999999999999</v>
          </cell>
          <cell r="I34" t="str">
            <v>N</v>
          </cell>
          <cell r="J34">
            <v>33.480000000000004</v>
          </cell>
          <cell r="K34">
            <v>0</v>
          </cell>
        </row>
        <row r="35">
          <cell r="B35">
            <v>22.295833333333331</v>
          </cell>
          <cell r="C35">
            <v>30</v>
          </cell>
          <cell r="D35">
            <v>14.4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12.96</v>
          </cell>
          <cell r="I35" t="str">
            <v>N</v>
          </cell>
          <cell r="J35">
            <v>30.6</v>
          </cell>
          <cell r="K35">
            <v>0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20.370833333333334</v>
          </cell>
          <cell r="C5">
            <v>27.9</v>
          </cell>
          <cell r="D5">
            <v>13.4</v>
          </cell>
          <cell r="E5">
            <v>56.666666666666664</v>
          </cell>
          <cell r="F5">
            <v>82</v>
          </cell>
          <cell r="G5">
            <v>28</v>
          </cell>
          <cell r="H5">
            <v>12.24</v>
          </cell>
          <cell r="I5" t="str">
            <v>L</v>
          </cell>
          <cell r="J5">
            <v>32.76</v>
          </cell>
          <cell r="K5">
            <v>0</v>
          </cell>
        </row>
        <row r="6">
          <cell r="B6">
            <v>19.933333333333334</v>
          </cell>
          <cell r="C6">
            <v>26.6</v>
          </cell>
          <cell r="D6">
            <v>14.2</v>
          </cell>
          <cell r="E6">
            <v>59.333333333333336</v>
          </cell>
          <cell r="F6">
            <v>85</v>
          </cell>
          <cell r="G6">
            <v>29</v>
          </cell>
          <cell r="H6">
            <v>10.44</v>
          </cell>
          <cell r="I6" t="str">
            <v>L</v>
          </cell>
          <cell r="J6">
            <v>41.04</v>
          </cell>
          <cell r="K6">
            <v>0</v>
          </cell>
        </row>
        <row r="7">
          <cell r="B7">
            <v>17.887499999999999</v>
          </cell>
          <cell r="C7">
            <v>24.7</v>
          </cell>
          <cell r="D7">
            <v>12.2</v>
          </cell>
          <cell r="E7">
            <v>63.958333333333336</v>
          </cell>
          <cell r="F7">
            <v>85</v>
          </cell>
          <cell r="G7">
            <v>35</v>
          </cell>
          <cell r="H7">
            <v>18.720000000000002</v>
          </cell>
          <cell r="I7" t="str">
            <v>L</v>
          </cell>
          <cell r="J7">
            <v>41.76</v>
          </cell>
          <cell r="K7">
            <v>0</v>
          </cell>
        </row>
        <row r="8">
          <cell r="B8">
            <v>18.395833333333336</v>
          </cell>
          <cell r="C8">
            <v>26</v>
          </cell>
          <cell r="D8">
            <v>12.9</v>
          </cell>
          <cell r="E8">
            <v>59.625</v>
          </cell>
          <cell r="F8">
            <v>77</v>
          </cell>
          <cell r="G8">
            <v>34</v>
          </cell>
          <cell r="H8">
            <v>14.04</v>
          </cell>
          <cell r="I8" t="str">
            <v>L</v>
          </cell>
          <cell r="J8">
            <v>38.159999999999997</v>
          </cell>
          <cell r="K8">
            <v>0</v>
          </cell>
        </row>
        <row r="9">
          <cell r="B9">
            <v>19.599999999999998</v>
          </cell>
          <cell r="C9">
            <v>26.7</v>
          </cell>
          <cell r="D9">
            <v>14.1</v>
          </cell>
          <cell r="E9">
            <v>56.166666666666664</v>
          </cell>
          <cell r="F9">
            <v>74</v>
          </cell>
          <cell r="G9">
            <v>36</v>
          </cell>
          <cell r="H9">
            <v>7.9200000000000008</v>
          </cell>
          <cell r="I9" t="str">
            <v>L</v>
          </cell>
          <cell r="J9">
            <v>32.04</v>
          </cell>
          <cell r="K9">
            <v>0</v>
          </cell>
        </row>
        <row r="10">
          <cell r="B10">
            <v>19.787500000000005</v>
          </cell>
          <cell r="C10">
            <v>26.9</v>
          </cell>
          <cell r="D10">
            <v>13.3</v>
          </cell>
          <cell r="E10">
            <v>52.791666666666664</v>
          </cell>
          <cell r="F10">
            <v>75</v>
          </cell>
          <cell r="G10">
            <v>30</v>
          </cell>
          <cell r="H10">
            <v>1.4400000000000002</v>
          </cell>
          <cell r="I10" t="str">
            <v>L</v>
          </cell>
          <cell r="J10">
            <v>24.840000000000003</v>
          </cell>
          <cell r="K10">
            <v>0</v>
          </cell>
        </row>
        <row r="11">
          <cell r="B11">
            <v>19.012499999999999</v>
          </cell>
          <cell r="C11">
            <v>26.6</v>
          </cell>
          <cell r="D11">
            <v>13.5</v>
          </cell>
          <cell r="E11">
            <v>53.25</v>
          </cell>
          <cell r="F11">
            <v>72</v>
          </cell>
          <cell r="G11">
            <v>28</v>
          </cell>
          <cell r="H11">
            <v>4.32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20.287500000000001</v>
          </cell>
          <cell r="C12">
            <v>28.1</v>
          </cell>
          <cell r="D12">
            <v>14.8</v>
          </cell>
          <cell r="E12">
            <v>55.333333333333336</v>
          </cell>
          <cell r="F12">
            <v>75</v>
          </cell>
          <cell r="G12">
            <v>31</v>
          </cell>
          <cell r="H12">
            <v>7.9200000000000008</v>
          </cell>
          <cell r="I12" t="str">
            <v>L</v>
          </cell>
          <cell r="J12">
            <v>36.36</v>
          </cell>
          <cell r="K12">
            <v>0</v>
          </cell>
        </row>
        <row r="13">
          <cell r="B13">
            <v>20.683333333333334</v>
          </cell>
          <cell r="C13">
            <v>29</v>
          </cell>
          <cell r="D13">
            <v>13.6</v>
          </cell>
          <cell r="E13">
            <v>58.791666666666664</v>
          </cell>
          <cell r="F13">
            <v>82</v>
          </cell>
          <cell r="G13">
            <v>31</v>
          </cell>
          <cell r="H13">
            <v>6.48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21.633333333333336</v>
          </cell>
          <cell r="C14">
            <v>28.7</v>
          </cell>
          <cell r="D14">
            <v>14.5</v>
          </cell>
          <cell r="E14">
            <v>55.75</v>
          </cell>
          <cell r="F14">
            <v>83</v>
          </cell>
          <cell r="G14">
            <v>31</v>
          </cell>
          <cell r="H14">
            <v>9</v>
          </cell>
          <cell r="I14" t="str">
            <v>L</v>
          </cell>
          <cell r="J14">
            <v>31.319999999999997</v>
          </cell>
          <cell r="K14">
            <v>0</v>
          </cell>
        </row>
        <row r="15">
          <cell r="B15">
            <v>21.091666666666672</v>
          </cell>
          <cell r="C15">
            <v>28.3</v>
          </cell>
          <cell r="D15">
            <v>15.2</v>
          </cell>
          <cell r="E15">
            <v>52.083333333333336</v>
          </cell>
          <cell r="F15">
            <v>73</v>
          </cell>
          <cell r="G15">
            <v>24</v>
          </cell>
          <cell r="H15">
            <v>13.32</v>
          </cell>
          <cell r="I15" t="str">
            <v>L</v>
          </cell>
          <cell r="J15">
            <v>35.64</v>
          </cell>
          <cell r="K15">
            <v>0</v>
          </cell>
        </row>
        <row r="16">
          <cell r="B16">
            <v>20.995833333333334</v>
          </cell>
          <cell r="C16">
            <v>28.9</v>
          </cell>
          <cell r="D16">
            <v>15.2</v>
          </cell>
          <cell r="E16">
            <v>53.708333333333336</v>
          </cell>
          <cell r="F16">
            <v>79</v>
          </cell>
          <cell r="G16">
            <v>25</v>
          </cell>
          <cell r="H16">
            <v>10.8</v>
          </cell>
          <cell r="I16" t="str">
            <v>SE</v>
          </cell>
          <cell r="J16">
            <v>34.56</v>
          </cell>
          <cell r="K16">
            <v>0</v>
          </cell>
        </row>
        <row r="17">
          <cell r="B17">
            <v>21.037499999999998</v>
          </cell>
          <cell r="C17">
            <v>29.2</v>
          </cell>
          <cell r="D17">
            <v>13.8</v>
          </cell>
          <cell r="E17">
            <v>46.833333333333336</v>
          </cell>
          <cell r="F17">
            <v>69</v>
          </cell>
          <cell r="G17">
            <v>24</v>
          </cell>
          <cell r="H17">
            <v>14.04</v>
          </cell>
          <cell r="I17" t="str">
            <v>L</v>
          </cell>
          <cell r="J17">
            <v>42.12</v>
          </cell>
          <cell r="K17">
            <v>0</v>
          </cell>
        </row>
        <row r="18">
          <cell r="B18">
            <v>21.358333333333334</v>
          </cell>
          <cell r="C18">
            <v>29.5</v>
          </cell>
          <cell r="D18">
            <v>14.2</v>
          </cell>
          <cell r="E18">
            <v>46.291666666666664</v>
          </cell>
          <cell r="F18">
            <v>68</v>
          </cell>
          <cell r="G18">
            <v>26</v>
          </cell>
          <cell r="H18">
            <v>16.2</v>
          </cell>
          <cell r="I18" t="str">
            <v>L</v>
          </cell>
          <cell r="J18">
            <v>40.680000000000007</v>
          </cell>
          <cell r="K18">
            <v>0</v>
          </cell>
        </row>
        <row r="19">
          <cell r="B19">
            <v>20.987500000000004</v>
          </cell>
          <cell r="C19">
            <v>28.6</v>
          </cell>
          <cell r="D19">
            <v>14.4</v>
          </cell>
          <cell r="E19">
            <v>46.916666666666664</v>
          </cell>
          <cell r="F19">
            <v>70</v>
          </cell>
          <cell r="G19">
            <v>26</v>
          </cell>
          <cell r="H19">
            <v>21.6</v>
          </cell>
          <cell r="I19" t="str">
            <v>N</v>
          </cell>
          <cell r="J19">
            <v>47.16</v>
          </cell>
          <cell r="K19">
            <v>0</v>
          </cell>
        </row>
        <row r="20">
          <cell r="B20">
            <v>21.029166666666672</v>
          </cell>
          <cell r="C20">
            <v>29.2</v>
          </cell>
          <cell r="D20">
            <v>12.7</v>
          </cell>
          <cell r="E20">
            <v>46.541666666666664</v>
          </cell>
          <cell r="F20">
            <v>73</v>
          </cell>
          <cell r="G20">
            <v>24</v>
          </cell>
          <cell r="H20">
            <v>18</v>
          </cell>
          <cell r="I20" t="str">
            <v>N</v>
          </cell>
          <cell r="J20">
            <v>45.36</v>
          </cell>
          <cell r="K20">
            <v>0</v>
          </cell>
        </row>
        <row r="21">
          <cell r="B21">
            <v>12.891666666666664</v>
          </cell>
          <cell r="C21">
            <v>21.4</v>
          </cell>
          <cell r="D21">
            <v>8</v>
          </cell>
          <cell r="E21">
            <v>81.25</v>
          </cell>
          <cell r="F21">
            <v>98</v>
          </cell>
          <cell r="G21">
            <v>44</v>
          </cell>
          <cell r="H21">
            <v>29.880000000000003</v>
          </cell>
          <cell r="I21" t="str">
            <v>SO</v>
          </cell>
          <cell r="J21">
            <v>42.480000000000004</v>
          </cell>
          <cell r="K21">
            <v>0</v>
          </cell>
        </row>
        <row r="22">
          <cell r="B22">
            <v>8.0750000000000011</v>
          </cell>
          <cell r="C22">
            <v>14.6</v>
          </cell>
          <cell r="D22">
            <v>4.0999999999999996</v>
          </cell>
          <cell r="E22">
            <v>59.625</v>
          </cell>
          <cell r="F22">
            <v>87</v>
          </cell>
          <cell r="G22">
            <v>24</v>
          </cell>
          <cell r="H22">
            <v>16.559999999999999</v>
          </cell>
          <cell r="I22" t="str">
            <v>S</v>
          </cell>
          <cell r="J22">
            <v>40.32</v>
          </cell>
          <cell r="K22">
            <v>0</v>
          </cell>
        </row>
        <row r="23">
          <cell r="B23">
            <v>10.312499999999998</v>
          </cell>
          <cell r="C23">
            <v>21.5</v>
          </cell>
          <cell r="D23">
            <v>2.2000000000000002</v>
          </cell>
          <cell r="E23">
            <v>53.166666666666664</v>
          </cell>
          <cell r="F23">
            <v>76</v>
          </cell>
          <cell r="G23">
            <v>30</v>
          </cell>
          <cell r="H23">
            <v>5.7600000000000007</v>
          </cell>
          <cell r="I23" t="str">
            <v>L</v>
          </cell>
          <cell r="J23">
            <v>29.16</v>
          </cell>
          <cell r="K23">
            <v>0</v>
          </cell>
        </row>
        <row r="24">
          <cell r="B24">
            <v>16.016666666666669</v>
          </cell>
          <cell r="C24">
            <v>27.3</v>
          </cell>
          <cell r="D24">
            <v>8.6999999999999993</v>
          </cell>
          <cell r="E24">
            <v>57.125</v>
          </cell>
          <cell r="F24">
            <v>78</v>
          </cell>
          <cell r="G24">
            <v>24</v>
          </cell>
          <cell r="H24">
            <v>2.8800000000000003</v>
          </cell>
          <cell r="I24" t="str">
            <v>L</v>
          </cell>
          <cell r="J24">
            <v>29.880000000000003</v>
          </cell>
          <cell r="K24">
            <v>0</v>
          </cell>
        </row>
        <row r="25">
          <cell r="B25">
            <v>18.904166666666665</v>
          </cell>
          <cell r="C25">
            <v>29.2</v>
          </cell>
          <cell r="D25">
            <v>8.1999999999999993</v>
          </cell>
          <cell r="E25">
            <v>53.5</v>
          </cell>
          <cell r="F25">
            <v>87</v>
          </cell>
          <cell r="G25">
            <v>24</v>
          </cell>
          <cell r="H25">
            <v>0.36000000000000004</v>
          </cell>
          <cell r="I25" t="str">
            <v>L</v>
          </cell>
          <cell r="J25">
            <v>28.44</v>
          </cell>
          <cell r="K25">
            <v>0</v>
          </cell>
        </row>
        <row r="26">
          <cell r="B26">
            <v>19.887499999999999</v>
          </cell>
          <cell r="C26">
            <v>29.3</v>
          </cell>
          <cell r="D26">
            <v>10.6</v>
          </cell>
          <cell r="E26">
            <v>47.416666666666664</v>
          </cell>
          <cell r="F26">
            <v>83</v>
          </cell>
          <cell r="G26">
            <v>17</v>
          </cell>
          <cell r="H26">
            <v>4.6800000000000006</v>
          </cell>
          <cell r="I26" t="str">
            <v>L</v>
          </cell>
          <cell r="J26">
            <v>31.319999999999997</v>
          </cell>
          <cell r="K26">
            <v>0</v>
          </cell>
        </row>
        <row r="27">
          <cell r="B27">
            <v>21.724999999999998</v>
          </cell>
          <cell r="C27">
            <v>30.6</v>
          </cell>
          <cell r="D27">
            <v>13.8</v>
          </cell>
          <cell r="E27">
            <v>38.166666666666664</v>
          </cell>
          <cell r="F27">
            <v>58</v>
          </cell>
          <cell r="G27">
            <v>19</v>
          </cell>
          <cell r="H27">
            <v>15.120000000000001</v>
          </cell>
          <cell r="I27" t="str">
            <v>L</v>
          </cell>
          <cell r="J27">
            <v>51.84</v>
          </cell>
          <cell r="K27">
            <v>0</v>
          </cell>
        </row>
        <row r="28">
          <cell r="B28">
            <v>22.499999999999996</v>
          </cell>
          <cell r="C28">
            <v>30.8</v>
          </cell>
          <cell r="D28">
            <v>15.1</v>
          </cell>
          <cell r="E28">
            <v>37.083333333333336</v>
          </cell>
          <cell r="F28">
            <v>59</v>
          </cell>
          <cell r="G28">
            <v>21</v>
          </cell>
          <cell r="H28">
            <v>7.2</v>
          </cell>
          <cell r="I28" t="str">
            <v>L</v>
          </cell>
          <cell r="J28">
            <v>34.92</v>
          </cell>
          <cell r="K28">
            <v>0</v>
          </cell>
        </row>
        <row r="29">
          <cell r="B29">
            <v>21.470833333333331</v>
          </cell>
          <cell r="C29">
            <v>29</v>
          </cell>
          <cell r="D29">
            <v>14.4</v>
          </cell>
          <cell r="E29">
            <v>36.458333333333336</v>
          </cell>
          <cell r="F29">
            <v>55</v>
          </cell>
          <cell r="G29">
            <v>16</v>
          </cell>
          <cell r="H29">
            <v>10.08</v>
          </cell>
          <cell r="I29" t="str">
            <v>L</v>
          </cell>
          <cell r="J29">
            <v>33.840000000000003</v>
          </cell>
          <cell r="K29">
            <v>0</v>
          </cell>
        </row>
        <row r="30">
          <cell r="B30">
            <v>21.220833333333328</v>
          </cell>
          <cell r="C30">
            <v>29.4</v>
          </cell>
          <cell r="D30">
            <v>12.9</v>
          </cell>
          <cell r="E30">
            <v>43.75</v>
          </cell>
          <cell r="F30">
            <v>72</v>
          </cell>
          <cell r="G30">
            <v>24</v>
          </cell>
          <cell r="H30">
            <v>15.120000000000001</v>
          </cell>
          <cell r="I30" t="str">
            <v>L</v>
          </cell>
          <cell r="J30">
            <v>35.28</v>
          </cell>
          <cell r="K30">
            <v>0</v>
          </cell>
        </row>
        <row r="31">
          <cell r="B31">
            <v>20.350000000000005</v>
          </cell>
          <cell r="C31">
            <v>27.7</v>
          </cell>
          <cell r="D31">
            <v>12.6</v>
          </cell>
          <cell r="E31">
            <v>41.791666666666664</v>
          </cell>
          <cell r="F31">
            <v>64</v>
          </cell>
          <cell r="G31">
            <v>23</v>
          </cell>
          <cell r="H31">
            <v>16.920000000000002</v>
          </cell>
          <cell r="I31" t="str">
            <v>L</v>
          </cell>
          <cell r="J31">
            <v>41.76</v>
          </cell>
          <cell r="K31">
            <v>0</v>
          </cell>
        </row>
        <row r="32">
          <cell r="B32">
            <v>20.100000000000001</v>
          </cell>
          <cell r="C32">
            <v>28.3</v>
          </cell>
          <cell r="D32">
            <v>12.7</v>
          </cell>
          <cell r="E32">
            <v>44.75</v>
          </cell>
          <cell r="F32">
            <v>70</v>
          </cell>
          <cell r="G32">
            <v>23</v>
          </cell>
          <cell r="H32">
            <v>17.28</v>
          </cell>
          <cell r="I32" t="str">
            <v>L</v>
          </cell>
          <cell r="J32">
            <v>46.080000000000005</v>
          </cell>
          <cell r="K32">
            <v>0</v>
          </cell>
        </row>
        <row r="33">
          <cell r="B33">
            <v>20.845833333333335</v>
          </cell>
          <cell r="C33">
            <v>29.1</v>
          </cell>
          <cell r="D33">
            <v>13.9</v>
          </cell>
          <cell r="E33">
            <v>46.333333333333336</v>
          </cell>
          <cell r="F33">
            <v>71</v>
          </cell>
          <cell r="G33">
            <v>27</v>
          </cell>
          <cell r="H33">
            <v>19.079999999999998</v>
          </cell>
          <cell r="I33" t="str">
            <v>L</v>
          </cell>
          <cell r="J33">
            <v>42.84</v>
          </cell>
          <cell r="K33">
            <v>0</v>
          </cell>
        </row>
        <row r="34">
          <cell r="B34">
            <v>21.854166666666668</v>
          </cell>
          <cell r="C34">
            <v>29.2</v>
          </cell>
          <cell r="D34">
            <v>15.8</v>
          </cell>
          <cell r="E34">
            <v>44.166666666666664</v>
          </cell>
          <cell r="F34">
            <v>63</v>
          </cell>
          <cell r="G34">
            <v>24</v>
          </cell>
          <cell r="H34">
            <v>9.3600000000000012</v>
          </cell>
          <cell r="I34" t="str">
            <v>L</v>
          </cell>
          <cell r="J34">
            <v>33.480000000000004</v>
          </cell>
          <cell r="K34">
            <v>0</v>
          </cell>
        </row>
        <row r="35">
          <cell r="B35">
            <v>21.191666666666663</v>
          </cell>
          <cell r="C35">
            <v>28.8</v>
          </cell>
          <cell r="D35">
            <v>12.9</v>
          </cell>
          <cell r="E35">
            <v>45.583333333333336</v>
          </cell>
          <cell r="F35">
            <v>75</v>
          </cell>
          <cell r="G35">
            <v>24</v>
          </cell>
          <cell r="H35">
            <v>6.84</v>
          </cell>
          <cell r="I35" t="str">
            <v>L</v>
          </cell>
          <cell r="J35">
            <v>36.36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17.483333333333334</v>
          </cell>
          <cell r="C5">
            <v>23.1</v>
          </cell>
          <cell r="D5">
            <v>14.7</v>
          </cell>
          <cell r="E5">
            <v>86.875</v>
          </cell>
          <cell r="F5">
            <v>97</v>
          </cell>
          <cell r="G5">
            <v>61</v>
          </cell>
          <cell r="H5">
            <v>20.16</v>
          </cell>
          <cell r="I5" t="str">
            <v>S</v>
          </cell>
          <cell r="J5">
            <v>30.240000000000002</v>
          </cell>
          <cell r="K5">
            <v>0</v>
          </cell>
        </row>
        <row r="6">
          <cell r="B6">
            <v>17.308333333333334</v>
          </cell>
          <cell r="C6">
            <v>24.2</v>
          </cell>
          <cell r="D6">
            <v>13.4</v>
          </cell>
          <cell r="E6">
            <v>81.875</v>
          </cell>
          <cell r="F6">
            <v>95</v>
          </cell>
          <cell r="G6">
            <v>56</v>
          </cell>
          <cell r="H6">
            <v>16.559999999999999</v>
          </cell>
          <cell r="I6" t="str">
            <v>SE</v>
          </cell>
          <cell r="J6">
            <v>26.64</v>
          </cell>
          <cell r="K6">
            <v>0.2</v>
          </cell>
        </row>
        <row r="7">
          <cell r="B7">
            <v>16.30833333333333</v>
          </cell>
          <cell r="C7">
            <v>20.6</v>
          </cell>
          <cell r="D7">
            <v>11.6</v>
          </cell>
          <cell r="E7">
            <v>69.875</v>
          </cell>
          <cell r="F7">
            <v>88</v>
          </cell>
          <cell r="G7">
            <v>49</v>
          </cell>
          <cell r="H7">
            <v>23.040000000000003</v>
          </cell>
          <cell r="I7" t="str">
            <v>L</v>
          </cell>
          <cell r="J7">
            <v>40.32</v>
          </cell>
          <cell r="K7">
            <v>0</v>
          </cell>
        </row>
        <row r="8">
          <cell r="B8">
            <v>16.274999999999999</v>
          </cell>
          <cell r="C8">
            <v>22.7</v>
          </cell>
          <cell r="D8">
            <v>10.9</v>
          </cell>
          <cell r="E8">
            <v>63.416666666666664</v>
          </cell>
          <cell r="F8">
            <v>81</v>
          </cell>
          <cell r="G8">
            <v>40</v>
          </cell>
          <cell r="H8">
            <v>27.36</v>
          </cell>
          <cell r="I8" t="str">
            <v>L</v>
          </cell>
          <cell r="J8">
            <v>52.2</v>
          </cell>
          <cell r="K8">
            <v>0</v>
          </cell>
        </row>
        <row r="9">
          <cell r="B9">
            <v>17</v>
          </cell>
          <cell r="C9">
            <v>23.6</v>
          </cell>
          <cell r="D9">
            <v>11.6</v>
          </cell>
          <cell r="E9">
            <v>60.458333333333336</v>
          </cell>
          <cell r="F9">
            <v>77</v>
          </cell>
          <cell r="G9">
            <v>41</v>
          </cell>
          <cell r="H9">
            <v>24.840000000000003</v>
          </cell>
          <cell r="I9" t="str">
            <v>L</v>
          </cell>
          <cell r="J9">
            <v>44.64</v>
          </cell>
          <cell r="K9">
            <v>0</v>
          </cell>
        </row>
        <row r="10">
          <cell r="B10">
            <v>18.087499999999999</v>
          </cell>
          <cell r="C10">
            <v>25.1</v>
          </cell>
          <cell r="D10">
            <v>13</v>
          </cell>
          <cell r="E10">
            <v>60.291666666666664</v>
          </cell>
          <cell r="F10">
            <v>76</v>
          </cell>
          <cell r="G10">
            <v>37</v>
          </cell>
          <cell r="H10">
            <v>19.8</v>
          </cell>
          <cell r="I10" t="str">
            <v>NE</v>
          </cell>
          <cell r="J10">
            <v>36</v>
          </cell>
          <cell r="K10">
            <v>0</v>
          </cell>
        </row>
        <row r="11">
          <cell r="B11">
            <v>18.512499999999999</v>
          </cell>
          <cell r="C11">
            <v>25.7</v>
          </cell>
          <cell r="D11">
            <v>13</v>
          </cell>
          <cell r="E11">
            <v>60.75</v>
          </cell>
          <cell r="F11">
            <v>83</v>
          </cell>
          <cell r="G11">
            <v>34</v>
          </cell>
          <cell r="H11">
            <v>19.8</v>
          </cell>
          <cell r="I11" t="str">
            <v>NE</v>
          </cell>
          <cell r="J11">
            <v>37.800000000000004</v>
          </cell>
          <cell r="K11">
            <v>0</v>
          </cell>
        </row>
        <row r="12">
          <cell r="B12">
            <v>19.145833333333332</v>
          </cell>
          <cell r="C12">
            <v>26.2</v>
          </cell>
          <cell r="D12">
            <v>12.6</v>
          </cell>
          <cell r="E12">
            <v>62.875</v>
          </cell>
          <cell r="F12">
            <v>87</v>
          </cell>
          <cell r="G12">
            <v>43</v>
          </cell>
          <cell r="H12">
            <v>17.64</v>
          </cell>
          <cell r="I12" t="str">
            <v>NE</v>
          </cell>
          <cell r="J12">
            <v>34.56</v>
          </cell>
          <cell r="K12">
            <v>0</v>
          </cell>
        </row>
        <row r="13">
          <cell r="B13">
            <v>18.658333333333335</v>
          </cell>
          <cell r="C13">
            <v>24.9</v>
          </cell>
          <cell r="D13">
            <v>15.2</v>
          </cell>
          <cell r="E13">
            <v>70.041666666666671</v>
          </cell>
          <cell r="F13">
            <v>83</v>
          </cell>
          <cell r="G13">
            <v>47</v>
          </cell>
          <cell r="H13">
            <v>20.16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19.737500000000001</v>
          </cell>
          <cell r="C14">
            <v>27.5</v>
          </cell>
          <cell r="D14">
            <v>14.3</v>
          </cell>
          <cell r="E14">
            <v>70.625</v>
          </cell>
          <cell r="F14">
            <v>89</v>
          </cell>
          <cell r="G14">
            <v>40</v>
          </cell>
          <cell r="H14">
            <v>13.32</v>
          </cell>
          <cell r="I14" t="str">
            <v>NE</v>
          </cell>
          <cell r="J14">
            <v>25.92</v>
          </cell>
          <cell r="K14">
            <v>0</v>
          </cell>
        </row>
        <row r="15">
          <cell r="B15">
            <v>21.262499999999999</v>
          </cell>
          <cell r="C15">
            <v>28.3</v>
          </cell>
          <cell r="D15">
            <v>16.3</v>
          </cell>
          <cell r="E15">
            <v>60.708333333333336</v>
          </cell>
          <cell r="F15">
            <v>80</v>
          </cell>
          <cell r="G15">
            <v>35</v>
          </cell>
          <cell r="H15">
            <v>18.720000000000002</v>
          </cell>
          <cell r="I15" t="str">
            <v>NE</v>
          </cell>
          <cell r="J15">
            <v>33.480000000000004</v>
          </cell>
          <cell r="K15">
            <v>0</v>
          </cell>
        </row>
        <row r="16">
          <cell r="B16">
            <v>20.912499999999998</v>
          </cell>
          <cell r="C16">
            <v>28</v>
          </cell>
          <cell r="D16">
            <v>14.4</v>
          </cell>
          <cell r="E16">
            <v>59.333333333333336</v>
          </cell>
          <cell r="F16">
            <v>85</v>
          </cell>
          <cell r="G16">
            <v>35</v>
          </cell>
          <cell r="H16">
            <v>19.079999999999998</v>
          </cell>
          <cell r="I16" t="str">
            <v>NE</v>
          </cell>
          <cell r="J16">
            <v>33.480000000000004</v>
          </cell>
          <cell r="K16">
            <v>0</v>
          </cell>
        </row>
        <row r="17">
          <cell r="B17">
            <v>21.220833333333335</v>
          </cell>
          <cell r="C17">
            <v>28.4</v>
          </cell>
          <cell r="D17">
            <v>14.8</v>
          </cell>
          <cell r="E17">
            <v>53.75</v>
          </cell>
          <cell r="F17">
            <v>78</v>
          </cell>
          <cell r="G17">
            <v>30</v>
          </cell>
          <cell r="H17">
            <v>24.12</v>
          </cell>
          <cell r="I17" t="str">
            <v>NE</v>
          </cell>
          <cell r="J17">
            <v>42.480000000000004</v>
          </cell>
          <cell r="K17">
            <v>0</v>
          </cell>
        </row>
        <row r="18">
          <cell r="B18">
            <v>20.783333333333331</v>
          </cell>
          <cell r="C18">
            <v>29.2</v>
          </cell>
          <cell r="D18">
            <v>14</v>
          </cell>
          <cell r="E18">
            <v>60.25</v>
          </cell>
          <cell r="F18">
            <v>88</v>
          </cell>
          <cell r="G18">
            <v>29</v>
          </cell>
          <cell r="H18">
            <v>24.12</v>
          </cell>
          <cell r="I18" t="str">
            <v>NE</v>
          </cell>
          <cell r="J18">
            <v>42.84</v>
          </cell>
          <cell r="K18">
            <v>0</v>
          </cell>
        </row>
        <row r="19">
          <cell r="B19">
            <v>20.991666666666664</v>
          </cell>
          <cell r="C19">
            <v>29.3</v>
          </cell>
          <cell r="D19">
            <v>14.2</v>
          </cell>
          <cell r="E19">
            <v>54.583333333333336</v>
          </cell>
          <cell r="F19">
            <v>77</v>
          </cell>
          <cell r="G19">
            <v>27</v>
          </cell>
          <cell r="H19">
            <v>25.92</v>
          </cell>
          <cell r="I19" t="str">
            <v>NE</v>
          </cell>
          <cell r="J19">
            <v>53.28</v>
          </cell>
          <cell r="K19">
            <v>0</v>
          </cell>
        </row>
        <row r="20">
          <cell r="B20">
            <v>20.162499999999998</v>
          </cell>
          <cell r="C20">
            <v>30.2</v>
          </cell>
          <cell r="D20">
            <v>13.7</v>
          </cell>
          <cell r="E20">
            <v>59.416666666666664</v>
          </cell>
          <cell r="F20">
            <v>84</v>
          </cell>
          <cell r="G20">
            <v>29</v>
          </cell>
          <cell r="H20">
            <v>22.32</v>
          </cell>
          <cell r="I20" t="str">
            <v>NE</v>
          </cell>
          <cell r="J20">
            <v>43.56</v>
          </cell>
          <cell r="K20">
            <v>0</v>
          </cell>
        </row>
        <row r="21">
          <cell r="B21">
            <v>6.9083333333333341</v>
          </cell>
          <cell r="C21">
            <v>13.7</v>
          </cell>
          <cell r="D21">
            <v>4.4000000000000004</v>
          </cell>
          <cell r="E21">
            <v>86.75</v>
          </cell>
          <cell r="F21">
            <v>93</v>
          </cell>
          <cell r="G21">
            <v>81</v>
          </cell>
          <cell r="H21">
            <v>21.240000000000002</v>
          </cell>
          <cell r="I21" t="str">
            <v>SO</v>
          </cell>
          <cell r="J21">
            <v>46.440000000000005</v>
          </cell>
          <cell r="K21">
            <v>0.2</v>
          </cell>
        </row>
        <row r="22">
          <cell r="B22">
            <v>5.4375</v>
          </cell>
          <cell r="C22">
            <v>13.7</v>
          </cell>
          <cell r="D22">
            <v>-0.1</v>
          </cell>
          <cell r="E22">
            <v>68.166666666666671</v>
          </cell>
          <cell r="F22">
            <v>93</v>
          </cell>
          <cell r="G22">
            <v>31</v>
          </cell>
          <cell r="H22">
            <v>20.88</v>
          </cell>
          <cell r="I22" t="str">
            <v>S</v>
          </cell>
          <cell r="J22">
            <v>37.800000000000004</v>
          </cell>
          <cell r="K22">
            <v>0.2</v>
          </cell>
        </row>
        <row r="23">
          <cell r="B23">
            <v>9.3958333333333339</v>
          </cell>
          <cell r="C23">
            <v>19.399999999999999</v>
          </cell>
          <cell r="D23">
            <v>2.5</v>
          </cell>
          <cell r="E23">
            <v>53.5</v>
          </cell>
          <cell r="F23">
            <v>79</v>
          </cell>
          <cell r="G23">
            <v>26</v>
          </cell>
          <cell r="H23">
            <v>13.68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12.533333333333337</v>
          </cell>
          <cell r="C24">
            <v>21.5</v>
          </cell>
          <cell r="D24">
            <v>4.9000000000000004</v>
          </cell>
          <cell r="E24">
            <v>57.916666666666664</v>
          </cell>
          <cell r="F24">
            <v>83</v>
          </cell>
          <cell r="G24">
            <v>33</v>
          </cell>
          <cell r="H24">
            <v>6.12</v>
          </cell>
          <cell r="I24" t="str">
            <v>SE</v>
          </cell>
          <cell r="J24">
            <v>29.16</v>
          </cell>
          <cell r="K24">
            <v>0</v>
          </cell>
        </row>
        <row r="25">
          <cell r="B25">
            <v>16.441666666666674</v>
          </cell>
          <cell r="C25">
            <v>27.2</v>
          </cell>
          <cell r="D25">
            <v>8.1999999999999993</v>
          </cell>
          <cell r="E25">
            <v>61.041666666666664</v>
          </cell>
          <cell r="F25">
            <v>90</v>
          </cell>
          <cell r="G25">
            <v>28</v>
          </cell>
          <cell r="H25">
            <v>1.08</v>
          </cell>
          <cell r="I25" t="str">
            <v>L</v>
          </cell>
          <cell r="J25">
            <v>21.6</v>
          </cell>
          <cell r="K25">
            <v>0</v>
          </cell>
        </row>
        <row r="26">
          <cell r="B26">
            <v>19.091666666666669</v>
          </cell>
          <cell r="C26">
            <v>28.6</v>
          </cell>
          <cell r="D26">
            <v>12</v>
          </cell>
          <cell r="E26">
            <v>49.416666666666664</v>
          </cell>
          <cell r="F26">
            <v>77</v>
          </cell>
          <cell r="G26">
            <v>24</v>
          </cell>
          <cell r="H26">
            <v>14.04</v>
          </cell>
          <cell r="I26" t="str">
            <v>L</v>
          </cell>
          <cell r="J26">
            <v>32.04</v>
          </cell>
          <cell r="K26">
            <v>0</v>
          </cell>
        </row>
        <row r="27">
          <cell r="B27">
            <v>20.929166666666667</v>
          </cell>
          <cell r="C27">
            <v>29.2</v>
          </cell>
          <cell r="D27">
            <v>12.5</v>
          </cell>
          <cell r="E27">
            <v>45.583333333333336</v>
          </cell>
          <cell r="F27">
            <v>70</v>
          </cell>
          <cell r="G27">
            <v>26</v>
          </cell>
          <cell r="H27">
            <v>26.64</v>
          </cell>
          <cell r="I27" t="str">
            <v>NE</v>
          </cell>
          <cell r="J27">
            <v>47.519999999999996</v>
          </cell>
          <cell r="K27">
            <v>0</v>
          </cell>
        </row>
        <row r="28">
          <cell r="B28">
            <v>22.054166666666664</v>
          </cell>
          <cell r="C28">
            <v>30.9</v>
          </cell>
          <cell r="D28">
            <v>15.1</v>
          </cell>
          <cell r="E28">
            <v>45.333333333333336</v>
          </cell>
          <cell r="F28">
            <v>67</v>
          </cell>
          <cell r="G28">
            <v>22</v>
          </cell>
          <cell r="H28">
            <v>25.2</v>
          </cell>
          <cell r="I28" t="str">
            <v>NE</v>
          </cell>
          <cell r="J28">
            <v>41.4</v>
          </cell>
          <cell r="K28">
            <v>0</v>
          </cell>
        </row>
        <row r="29">
          <cell r="B29">
            <v>21.733333333333331</v>
          </cell>
          <cell r="C29">
            <v>29.7</v>
          </cell>
          <cell r="D29">
            <v>15.6</v>
          </cell>
          <cell r="E29">
            <v>43.291666666666664</v>
          </cell>
          <cell r="F29">
            <v>62</v>
          </cell>
          <cell r="G29">
            <v>22</v>
          </cell>
          <cell r="H29">
            <v>23.040000000000003</v>
          </cell>
          <cell r="I29" t="str">
            <v>L</v>
          </cell>
          <cell r="J29">
            <v>38.159999999999997</v>
          </cell>
          <cell r="K29">
            <v>0</v>
          </cell>
        </row>
        <row r="30">
          <cell r="B30">
            <v>21.270833333333332</v>
          </cell>
          <cell r="C30">
            <v>29.4</v>
          </cell>
          <cell r="D30">
            <v>12.8</v>
          </cell>
          <cell r="E30">
            <v>46.75</v>
          </cell>
          <cell r="F30">
            <v>75</v>
          </cell>
          <cell r="G30">
            <v>24</v>
          </cell>
          <cell r="H30">
            <v>13.68</v>
          </cell>
          <cell r="I30" t="str">
            <v>NE</v>
          </cell>
          <cell r="J30">
            <v>33.480000000000004</v>
          </cell>
          <cell r="K30">
            <v>0</v>
          </cell>
        </row>
        <row r="31">
          <cell r="B31">
            <v>21.25</v>
          </cell>
          <cell r="C31">
            <v>28.3</v>
          </cell>
          <cell r="D31">
            <v>14.5</v>
          </cell>
          <cell r="E31">
            <v>47.916666666666664</v>
          </cell>
          <cell r="F31">
            <v>75</v>
          </cell>
          <cell r="G31">
            <v>25</v>
          </cell>
          <cell r="H31">
            <v>21.240000000000002</v>
          </cell>
          <cell r="I31" t="str">
            <v>L</v>
          </cell>
          <cell r="J31">
            <v>39.24</v>
          </cell>
          <cell r="K31">
            <v>0</v>
          </cell>
        </row>
        <row r="32">
          <cell r="B32">
            <v>20.641666666666669</v>
          </cell>
          <cell r="C32">
            <v>27.5</v>
          </cell>
          <cell r="D32">
            <v>14.4</v>
          </cell>
          <cell r="E32">
            <v>49.625</v>
          </cell>
          <cell r="F32">
            <v>72</v>
          </cell>
          <cell r="G32">
            <v>29</v>
          </cell>
          <cell r="H32">
            <v>27.36</v>
          </cell>
          <cell r="I32" t="str">
            <v>NE</v>
          </cell>
          <cell r="J32">
            <v>45.36</v>
          </cell>
          <cell r="K32">
            <v>0</v>
          </cell>
        </row>
        <row r="33">
          <cell r="B33">
            <v>21.491666666666664</v>
          </cell>
          <cell r="C33">
            <v>29.1</v>
          </cell>
          <cell r="D33">
            <v>15.4</v>
          </cell>
          <cell r="E33">
            <v>47.291666666666664</v>
          </cell>
          <cell r="F33">
            <v>67</v>
          </cell>
          <cell r="G33">
            <v>29</v>
          </cell>
          <cell r="H33">
            <v>20.88</v>
          </cell>
          <cell r="I33" t="str">
            <v>NE</v>
          </cell>
          <cell r="J33">
            <v>44.64</v>
          </cell>
          <cell r="K33">
            <v>0</v>
          </cell>
        </row>
        <row r="34">
          <cell r="B34">
            <v>21.354166666666668</v>
          </cell>
          <cell r="C34">
            <v>29.8</v>
          </cell>
          <cell r="D34">
            <v>13.1</v>
          </cell>
          <cell r="E34">
            <v>49.541666666666664</v>
          </cell>
          <cell r="F34">
            <v>80</v>
          </cell>
          <cell r="G34">
            <v>26</v>
          </cell>
          <cell r="H34">
            <v>15.48</v>
          </cell>
          <cell r="I34" t="str">
            <v>NE</v>
          </cell>
          <cell r="J34">
            <v>28.8</v>
          </cell>
          <cell r="K34">
            <v>0</v>
          </cell>
        </row>
        <row r="35">
          <cell r="B35">
            <v>21.445833333333336</v>
          </cell>
          <cell r="C35">
            <v>29.4</v>
          </cell>
          <cell r="D35">
            <v>15.2</v>
          </cell>
          <cell r="E35">
            <v>47.458333333333336</v>
          </cell>
          <cell r="F35">
            <v>71</v>
          </cell>
          <cell r="G35">
            <v>25</v>
          </cell>
          <cell r="H35">
            <v>17.28</v>
          </cell>
          <cell r="I35" t="str">
            <v>L</v>
          </cell>
          <cell r="J35">
            <v>30.240000000000002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23.755555555555556</v>
          </cell>
          <cell r="C5">
            <v>28.7</v>
          </cell>
          <cell r="D5">
            <v>15.6</v>
          </cell>
          <cell r="E5">
            <v>59.555555555555557</v>
          </cell>
          <cell r="F5">
            <v>89</v>
          </cell>
          <cell r="G5">
            <v>35</v>
          </cell>
          <cell r="H5">
            <v>11.16</v>
          </cell>
          <cell r="I5" t="str">
            <v>SE</v>
          </cell>
          <cell r="J5">
            <v>26.28</v>
          </cell>
          <cell r="K5">
            <v>0</v>
          </cell>
        </row>
        <row r="6">
          <cell r="B6">
            <v>23.042857142857141</v>
          </cell>
          <cell r="C6">
            <v>26.9</v>
          </cell>
          <cell r="D6">
            <v>14.2</v>
          </cell>
          <cell r="E6">
            <v>60.142857142857146</v>
          </cell>
          <cell r="F6">
            <v>97</v>
          </cell>
          <cell r="G6">
            <v>30</v>
          </cell>
          <cell r="H6">
            <v>10.8</v>
          </cell>
          <cell r="I6" t="str">
            <v>SE</v>
          </cell>
          <cell r="J6">
            <v>31.319999999999997</v>
          </cell>
          <cell r="K6">
            <v>0</v>
          </cell>
        </row>
        <row r="7">
          <cell r="B7">
            <v>20.087499999999999</v>
          </cell>
          <cell r="C7">
            <v>24.7</v>
          </cell>
          <cell r="D7">
            <v>12.4</v>
          </cell>
          <cell r="E7">
            <v>55.625</v>
          </cell>
          <cell r="F7">
            <v>83</v>
          </cell>
          <cell r="G7">
            <v>39</v>
          </cell>
          <cell r="H7">
            <v>16.559999999999999</v>
          </cell>
          <cell r="I7" t="str">
            <v>L</v>
          </cell>
          <cell r="J7">
            <v>44.28</v>
          </cell>
          <cell r="K7">
            <v>0</v>
          </cell>
        </row>
        <row r="8">
          <cell r="B8">
            <v>21.62222222222222</v>
          </cell>
          <cell r="C8">
            <v>25.4</v>
          </cell>
          <cell r="D8">
            <v>13.2</v>
          </cell>
          <cell r="E8">
            <v>46.666666666666664</v>
          </cell>
          <cell r="F8">
            <v>74</v>
          </cell>
          <cell r="G8">
            <v>36</v>
          </cell>
          <cell r="H8">
            <v>20.16</v>
          </cell>
          <cell r="I8" t="str">
            <v>NE</v>
          </cell>
          <cell r="J8">
            <v>39.96</v>
          </cell>
          <cell r="K8">
            <v>0</v>
          </cell>
        </row>
        <row r="9">
          <cell r="B9">
            <v>23.157142857142862</v>
          </cell>
          <cell r="C9">
            <v>27.8</v>
          </cell>
          <cell r="D9">
            <v>16.600000000000001</v>
          </cell>
          <cell r="E9">
            <v>44.571428571428569</v>
          </cell>
          <cell r="F9">
            <v>63</v>
          </cell>
          <cell r="G9">
            <v>34</v>
          </cell>
          <cell r="H9">
            <v>12.24</v>
          </cell>
          <cell r="I9" t="str">
            <v>L</v>
          </cell>
          <cell r="J9">
            <v>27.36</v>
          </cell>
          <cell r="K9">
            <v>0</v>
          </cell>
        </row>
        <row r="10">
          <cell r="B10">
            <v>24.062499999999996</v>
          </cell>
          <cell r="C10">
            <v>28</v>
          </cell>
          <cell r="D10">
            <v>14.8</v>
          </cell>
          <cell r="E10">
            <v>40.375</v>
          </cell>
          <cell r="F10">
            <v>70</v>
          </cell>
          <cell r="G10">
            <v>30</v>
          </cell>
          <cell r="H10">
            <v>11.16</v>
          </cell>
          <cell r="I10" t="str">
            <v>L</v>
          </cell>
          <cell r="J10">
            <v>24.840000000000003</v>
          </cell>
          <cell r="K10">
            <v>0</v>
          </cell>
        </row>
        <row r="11">
          <cell r="B11">
            <v>23.287500000000001</v>
          </cell>
          <cell r="C11">
            <v>27.1</v>
          </cell>
          <cell r="D11">
            <v>13.4</v>
          </cell>
          <cell r="E11">
            <v>43.625</v>
          </cell>
          <cell r="F11">
            <v>80</v>
          </cell>
          <cell r="G11">
            <v>28</v>
          </cell>
          <cell r="H11">
            <v>12.24</v>
          </cell>
          <cell r="I11" t="str">
            <v>NE</v>
          </cell>
          <cell r="J11">
            <v>26.28</v>
          </cell>
          <cell r="K11">
            <v>0</v>
          </cell>
        </row>
        <row r="12">
          <cell r="B12">
            <v>25.642857142857142</v>
          </cell>
          <cell r="C12">
            <v>29.5</v>
          </cell>
          <cell r="D12">
            <v>16.399999999999999</v>
          </cell>
          <cell r="E12">
            <v>43.428571428571431</v>
          </cell>
          <cell r="F12">
            <v>71</v>
          </cell>
          <cell r="G12">
            <v>31</v>
          </cell>
          <cell r="H12">
            <v>19.440000000000001</v>
          </cell>
          <cell r="I12" t="str">
            <v>NE</v>
          </cell>
          <cell r="J12">
            <v>36.36</v>
          </cell>
          <cell r="K12">
            <v>0</v>
          </cell>
        </row>
        <row r="13">
          <cell r="B13">
            <v>24.975000000000001</v>
          </cell>
          <cell r="C13">
            <v>26.6</v>
          </cell>
          <cell r="D13">
            <v>20.399999999999999</v>
          </cell>
          <cell r="E13">
            <v>48.75</v>
          </cell>
          <cell r="F13">
            <v>61</v>
          </cell>
          <cell r="G13">
            <v>43</v>
          </cell>
          <cell r="H13">
            <v>6.84</v>
          </cell>
          <cell r="I13" t="str">
            <v>L</v>
          </cell>
          <cell r="J13">
            <v>24.840000000000003</v>
          </cell>
          <cell r="K13">
            <v>0</v>
          </cell>
        </row>
        <row r="14">
          <cell r="B14">
            <v>26.95</v>
          </cell>
          <cell r="C14">
            <v>30.3</v>
          </cell>
          <cell r="D14">
            <v>19.5</v>
          </cell>
          <cell r="E14">
            <v>41.125</v>
          </cell>
          <cell r="F14">
            <v>68</v>
          </cell>
          <cell r="G14">
            <v>30</v>
          </cell>
          <cell r="H14">
            <v>15.840000000000002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26.037500000000001</v>
          </cell>
          <cell r="C15">
            <v>29.5</v>
          </cell>
          <cell r="D15">
            <v>17</v>
          </cell>
          <cell r="E15">
            <v>39.5</v>
          </cell>
          <cell r="F15">
            <v>72</v>
          </cell>
          <cell r="G15">
            <v>26</v>
          </cell>
          <cell r="H15">
            <v>10.08</v>
          </cell>
          <cell r="I15" t="str">
            <v>L</v>
          </cell>
          <cell r="J15">
            <v>30.6</v>
          </cell>
          <cell r="K15">
            <v>0</v>
          </cell>
        </row>
        <row r="16">
          <cell r="B16">
            <v>26.1875</v>
          </cell>
          <cell r="C16">
            <v>29.2</v>
          </cell>
          <cell r="D16">
            <v>19.100000000000001</v>
          </cell>
          <cell r="E16">
            <v>39.375</v>
          </cell>
          <cell r="F16">
            <v>65</v>
          </cell>
          <cell r="G16">
            <v>29</v>
          </cell>
          <cell r="H16">
            <v>27</v>
          </cell>
          <cell r="I16" t="str">
            <v>NE</v>
          </cell>
          <cell r="J16">
            <v>46.800000000000004</v>
          </cell>
          <cell r="K16">
            <v>0</v>
          </cell>
        </row>
        <row r="17">
          <cell r="B17">
            <v>27.412500000000001</v>
          </cell>
          <cell r="C17">
            <v>29.9</v>
          </cell>
          <cell r="D17">
            <v>19</v>
          </cell>
          <cell r="E17">
            <v>31.125</v>
          </cell>
          <cell r="F17">
            <v>57</v>
          </cell>
          <cell r="G17">
            <v>24</v>
          </cell>
          <cell r="H17">
            <v>17.28</v>
          </cell>
          <cell r="I17" t="str">
            <v>NE</v>
          </cell>
          <cell r="J17">
            <v>37.800000000000004</v>
          </cell>
          <cell r="K17">
            <v>0</v>
          </cell>
        </row>
        <row r="18">
          <cell r="B18">
            <v>28.087500000000002</v>
          </cell>
          <cell r="C18">
            <v>30.5</v>
          </cell>
          <cell r="D18">
            <v>20.8</v>
          </cell>
          <cell r="E18">
            <v>31.625</v>
          </cell>
          <cell r="F18">
            <v>50</v>
          </cell>
          <cell r="G18">
            <v>25</v>
          </cell>
          <cell r="H18">
            <v>20.16</v>
          </cell>
          <cell r="I18" t="str">
            <v>N</v>
          </cell>
          <cell r="J18">
            <v>39.6</v>
          </cell>
          <cell r="K18">
            <v>0</v>
          </cell>
        </row>
        <row r="19">
          <cell r="B19">
            <v>27.75</v>
          </cell>
          <cell r="C19">
            <v>30</v>
          </cell>
          <cell r="D19">
            <v>18.7</v>
          </cell>
          <cell r="E19">
            <v>30.625</v>
          </cell>
          <cell r="F19">
            <v>59</v>
          </cell>
          <cell r="G19">
            <v>24</v>
          </cell>
          <cell r="H19">
            <v>22.68</v>
          </cell>
          <cell r="I19" t="str">
            <v>N</v>
          </cell>
          <cell r="J19">
            <v>51.84</v>
          </cell>
          <cell r="K19">
            <v>0</v>
          </cell>
        </row>
        <row r="20">
          <cell r="B20">
            <v>26.837500000000006</v>
          </cell>
          <cell r="C20">
            <v>30.3</v>
          </cell>
          <cell r="D20">
            <v>21</v>
          </cell>
          <cell r="E20">
            <v>35</v>
          </cell>
          <cell r="F20">
            <v>49</v>
          </cell>
          <cell r="G20">
            <v>27</v>
          </cell>
          <cell r="H20">
            <v>19.440000000000001</v>
          </cell>
          <cell r="I20" t="str">
            <v>N</v>
          </cell>
          <cell r="J20">
            <v>50.04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10.287499999999998</v>
          </cell>
          <cell r="C22">
            <v>14.1</v>
          </cell>
          <cell r="D22">
            <v>2.5</v>
          </cell>
          <cell r="E22">
            <v>42.625</v>
          </cell>
          <cell r="F22">
            <v>89</v>
          </cell>
          <cell r="G22">
            <v>28</v>
          </cell>
          <cell r="H22">
            <v>20.88</v>
          </cell>
          <cell r="I22" t="str">
            <v>SE</v>
          </cell>
          <cell r="J22">
            <v>43.56</v>
          </cell>
          <cell r="K22">
            <v>0</v>
          </cell>
        </row>
        <row r="23">
          <cell r="B23">
            <v>14.300000000000002</v>
          </cell>
          <cell r="C23">
            <v>18.3</v>
          </cell>
          <cell r="D23">
            <v>4.2</v>
          </cell>
          <cell r="E23">
            <v>53.142857142857146</v>
          </cell>
          <cell r="F23">
            <v>79</v>
          </cell>
          <cell r="G23">
            <v>38</v>
          </cell>
          <cell r="H23">
            <v>11.16</v>
          </cell>
          <cell r="I23" t="str">
            <v>SE</v>
          </cell>
          <cell r="J23">
            <v>28.44</v>
          </cell>
          <cell r="K23">
            <v>0</v>
          </cell>
        </row>
        <row r="24">
          <cell r="B24">
            <v>20.287500000000001</v>
          </cell>
          <cell r="C24">
            <v>25.5</v>
          </cell>
          <cell r="D24">
            <v>6.7</v>
          </cell>
          <cell r="E24">
            <v>47.75</v>
          </cell>
          <cell r="F24">
            <v>86</v>
          </cell>
          <cell r="G24">
            <v>31</v>
          </cell>
          <cell r="H24">
            <v>10.44</v>
          </cell>
          <cell r="I24" t="str">
            <v>NO</v>
          </cell>
          <cell r="J24">
            <v>23.759999999999998</v>
          </cell>
          <cell r="K24">
            <v>0</v>
          </cell>
        </row>
        <row r="25">
          <cell r="B25">
            <v>26.542857142857141</v>
          </cell>
          <cell r="C25">
            <v>29.3</v>
          </cell>
          <cell r="D25">
            <v>15.9</v>
          </cell>
          <cell r="E25">
            <v>35</v>
          </cell>
          <cell r="F25">
            <v>69</v>
          </cell>
          <cell r="G25">
            <v>26</v>
          </cell>
          <cell r="H25">
            <v>6.84</v>
          </cell>
          <cell r="I25" t="str">
            <v>NE</v>
          </cell>
          <cell r="J25">
            <v>20.88</v>
          </cell>
          <cell r="K25">
            <v>0</v>
          </cell>
        </row>
        <row r="26">
          <cell r="B26">
            <v>28.25714285714286</v>
          </cell>
          <cell r="C26">
            <v>30.3</v>
          </cell>
          <cell r="D26">
            <v>20.6</v>
          </cell>
          <cell r="E26">
            <v>26.285714285714285</v>
          </cell>
          <cell r="F26">
            <v>47</v>
          </cell>
          <cell r="G26">
            <v>21</v>
          </cell>
          <cell r="H26">
            <v>14.4</v>
          </cell>
          <cell r="I26" t="str">
            <v>NE</v>
          </cell>
          <cell r="J26">
            <v>27</v>
          </cell>
          <cell r="K26">
            <v>0</v>
          </cell>
        </row>
        <row r="27">
          <cell r="B27">
            <v>28.299999999999997</v>
          </cell>
          <cell r="C27">
            <v>32.200000000000003</v>
          </cell>
          <cell r="D27">
            <v>19.899999999999999</v>
          </cell>
          <cell r="E27">
            <v>25.875</v>
          </cell>
          <cell r="F27">
            <v>41</v>
          </cell>
          <cell r="G27">
            <v>19</v>
          </cell>
          <cell r="H27">
            <v>19.8</v>
          </cell>
          <cell r="I27" t="str">
            <v>N</v>
          </cell>
          <cell r="J27">
            <v>40.32</v>
          </cell>
          <cell r="K27">
            <v>0</v>
          </cell>
        </row>
        <row r="28">
          <cell r="B28">
            <v>29.85</v>
          </cell>
          <cell r="C28">
            <v>33.200000000000003</v>
          </cell>
          <cell r="D28">
            <v>20.8</v>
          </cell>
          <cell r="E28">
            <v>24.625</v>
          </cell>
          <cell r="F28">
            <v>43</v>
          </cell>
          <cell r="G28">
            <v>19</v>
          </cell>
          <cell r="H28">
            <v>12.96</v>
          </cell>
          <cell r="I28" t="str">
            <v>N</v>
          </cell>
          <cell r="J28">
            <v>32.04</v>
          </cell>
          <cell r="K28">
            <v>0</v>
          </cell>
        </row>
        <row r="29">
          <cell r="B29">
            <v>28.087500000000002</v>
          </cell>
          <cell r="C29">
            <v>30.6</v>
          </cell>
          <cell r="D29">
            <v>21</v>
          </cell>
          <cell r="E29">
            <v>23.125</v>
          </cell>
          <cell r="F29">
            <v>38</v>
          </cell>
          <cell r="G29">
            <v>16</v>
          </cell>
          <cell r="H29">
            <v>19.079999999999998</v>
          </cell>
          <cell r="I29" t="str">
            <v>NE</v>
          </cell>
          <cell r="J29">
            <v>35.28</v>
          </cell>
          <cell r="K29">
            <v>0</v>
          </cell>
        </row>
        <row r="30">
          <cell r="B30">
            <v>26.987500000000004</v>
          </cell>
          <cell r="C30">
            <v>30.5</v>
          </cell>
          <cell r="D30">
            <v>14.2</v>
          </cell>
          <cell r="E30">
            <v>31.625</v>
          </cell>
          <cell r="F30">
            <v>66</v>
          </cell>
          <cell r="G30">
            <v>23</v>
          </cell>
          <cell r="H30">
            <v>20.88</v>
          </cell>
          <cell r="I30" t="str">
            <v>NE</v>
          </cell>
          <cell r="J30">
            <v>38.880000000000003</v>
          </cell>
          <cell r="K30">
            <v>0</v>
          </cell>
        </row>
        <row r="31">
          <cell r="B31">
            <v>25.987499999999997</v>
          </cell>
          <cell r="C31">
            <v>28.7</v>
          </cell>
          <cell r="D31">
            <v>17.3</v>
          </cell>
          <cell r="E31">
            <v>29.375</v>
          </cell>
          <cell r="F31">
            <v>61</v>
          </cell>
          <cell r="G31">
            <v>22</v>
          </cell>
          <cell r="H31">
            <v>17.64</v>
          </cell>
          <cell r="I31" t="str">
            <v>NE</v>
          </cell>
          <cell r="J31">
            <v>37.800000000000004</v>
          </cell>
          <cell r="K31">
            <v>0</v>
          </cell>
        </row>
        <row r="32">
          <cell r="B32">
            <v>26.662500000000001</v>
          </cell>
          <cell r="C32">
            <v>29.5</v>
          </cell>
          <cell r="D32">
            <v>17.5</v>
          </cell>
          <cell r="E32">
            <v>28.5</v>
          </cell>
          <cell r="F32">
            <v>54</v>
          </cell>
          <cell r="G32">
            <v>22</v>
          </cell>
          <cell r="H32">
            <v>20.16</v>
          </cell>
          <cell r="I32" t="str">
            <v>NE</v>
          </cell>
          <cell r="J32">
            <v>45.72</v>
          </cell>
          <cell r="K32">
            <v>0</v>
          </cell>
        </row>
        <row r="33">
          <cell r="B33">
            <v>27.612500000000001</v>
          </cell>
          <cell r="C33">
            <v>30.4</v>
          </cell>
          <cell r="D33">
            <v>19.100000000000001</v>
          </cell>
          <cell r="E33">
            <v>33</v>
          </cell>
          <cell r="F33">
            <v>54</v>
          </cell>
          <cell r="G33">
            <v>26</v>
          </cell>
          <cell r="H33">
            <v>16.920000000000002</v>
          </cell>
          <cell r="I33" t="str">
            <v>NE</v>
          </cell>
          <cell r="J33">
            <v>37.800000000000004</v>
          </cell>
          <cell r="K33">
            <v>0</v>
          </cell>
        </row>
        <row r="34">
          <cell r="B34">
            <v>27.171428571428571</v>
          </cell>
          <cell r="C34">
            <v>30</v>
          </cell>
          <cell r="D34">
            <v>20.3</v>
          </cell>
          <cell r="E34">
            <v>30.571428571428573</v>
          </cell>
          <cell r="F34">
            <v>49</v>
          </cell>
          <cell r="G34">
            <v>24</v>
          </cell>
          <cell r="H34">
            <v>18.720000000000002</v>
          </cell>
          <cell r="I34" t="str">
            <v>NE</v>
          </cell>
          <cell r="J34">
            <v>34.200000000000003</v>
          </cell>
          <cell r="K34">
            <v>0</v>
          </cell>
        </row>
        <row r="35">
          <cell r="B35">
            <v>28.65</v>
          </cell>
          <cell r="C35">
            <v>30.1</v>
          </cell>
          <cell r="D35">
            <v>25.7</v>
          </cell>
          <cell r="E35">
            <v>25.75</v>
          </cell>
          <cell r="F35">
            <v>38</v>
          </cell>
          <cell r="G35">
            <v>23</v>
          </cell>
          <cell r="H35">
            <v>10.44</v>
          </cell>
          <cell r="I35" t="str">
            <v>NE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22.975000000000005</v>
          </cell>
          <cell r="C5">
            <v>30.1</v>
          </cell>
          <cell r="D5">
            <v>16.3</v>
          </cell>
          <cell r="E5">
            <v>46.708333333333336</v>
          </cell>
          <cell r="F5">
            <v>71</v>
          </cell>
          <cell r="G5">
            <v>24</v>
          </cell>
          <cell r="H5">
            <v>20.88</v>
          </cell>
          <cell r="I5" t="str">
            <v>SE</v>
          </cell>
          <cell r="J5">
            <v>32.76</v>
          </cell>
          <cell r="K5">
            <v>0</v>
          </cell>
        </row>
        <row r="6">
          <cell r="B6">
            <v>22.070833333333336</v>
          </cell>
          <cell r="C6">
            <v>28.7</v>
          </cell>
          <cell r="D6">
            <v>15.3</v>
          </cell>
          <cell r="E6">
            <v>46.875</v>
          </cell>
          <cell r="F6">
            <v>74</v>
          </cell>
          <cell r="G6">
            <v>28</v>
          </cell>
          <cell r="H6">
            <v>25.56</v>
          </cell>
          <cell r="I6" t="str">
            <v>SE</v>
          </cell>
          <cell r="J6">
            <v>38.159999999999997</v>
          </cell>
          <cell r="K6">
            <v>0</v>
          </cell>
        </row>
        <row r="7">
          <cell r="B7">
            <v>20.304166666666671</v>
          </cell>
          <cell r="C7">
            <v>27.3</v>
          </cell>
          <cell r="D7">
            <v>14.4</v>
          </cell>
          <cell r="E7">
            <v>56.375</v>
          </cell>
          <cell r="F7">
            <v>82</v>
          </cell>
          <cell r="G7">
            <v>32</v>
          </cell>
          <cell r="H7">
            <v>25.56</v>
          </cell>
          <cell r="I7" t="str">
            <v>SE</v>
          </cell>
          <cell r="J7">
            <v>37.440000000000005</v>
          </cell>
          <cell r="K7">
            <v>0</v>
          </cell>
        </row>
        <row r="8">
          <cell r="B8">
            <v>21.666666666666661</v>
          </cell>
          <cell r="C8">
            <v>29.5</v>
          </cell>
          <cell r="D8">
            <v>15.5</v>
          </cell>
          <cell r="E8">
            <v>50.333333333333336</v>
          </cell>
          <cell r="F8">
            <v>68</v>
          </cell>
          <cell r="G8">
            <v>28</v>
          </cell>
          <cell r="H8">
            <v>20.88</v>
          </cell>
          <cell r="I8" t="str">
            <v>SE</v>
          </cell>
          <cell r="J8">
            <v>40.32</v>
          </cell>
          <cell r="K8">
            <v>0</v>
          </cell>
        </row>
        <row r="9">
          <cell r="B9">
            <v>22.945833333333329</v>
          </cell>
          <cell r="C9">
            <v>30.2</v>
          </cell>
          <cell r="D9">
            <v>17.7</v>
          </cell>
          <cell r="E9">
            <v>47.708333333333336</v>
          </cell>
          <cell r="F9">
            <v>61</v>
          </cell>
          <cell r="G9">
            <v>27</v>
          </cell>
          <cell r="H9">
            <v>24.840000000000003</v>
          </cell>
          <cell r="I9" t="str">
            <v>L</v>
          </cell>
          <cell r="J9">
            <v>41.76</v>
          </cell>
          <cell r="K9">
            <v>0</v>
          </cell>
        </row>
        <row r="10">
          <cell r="B10">
            <v>22.770833333333332</v>
          </cell>
          <cell r="C10">
            <v>29.4</v>
          </cell>
          <cell r="D10">
            <v>17.8</v>
          </cell>
          <cell r="E10">
            <v>45.625</v>
          </cell>
          <cell r="F10">
            <v>66</v>
          </cell>
          <cell r="G10">
            <v>24</v>
          </cell>
          <cell r="H10">
            <v>20.52</v>
          </cell>
          <cell r="I10" t="str">
            <v>L</v>
          </cell>
          <cell r="J10">
            <v>33.119999999999997</v>
          </cell>
          <cell r="K10">
            <v>0</v>
          </cell>
        </row>
        <row r="11">
          <cell r="B11">
            <v>21.087500000000002</v>
          </cell>
          <cell r="C11">
            <v>29</v>
          </cell>
          <cell r="D11">
            <v>14.9</v>
          </cell>
          <cell r="E11">
            <v>46.541666666666664</v>
          </cell>
          <cell r="F11">
            <v>67</v>
          </cell>
          <cell r="G11">
            <v>20</v>
          </cell>
          <cell r="H11">
            <v>18.36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21.933333333333337</v>
          </cell>
          <cell r="C12">
            <v>30.2</v>
          </cell>
          <cell r="D12">
            <v>16.100000000000001</v>
          </cell>
          <cell r="E12">
            <v>48.875</v>
          </cell>
          <cell r="F12">
            <v>64</v>
          </cell>
          <cell r="G12">
            <v>25</v>
          </cell>
          <cell r="H12">
            <v>17.28</v>
          </cell>
          <cell r="I12" t="str">
            <v>L</v>
          </cell>
          <cell r="J12">
            <v>33.480000000000004</v>
          </cell>
          <cell r="K12">
            <v>0</v>
          </cell>
        </row>
        <row r="13">
          <cell r="B13">
            <v>22.516666666666666</v>
          </cell>
          <cell r="C13">
            <v>31.1</v>
          </cell>
          <cell r="D13">
            <v>16.8</v>
          </cell>
          <cell r="E13">
            <v>53.625</v>
          </cell>
          <cell r="F13">
            <v>73</v>
          </cell>
          <cell r="G13">
            <v>27</v>
          </cell>
          <cell r="H13">
            <v>15.840000000000002</v>
          </cell>
          <cell r="I13" t="str">
            <v>NE</v>
          </cell>
          <cell r="J13">
            <v>32.76</v>
          </cell>
          <cell r="K13">
            <v>0</v>
          </cell>
        </row>
        <row r="14">
          <cell r="B14">
            <v>23.604166666666668</v>
          </cell>
          <cell r="C14">
            <v>30.7</v>
          </cell>
          <cell r="D14">
            <v>17.5</v>
          </cell>
          <cell r="E14">
            <v>49.75</v>
          </cell>
          <cell r="F14">
            <v>70</v>
          </cell>
          <cell r="G14">
            <v>27</v>
          </cell>
          <cell r="H14">
            <v>20.88</v>
          </cell>
          <cell r="I14" t="str">
            <v>L</v>
          </cell>
          <cell r="J14">
            <v>37.080000000000005</v>
          </cell>
          <cell r="K14">
            <v>0</v>
          </cell>
        </row>
        <row r="15">
          <cell r="B15">
            <v>22.975000000000005</v>
          </cell>
          <cell r="C15">
            <v>30.2</v>
          </cell>
          <cell r="D15">
            <v>17.100000000000001</v>
          </cell>
          <cell r="E15">
            <v>48.333333333333336</v>
          </cell>
          <cell r="F15">
            <v>72</v>
          </cell>
          <cell r="G15">
            <v>21</v>
          </cell>
          <cell r="H15">
            <v>19.8</v>
          </cell>
          <cell r="I15" t="str">
            <v>SE</v>
          </cell>
          <cell r="J15">
            <v>33.480000000000004</v>
          </cell>
          <cell r="K15">
            <v>0</v>
          </cell>
        </row>
        <row r="16">
          <cell r="B16">
            <v>23.958333333333332</v>
          </cell>
          <cell r="C16">
            <v>31</v>
          </cell>
          <cell r="D16">
            <v>18.3</v>
          </cell>
          <cell r="E16">
            <v>45.208333333333336</v>
          </cell>
          <cell r="F16">
            <v>65</v>
          </cell>
          <cell r="G16">
            <v>23</v>
          </cell>
          <cell r="H16">
            <v>18.720000000000002</v>
          </cell>
          <cell r="I16" t="str">
            <v>SE</v>
          </cell>
          <cell r="J16">
            <v>39.24</v>
          </cell>
          <cell r="K16">
            <v>0</v>
          </cell>
        </row>
        <row r="17">
          <cell r="B17">
            <v>23.270833333333343</v>
          </cell>
          <cell r="C17">
            <v>31.1</v>
          </cell>
          <cell r="D17">
            <v>17.100000000000001</v>
          </cell>
          <cell r="E17">
            <v>44.625</v>
          </cell>
          <cell r="F17">
            <v>65</v>
          </cell>
          <cell r="G17">
            <v>22</v>
          </cell>
          <cell r="H17">
            <v>18</v>
          </cell>
          <cell r="I17" t="str">
            <v>L</v>
          </cell>
          <cell r="J17">
            <v>30.6</v>
          </cell>
          <cell r="K17">
            <v>0</v>
          </cell>
        </row>
        <row r="18">
          <cell r="B18">
            <v>23.600000000000009</v>
          </cell>
          <cell r="C18">
            <v>31.3</v>
          </cell>
          <cell r="D18">
            <v>17.5</v>
          </cell>
          <cell r="E18">
            <v>41.625</v>
          </cell>
          <cell r="F18">
            <v>61</v>
          </cell>
          <cell r="G18">
            <v>22</v>
          </cell>
          <cell r="H18">
            <v>20.88</v>
          </cell>
          <cell r="I18" t="str">
            <v>L</v>
          </cell>
          <cell r="J18">
            <v>34.92</v>
          </cell>
          <cell r="K18">
            <v>0</v>
          </cell>
        </row>
        <row r="19">
          <cell r="B19">
            <v>21.227777777777774</v>
          </cell>
          <cell r="C19">
            <v>29.8</v>
          </cell>
          <cell r="D19">
            <v>16.3</v>
          </cell>
          <cell r="E19">
            <v>48.388888888888886</v>
          </cell>
          <cell r="F19">
            <v>65</v>
          </cell>
          <cell r="G19">
            <v>25</v>
          </cell>
          <cell r="H19">
            <v>25.2</v>
          </cell>
          <cell r="I19" t="str">
            <v>L</v>
          </cell>
          <cell r="J19">
            <v>46.800000000000004</v>
          </cell>
          <cell r="K19">
            <v>0</v>
          </cell>
        </row>
        <row r="20">
          <cell r="B20">
            <v>26.419999999999998</v>
          </cell>
          <cell r="C20">
            <v>29.6</v>
          </cell>
          <cell r="D20">
            <v>21.2</v>
          </cell>
          <cell r="E20">
            <v>34.4</v>
          </cell>
          <cell r="F20">
            <v>50</v>
          </cell>
          <cell r="G20">
            <v>25</v>
          </cell>
          <cell r="H20">
            <v>20.16</v>
          </cell>
          <cell r="I20" t="str">
            <v>N</v>
          </cell>
          <cell r="J20">
            <v>36</v>
          </cell>
          <cell r="K20">
            <v>0</v>
          </cell>
        </row>
        <row r="21">
          <cell r="B21">
            <v>11.208333333333334</v>
          </cell>
          <cell r="C21">
            <v>13.1</v>
          </cell>
          <cell r="D21">
            <v>9.1</v>
          </cell>
          <cell r="E21">
            <v>94.5</v>
          </cell>
          <cell r="F21">
            <v>97</v>
          </cell>
          <cell r="G21">
            <v>92</v>
          </cell>
          <cell r="H21">
            <v>23.040000000000003</v>
          </cell>
          <cell r="I21" t="str">
            <v>SO</v>
          </cell>
          <cell r="J21">
            <v>39.96</v>
          </cell>
          <cell r="K21">
            <v>1</v>
          </cell>
        </row>
        <row r="22">
          <cell r="B22">
            <v>10.558333333333332</v>
          </cell>
          <cell r="C22">
            <v>17.899999999999999</v>
          </cell>
          <cell r="D22">
            <v>5.6</v>
          </cell>
          <cell r="E22">
            <v>67</v>
          </cell>
          <cell r="F22">
            <v>95</v>
          </cell>
          <cell r="G22">
            <v>29</v>
          </cell>
          <cell r="H22">
            <v>27.720000000000002</v>
          </cell>
          <cell r="I22" t="str">
            <v>S</v>
          </cell>
          <cell r="J22">
            <v>43.2</v>
          </cell>
          <cell r="K22">
            <v>0</v>
          </cell>
        </row>
        <row r="23">
          <cell r="B23">
            <v>12.554166666666667</v>
          </cell>
          <cell r="C23">
            <v>23</v>
          </cell>
          <cell r="D23">
            <v>4.8</v>
          </cell>
          <cell r="E23">
            <v>48.708333333333336</v>
          </cell>
          <cell r="F23">
            <v>77</v>
          </cell>
          <cell r="G23">
            <v>26</v>
          </cell>
          <cell r="H23">
            <v>21.96</v>
          </cell>
          <cell r="I23" t="str">
            <v>SE</v>
          </cell>
          <cell r="J23">
            <v>32.76</v>
          </cell>
          <cell r="K23">
            <v>0</v>
          </cell>
        </row>
        <row r="24">
          <cell r="B24">
            <v>16.983333333333338</v>
          </cell>
          <cell r="C24">
            <v>28</v>
          </cell>
          <cell r="D24">
            <v>9.3000000000000007</v>
          </cell>
          <cell r="E24">
            <v>55.041666666666664</v>
          </cell>
          <cell r="F24">
            <v>77</v>
          </cell>
          <cell r="G24">
            <v>28</v>
          </cell>
          <cell r="H24">
            <v>19.079999999999998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21.808333333333326</v>
          </cell>
          <cell r="C25">
            <v>30.9</v>
          </cell>
          <cell r="D25">
            <v>14.3</v>
          </cell>
          <cell r="E25">
            <v>47.375</v>
          </cell>
          <cell r="F25">
            <v>73</v>
          </cell>
          <cell r="G25">
            <v>22</v>
          </cell>
          <cell r="H25">
            <v>14.76</v>
          </cell>
          <cell r="I25" t="str">
            <v>SE</v>
          </cell>
          <cell r="J25">
            <v>29.16</v>
          </cell>
          <cell r="K25">
            <v>0</v>
          </cell>
        </row>
        <row r="26">
          <cell r="B26">
            <v>23.429166666666664</v>
          </cell>
          <cell r="C26">
            <v>31.7</v>
          </cell>
          <cell r="D26">
            <v>16.600000000000001</v>
          </cell>
          <cell r="E26">
            <v>39.291666666666664</v>
          </cell>
          <cell r="F26">
            <v>64</v>
          </cell>
          <cell r="G26">
            <v>15</v>
          </cell>
          <cell r="H26">
            <v>19.440000000000001</v>
          </cell>
          <cell r="I26" t="str">
            <v>SE</v>
          </cell>
          <cell r="J26">
            <v>25.56</v>
          </cell>
          <cell r="K26">
            <v>0</v>
          </cell>
        </row>
        <row r="27">
          <cell r="B27">
            <v>24.0625</v>
          </cell>
          <cell r="C27">
            <v>32.799999999999997</v>
          </cell>
          <cell r="D27">
            <v>16.100000000000001</v>
          </cell>
          <cell r="E27">
            <v>33.916666666666664</v>
          </cell>
          <cell r="F27">
            <v>56</v>
          </cell>
          <cell r="G27">
            <v>14</v>
          </cell>
          <cell r="H27">
            <v>20.52</v>
          </cell>
          <cell r="I27" t="str">
            <v>L</v>
          </cell>
          <cell r="J27">
            <v>41.4</v>
          </cell>
          <cell r="K27">
            <v>0</v>
          </cell>
        </row>
        <row r="28">
          <cell r="B28">
            <v>24.333333333333329</v>
          </cell>
          <cell r="C28">
            <v>32.6</v>
          </cell>
          <cell r="D28">
            <v>17.8</v>
          </cell>
          <cell r="E28">
            <v>34.541666666666664</v>
          </cell>
          <cell r="F28">
            <v>51</v>
          </cell>
          <cell r="G28">
            <v>17</v>
          </cell>
          <cell r="H28">
            <v>25.92</v>
          </cell>
          <cell r="I28" t="str">
            <v>L</v>
          </cell>
          <cell r="J28">
            <v>43.92</v>
          </cell>
          <cell r="K28">
            <v>0</v>
          </cell>
        </row>
        <row r="29">
          <cell r="B29">
            <v>23.420833333333331</v>
          </cell>
          <cell r="C29">
            <v>31.3</v>
          </cell>
          <cell r="D29">
            <v>16.899999999999999</v>
          </cell>
          <cell r="E29">
            <v>33.25</v>
          </cell>
          <cell r="F29">
            <v>48</v>
          </cell>
          <cell r="G29">
            <v>15</v>
          </cell>
          <cell r="H29">
            <v>20.88</v>
          </cell>
          <cell r="I29" t="str">
            <v>L</v>
          </cell>
          <cell r="J29">
            <v>33.840000000000003</v>
          </cell>
          <cell r="K29">
            <v>0</v>
          </cell>
        </row>
        <row r="30">
          <cell r="B30">
            <v>23.295833333333334</v>
          </cell>
          <cell r="C30">
            <v>31.2</v>
          </cell>
          <cell r="D30">
            <v>16.3</v>
          </cell>
          <cell r="E30">
            <v>35.541666666666664</v>
          </cell>
          <cell r="F30">
            <v>53</v>
          </cell>
          <cell r="G30">
            <v>18</v>
          </cell>
          <cell r="H30">
            <v>15.840000000000002</v>
          </cell>
          <cell r="I30" t="str">
            <v>L</v>
          </cell>
          <cell r="J30">
            <v>35.28</v>
          </cell>
          <cell r="K30">
            <v>0</v>
          </cell>
        </row>
        <row r="31">
          <cell r="B31">
            <v>23.066666666666674</v>
          </cell>
          <cell r="C31">
            <v>29.5</v>
          </cell>
          <cell r="D31">
            <v>17.8</v>
          </cell>
          <cell r="E31">
            <v>35.875</v>
          </cell>
          <cell r="F31">
            <v>53</v>
          </cell>
          <cell r="G31">
            <v>19</v>
          </cell>
          <cell r="H31">
            <v>21.96</v>
          </cell>
          <cell r="I31" t="str">
            <v>L</v>
          </cell>
          <cell r="J31">
            <v>62.639999999999993</v>
          </cell>
          <cell r="K31">
            <v>0</v>
          </cell>
        </row>
        <row r="32">
          <cell r="B32">
            <v>21.987500000000001</v>
          </cell>
          <cell r="C32">
            <v>30.3</v>
          </cell>
          <cell r="D32">
            <v>15.2</v>
          </cell>
          <cell r="E32">
            <v>38.458333333333336</v>
          </cell>
          <cell r="F32">
            <v>58</v>
          </cell>
          <cell r="G32">
            <v>19</v>
          </cell>
          <cell r="H32">
            <v>22.68</v>
          </cell>
          <cell r="I32" t="str">
            <v>L</v>
          </cell>
          <cell r="J32">
            <v>38.159999999999997</v>
          </cell>
          <cell r="K32">
            <v>0</v>
          </cell>
        </row>
        <row r="33">
          <cell r="B33">
            <v>22.558333333333334</v>
          </cell>
          <cell r="C33">
            <v>30.8</v>
          </cell>
          <cell r="D33">
            <v>16</v>
          </cell>
          <cell r="E33">
            <v>40.708333333333336</v>
          </cell>
          <cell r="F33">
            <v>57</v>
          </cell>
          <cell r="G33">
            <v>22</v>
          </cell>
          <cell r="H33">
            <v>18.720000000000002</v>
          </cell>
          <cell r="I33" t="str">
            <v>L</v>
          </cell>
          <cell r="J33">
            <v>40.680000000000007</v>
          </cell>
          <cell r="K33">
            <v>0</v>
          </cell>
        </row>
        <row r="34">
          <cell r="B34">
            <v>25.28235294117647</v>
          </cell>
          <cell r="C34">
            <v>31.1</v>
          </cell>
          <cell r="D34">
            <v>18</v>
          </cell>
          <cell r="E34">
            <v>36.588235294117645</v>
          </cell>
          <cell r="F34">
            <v>61</v>
          </cell>
          <cell r="G34">
            <v>21</v>
          </cell>
          <cell r="H34">
            <v>16.559999999999999</v>
          </cell>
          <cell r="I34" t="str">
            <v>L</v>
          </cell>
          <cell r="J34">
            <v>29.16</v>
          </cell>
          <cell r="K34">
            <v>0</v>
          </cell>
        </row>
        <row r="35">
          <cell r="B35">
            <v>25.286666666666669</v>
          </cell>
          <cell r="C35">
            <v>30.3</v>
          </cell>
          <cell r="D35">
            <v>18</v>
          </cell>
          <cell r="E35">
            <v>35.733333333333334</v>
          </cell>
          <cell r="F35">
            <v>60</v>
          </cell>
          <cell r="G35">
            <v>23</v>
          </cell>
          <cell r="H35">
            <v>20.52</v>
          </cell>
          <cell r="I35" t="str">
            <v>SE</v>
          </cell>
          <cell r="J35">
            <v>34.200000000000003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21.720833333333331</v>
          </cell>
          <cell r="C5">
            <v>31.7</v>
          </cell>
          <cell r="D5">
            <v>15.1</v>
          </cell>
          <cell r="E5">
            <v>63.166666666666664</v>
          </cell>
          <cell r="F5">
            <v>88</v>
          </cell>
          <cell r="G5">
            <v>25</v>
          </cell>
          <cell r="H5">
            <v>6.48</v>
          </cell>
          <cell r="I5" t="str">
            <v>S</v>
          </cell>
          <cell r="J5">
            <v>21.96</v>
          </cell>
          <cell r="K5">
            <v>0</v>
          </cell>
        </row>
        <row r="6">
          <cell r="B6">
            <v>20.479166666666668</v>
          </cell>
          <cell r="C6">
            <v>28.1</v>
          </cell>
          <cell r="D6">
            <v>14.2</v>
          </cell>
          <cell r="E6">
            <v>64.875</v>
          </cell>
          <cell r="F6">
            <v>91</v>
          </cell>
          <cell r="G6">
            <v>35</v>
          </cell>
          <cell r="H6">
            <v>10.44</v>
          </cell>
          <cell r="I6" t="str">
            <v>SE</v>
          </cell>
          <cell r="J6">
            <v>26.64</v>
          </cell>
          <cell r="K6">
            <v>0</v>
          </cell>
        </row>
        <row r="7">
          <cell r="B7">
            <v>18.383333333333336</v>
          </cell>
          <cell r="C7">
            <v>28.2</v>
          </cell>
          <cell r="D7">
            <v>10.7</v>
          </cell>
          <cell r="E7">
            <v>61.833333333333336</v>
          </cell>
          <cell r="F7">
            <v>88</v>
          </cell>
          <cell r="G7">
            <v>32</v>
          </cell>
          <cell r="H7">
            <v>12.6</v>
          </cell>
          <cell r="I7" t="str">
            <v>SE</v>
          </cell>
          <cell r="J7">
            <v>29.16</v>
          </cell>
          <cell r="K7">
            <v>0</v>
          </cell>
        </row>
        <row r="8">
          <cell r="B8">
            <v>18.337500000000002</v>
          </cell>
          <cell r="C8">
            <v>26.2</v>
          </cell>
          <cell r="D8">
            <v>12.5</v>
          </cell>
          <cell r="E8">
            <v>53.791666666666664</v>
          </cell>
          <cell r="F8">
            <v>73</v>
          </cell>
          <cell r="G8">
            <v>31</v>
          </cell>
          <cell r="H8">
            <v>14.04</v>
          </cell>
          <cell r="I8" t="str">
            <v>SE</v>
          </cell>
          <cell r="J8">
            <v>39.96</v>
          </cell>
          <cell r="K8">
            <v>0</v>
          </cell>
        </row>
        <row r="9">
          <cell r="B9">
            <v>19.55833333333333</v>
          </cell>
          <cell r="C9">
            <v>26.4</v>
          </cell>
          <cell r="D9">
            <v>12.9</v>
          </cell>
          <cell r="E9">
            <v>51.333333333333336</v>
          </cell>
          <cell r="F9">
            <v>73</v>
          </cell>
          <cell r="G9">
            <v>31</v>
          </cell>
          <cell r="H9">
            <v>12.6</v>
          </cell>
          <cell r="I9" t="str">
            <v>L</v>
          </cell>
          <cell r="J9">
            <v>34.56</v>
          </cell>
          <cell r="K9">
            <v>0</v>
          </cell>
        </row>
        <row r="10">
          <cell r="B10">
            <v>18.691666666666663</v>
          </cell>
          <cell r="C10">
            <v>27.3</v>
          </cell>
          <cell r="D10">
            <v>11.1</v>
          </cell>
          <cell r="E10">
            <v>57.208333333333336</v>
          </cell>
          <cell r="F10">
            <v>88</v>
          </cell>
          <cell r="G10">
            <v>28</v>
          </cell>
          <cell r="H10">
            <v>10.8</v>
          </cell>
          <cell r="I10" t="str">
            <v>NE</v>
          </cell>
          <cell r="J10">
            <v>24.840000000000003</v>
          </cell>
          <cell r="K10">
            <v>0</v>
          </cell>
        </row>
        <row r="11">
          <cell r="B11">
            <v>19.900000000000002</v>
          </cell>
          <cell r="C11">
            <v>29</v>
          </cell>
          <cell r="D11">
            <v>12.8</v>
          </cell>
          <cell r="E11">
            <v>57.791666666666664</v>
          </cell>
          <cell r="F11">
            <v>85</v>
          </cell>
          <cell r="G11">
            <v>30</v>
          </cell>
          <cell r="H11">
            <v>12.96</v>
          </cell>
          <cell r="I11" t="str">
            <v>L</v>
          </cell>
          <cell r="J11">
            <v>27.36</v>
          </cell>
          <cell r="K11">
            <v>0</v>
          </cell>
        </row>
        <row r="12">
          <cell r="B12">
            <v>21.958333333333339</v>
          </cell>
          <cell r="C12">
            <v>27.3</v>
          </cell>
          <cell r="D12">
            <v>17.2</v>
          </cell>
          <cell r="E12">
            <v>53.166666666666664</v>
          </cell>
          <cell r="F12">
            <v>70</v>
          </cell>
          <cell r="G12">
            <v>39</v>
          </cell>
          <cell r="H12">
            <v>13.32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21.233333333333334</v>
          </cell>
          <cell r="C13">
            <v>28.9</v>
          </cell>
          <cell r="D13">
            <v>15.2</v>
          </cell>
          <cell r="E13">
            <v>58.5</v>
          </cell>
          <cell r="F13">
            <v>80</v>
          </cell>
          <cell r="G13">
            <v>34</v>
          </cell>
          <cell r="H13">
            <v>13.32</v>
          </cell>
          <cell r="I13" t="str">
            <v>NE</v>
          </cell>
          <cell r="J13">
            <v>30.240000000000002</v>
          </cell>
          <cell r="K13">
            <v>0</v>
          </cell>
        </row>
        <row r="14">
          <cell r="B14">
            <v>21.470833333333328</v>
          </cell>
          <cell r="C14">
            <v>29.6</v>
          </cell>
          <cell r="D14">
            <v>14.6</v>
          </cell>
          <cell r="E14">
            <v>57.208333333333336</v>
          </cell>
          <cell r="F14">
            <v>83</v>
          </cell>
          <cell r="G14">
            <v>27</v>
          </cell>
          <cell r="H14">
            <v>12.6</v>
          </cell>
          <cell r="I14" t="str">
            <v>NE</v>
          </cell>
          <cell r="J14">
            <v>29.880000000000003</v>
          </cell>
          <cell r="K14">
            <v>0</v>
          </cell>
        </row>
        <row r="15">
          <cell r="B15">
            <v>21.270833333333332</v>
          </cell>
          <cell r="C15">
            <v>30.3</v>
          </cell>
          <cell r="D15">
            <v>14.5</v>
          </cell>
          <cell r="E15">
            <v>58</v>
          </cell>
          <cell r="F15">
            <v>81</v>
          </cell>
          <cell r="G15">
            <v>31</v>
          </cell>
          <cell r="H15">
            <v>7.9200000000000008</v>
          </cell>
          <cell r="I15" t="str">
            <v>SO</v>
          </cell>
          <cell r="J15">
            <v>20.52</v>
          </cell>
          <cell r="K15">
            <v>0</v>
          </cell>
        </row>
        <row r="16">
          <cell r="B16">
            <v>21.866666666666664</v>
          </cell>
          <cell r="C16">
            <v>30.9</v>
          </cell>
          <cell r="D16">
            <v>15.1</v>
          </cell>
          <cell r="E16">
            <v>58</v>
          </cell>
          <cell r="F16">
            <v>82</v>
          </cell>
          <cell r="G16">
            <v>27</v>
          </cell>
          <cell r="H16">
            <v>11.16</v>
          </cell>
          <cell r="I16" t="str">
            <v>SO</v>
          </cell>
          <cell r="J16">
            <v>27</v>
          </cell>
          <cell r="K16">
            <v>0</v>
          </cell>
        </row>
        <row r="17">
          <cell r="B17">
            <v>21.543749999999999</v>
          </cell>
          <cell r="C17">
            <v>30.6</v>
          </cell>
          <cell r="D17">
            <v>16.3</v>
          </cell>
          <cell r="E17">
            <v>56.1875</v>
          </cell>
          <cell r="F17">
            <v>75</v>
          </cell>
          <cell r="G17">
            <v>30</v>
          </cell>
          <cell r="H17">
            <v>13.32</v>
          </cell>
          <cell r="I17" t="str">
            <v>NE</v>
          </cell>
          <cell r="J17">
            <v>35.64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26.288888888888888</v>
          </cell>
          <cell r="C5">
            <v>29.9</v>
          </cell>
          <cell r="D5">
            <v>18</v>
          </cell>
          <cell r="E5">
            <v>57</v>
          </cell>
          <cell r="F5">
            <v>93</v>
          </cell>
          <cell r="G5">
            <v>38</v>
          </cell>
          <cell r="H5">
            <v>7.2</v>
          </cell>
          <cell r="I5" t="str">
            <v>S</v>
          </cell>
          <cell r="J5">
            <v>17.64</v>
          </cell>
          <cell r="K5">
            <v>0</v>
          </cell>
        </row>
        <row r="6">
          <cell r="B6">
            <v>25.744444444444444</v>
          </cell>
          <cell r="C6">
            <v>29.3</v>
          </cell>
          <cell r="D6">
            <v>17.8</v>
          </cell>
          <cell r="E6">
            <v>52.444444444444443</v>
          </cell>
          <cell r="F6">
            <v>84</v>
          </cell>
          <cell r="G6">
            <v>38</v>
          </cell>
          <cell r="H6">
            <v>15.840000000000002</v>
          </cell>
          <cell r="I6" t="str">
            <v>SE</v>
          </cell>
          <cell r="J6">
            <v>31.680000000000003</v>
          </cell>
          <cell r="K6">
            <v>0</v>
          </cell>
        </row>
        <row r="7">
          <cell r="B7">
            <v>23.450000000000003</v>
          </cell>
          <cell r="C7">
            <v>26.9</v>
          </cell>
          <cell r="D7">
            <v>17</v>
          </cell>
          <cell r="E7">
            <v>49.125</v>
          </cell>
          <cell r="F7">
            <v>69</v>
          </cell>
          <cell r="G7">
            <v>38</v>
          </cell>
          <cell r="H7">
            <v>15.120000000000001</v>
          </cell>
          <cell r="I7" t="str">
            <v>SE</v>
          </cell>
          <cell r="J7">
            <v>37.440000000000005</v>
          </cell>
          <cell r="K7">
            <v>0</v>
          </cell>
        </row>
        <row r="8">
          <cell r="B8">
            <v>25.914285714285715</v>
          </cell>
          <cell r="C8">
            <v>27.9</v>
          </cell>
          <cell r="D8">
            <v>20</v>
          </cell>
          <cell r="E8">
            <v>41.857142857142854</v>
          </cell>
          <cell r="F8">
            <v>55</v>
          </cell>
          <cell r="G8">
            <v>36</v>
          </cell>
          <cell r="H8">
            <v>9.7200000000000006</v>
          </cell>
          <cell r="I8" t="str">
            <v>L</v>
          </cell>
          <cell r="J8">
            <v>33.480000000000004</v>
          </cell>
          <cell r="K8">
            <v>0</v>
          </cell>
        </row>
        <row r="9">
          <cell r="B9">
            <v>26.133333333333333</v>
          </cell>
          <cell r="C9">
            <v>29.3</v>
          </cell>
          <cell r="D9">
            <v>19.7</v>
          </cell>
          <cell r="E9">
            <v>43.555555555555557</v>
          </cell>
          <cell r="F9">
            <v>58</v>
          </cell>
          <cell r="G9">
            <v>34</v>
          </cell>
          <cell r="H9">
            <v>11.520000000000001</v>
          </cell>
          <cell r="I9" t="str">
            <v>L</v>
          </cell>
          <cell r="J9">
            <v>23.040000000000003</v>
          </cell>
          <cell r="K9">
            <v>0</v>
          </cell>
        </row>
        <row r="10">
          <cell r="B10">
            <v>26.944444444444443</v>
          </cell>
          <cell r="C10">
            <v>29.7</v>
          </cell>
          <cell r="D10">
            <v>18.7</v>
          </cell>
          <cell r="E10">
            <v>40.444444444444443</v>
          </cell>
          <cell r="F10">
            <v>71</v>
          </cell>
          <cell r="G10">
            <v>32</v>
          </cell>
          <cell r="H10">
            <v>9</v>
          </cell>
          <cell r="I10" t="str">
            <v>SE</v>
          </cell>
          <cell r="J10">
            <v>20.88</v>
          </cell>
          <cell r="K10">
            <v>0</v>
          </cell>
        </row>
        <row r="11">
          <cell r="B11">
            <v>26.477777777777778</v>
          </cell>
          <cell r="C11">
            <v>28.9</v>
          </cell>
          <cell r="D11">
            <v>17.2</v>
          </cell>
          <cell r="E11">
            <v>40</v>
          </cell>
          <cell r="F11">
            <v>76</v>
          </cell>
          <cell r="G11">
            <v>27</v>
          </cell>
          <cell r="H11">
            <v>14.4</v>
          </cell>
          <cell r="I11" t="str">
            <v>SE</v>
          </cell>
          <cell r="J11">
            <v>27</v>
          </cell>
          <cell r="K11">
            <v>0</v>
          </cell>
        </row>
        <row r="12">
          <cell r="B12">
            <v>27.962499999999995</v>
          </cell>
          <cell r="C12">
            <v>30.3</v>
          </cell>
          <cell r="D12">
            <v>17.7</v>
          </cell>
          <cell r="E12">
            <v>42.375</v>
          </cell>
          <cell r="F12">
            <v>78</v>
          </cell>
          <cell r="G12">
            <v>32</v>
          </cell>
          <cell r="H12">
            <v>7.2</v>
          </cell>
          <cell r="I12" t="str">
            <v>NE</v>
          </cell>
          <cell r="J12">
            <v>18.36</v>
          </cell>
          <cell r="K12">
            <v>0</v>
          </cell>
        </row>
        <row r="13">
          <cell r="B13">
            <v>27.214285714285719</v>
          </cell>
          <cell r="C13">
            <v>29.7</v>
          </cell>
          <cell r="D13">
            <v>19.5</v>
          </cell>
          <cell r="E13">
            <v>50.571428571428569</v>
          </cell>
          <cell r="F13">
            <v>86</v>
          </cell>
          <cell r="G13">
            <v>40</v>
          </cell>
          <cell r="H13">
            <v>3.24</v>
          </cell>
          <cell r="I13" t="str">
            <v>SE</v>
          </cell>
          <cell r="J13">
            <v>12.96</v>
          </cell>
          <cell r="K13">
            <v>0</v>
          </cell>
        </row>
        <row r="14">
          <cell r="B14">
            <v>29.575000000000003</v>
          </cell>
          <cell r="C14">
            <v>31.6</v>
          </cell>
          <cell r="D14">
            <v>22</v>
          </cell>
          <cell r="E14">
            <v>41.25</v>
          </cell>
          <cell r="F14">
            <v>70</v>
          </cell>
          <cell r="G14">
            <v>32</v>
          </cell>
          <cell r="H14">
            <v>7.9200000000000008</v>
          </cell>
          <cell r="I14" t="str">
            <v>NE</v>
          </cell>
          <cell r="J14">
            <v>17.64</v>
          </cell>
          <cell r="K14">
            <v>0</v>
          </cell>
        </row>
        <row r="15">
          <cell r="B15">
            <v>28.912500000000001</v>
          </cell>
          <cell r="C15">
            <v>30.8</v>
          </cell>
          <cell r="D15">
            <v>22</v>
          </cell>
          <cell r="E15">
            <v>38</v>
          </cell>
          <cell r="F15">
            <v>65</v>
          </cell>
          <cell r="G15">
            <v>30</v>
          </cell>
          <cell r="H15">
            <v>14.04</v>
          </cell>
          <cell r="I15" t="str">
            <v>SE</v>
          </cell>
          <cell r="J15">
            <v>25.2</v>
          </cell>
          <cell r="K15">
            <v>0</v>
          </cell>
        </row>
        <row r="16">
          <cell r="B16">
            <v>29.750000000000004</v>
          </cell>
          <cell r="C16">
            <v>31.6</v>
          </cell>
          <cell r="D16">
            <v>21.7</v>
          </cell>
          <cell r="E16">
            <v>36.125</v>
          </cell>
          <cell r="F16">
            <v>66</v>
          </cell>
          <cell r="G16">
            <v>26</v>
          </cell>
          <cell r="H16">
            <v>18.720000000000002</v>
          </cell>
          <cell r="I16" t="str">
            <v>L</v>
          </cell>
          <cell r="J16">
            <v>34.200000000000003</v>
          </cell>
          <cell r="K16">
            <v>0</v>
          </cell>
        </row>
        <row r="17">
          <cell r="B17">
            <v>29.644444444444446</v>
          </cell>
          <cell r="C17">
            <v>32.4</v>
          </cell>
          <cell r="D17">
            <v>20</v>
          </cell>
          <cell r="E17">
            <v>31.888888888888889</v>
          </cell>
          <cell r="F17">
            <v>65</v>
          </cell>
          <cell r="G17">
            <v>23</v>
          </cell>
          <cell r="H17">
            <v>19.440000000000001</v>
          </cell>
          <cell r="I17" t="str">
            <v>NE</v>
          </cell>
          <cell r="J17">
            <v>36</v>
          </cell>
          <cell r="K17">
            <v>0</v>
          </cell>
        </row>
        <row r="18">
          <cell r="B18">
            <v>30.887500000000003</v>
          </cell>
          <cell r="C18">
            <v>32.6</v>
          </cell>
          <cell r="D18">
            <v>21.1</v>
          </cell>
          <cell r="E18">
            <v>30.625</v>
          </cell>
          <cell r="F18">
            <v>65</v>
          </cell>
          <cell r="G18">
            <v>23</v>
          </cell>
          <cell r="H18">
            <v>16.2</v>
          </cell>
          <cell r="I18" t="str">
            <v>N</v>
          </cell>
          <cell r="J18">
            <v>32.4</v>
          </cell>
          <cell r="K18">
            <v>0</v>
          </cell>
        </row>
        <row r="19">
          <cell r="B19">
            <v>30.349999999999998</v>
          </cell>
          <cell r="C19">
            <v>32.200000000000003</v>
          </cell>
          <cell r="D19">
            <v>21.6</v>
          </cell>
          <cell r="E19">
            <v>30.75</v>
          </cell>
          <cell r="F19">
            <v>65</v>
          </cell>
          <cell r="G19">
            <v>25</v>
          </cell>
          <cell r="H19">
            <v>28.08</v>
          </cell>
          <cell r="I19" t="str">
            <v>N</v>
          </cell>
          <cell r="J19">
            <v>52.92</v>
          </cell>
          <cell r="K19">
            <v>0</v>
          </cell>
        </row>
        <row r="20">
          <cell r="B20">
            <v>30.2</v>
          </cell>
          <cell r="C20">
            <v>32.6</v>
          </cell>
          <cell r="D20">
            <v>20.3</v>
          </cell>
          <cell r="E20">
            <v>33.714285714285715</v>
          </cell>
          <cell r="F20">
            <v>72</v>
          </cell>
          <cell r="G20">
            <v>27</v>
          </cell>
          <cell r="H20">
            <v>15.120000000000001</v>
          </cell>
          <cell r="I20" t="str">
            <v>NO</v>
          </cell>
          <cell r="J20">
            <v>36.36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13.41111111111111</v>
          </cell>
          <cell r="C22">
            <v>17</v>
          </cell>
          <cell r="D22">
            <v>6.3</v>
          </cell>
          <cell r="E22">
            <v>39.333333333333336</v>
          </cell>
          <cell r="F22">
            <v>81</v>
          </cell>
          <cell r="G22">
            <v>25</v>
          </cell>
          <cell r="H22">
            <v>16.559999999999999</v>
          </cell>
          <cell r="I22" t="str">
            <v>S</v>
          </cell>
          <cell r="J22">
            <v>31.319999999999997</v>
          </cell>
          <cell r="K22">
            <v>0</v>
          </cell>
        </row>
        <row r="23">
          <cell r="B23">
            <v>17.1875</v>
          </cell>
          <cell r="C23">
            <v>21.1</v>
          </cell>
          <cell r="D23">
            <v>6.2</v>
          </cell>
          <cell r="E23">
            <v>41.25</v>
          </cell>
          <cell r="F23">
            <v>78</v>
          </cell>
          <cell r="G23">
            <v>30</v>
          </cell>
          <cell r="H23">
            <v>12.6</v>
          </cell>
          <cell r="I23" t="str">
            <v>SE</v>
          </cell>
          <cell r="J23">
            <v>26.28</v>
          </cell>
          <cell r="K23">
            <v>0</v>
          </cell>
        </row>
        <row r="24">
          <cell r="B24">
            <v>22.277777777777779</v>
          </cell>
          <cell r="C24">
            <v>27.2</v>
          </cell>
          <cell r="D24">
            <v>7.9</v>
          </cell>
          <cell r="E24">
            <v>43.111111111111114</v>
          </cell>
          <cell r="F24">
            <v>87</v>
          </cell>
          <cell r="G24">
            <v>31</v>
          </cell>
          <cell r="H24">
            <v>6.48</v>
          </cell>
          <cell r="I24" t="str">
            <v>SE</v>
          </cell>
          <cell r="J24">
            <v>19.8</v>
          </cell>
          <cell r="K24">
            <v>0</v>
          </cell>
        </row>
        <row r="25">
          <cell r="B25">
            <v>27.925000000000001</v>
          </cell>
          <cell r="C25">
            <v>31.4</v>
          </cell>
          <cell r="D25">
            <v>14.8</v>
          </cell>
          <cell r="E25">
            <v>33.75</v>
          </cell>
          <cell r="F25">
            <v>80</v>
          </cell>
          <cell r="G25">
            <v>22</v>
          </cell>
          <cell r="H25">
            <v>4.6800000000000006</v>
          </cell>
          <cell r="I25" t="str">
            <v>NO</v>
          </cell>
          <cell r="J25">
            <v>15.48</v>
          </cell>
          <cell r="K25">
            <v>0</v>
          </cell>
        </row>
        <row r="26">
          <cell r="B26">
            <v>29.737500000000001</v>
          </cell>
          <cell r="C26">
            <v>32.9</v>
          </cell>
          <cell r="D26">
            <v>16.899999999999999</v>
          </cell>
          <cell r="E26">
            <v>29.25</v>
          </cell>
          <cell r="F26">
            <v>76</v>
          </cell>
          <cell r="G26">
            <v>20</v>
          </cell>
          <cell r="H26">
            <v>8.64</v>
          </cell>
          <cell r="I26" t="str">
            <v>L</v>
          </cell>
          <cell r="J26">
            <v>22.32</v>
          </cell>
          <cell r="K26">
            <v>0</v>
          </cell>
        </row>
        <row r="27">
          <cell r="B27">
            <v>32.4</v>
          </cell>
          <cell r="C27">
            <v>34.4</v>
          </cell>
          <cell r="D27">
            <v>27</v>
          </cell>
          <cell r="E27">
            <v>22.428571428571427</v>
          </cell>
          <cell r="F27">
            <v>35</v>
          </cell>
          <cell r="G27">
            <v>17</v>
          </cell>
          <cell r="H27">
            <v>18.36</v>
          </cell>
          <cell r="I27" t="str">
            <v>NE</v>
          </cell>
          <cell r="J27">
            <v>33.840000000000003</v>
          </cell>
          <cell r="K27">
            <v>0</v>
          </cell>
        </row>
        <row r="28">
          <cell r="B28">
            <v>30.87777777777778</v>
          </cell>
          <cell r="C28">
            <v>35.4</v>
          </cell>
          <cell r="D28">
            <v>16.399999999999999</v>
          </cell>
          <cell r="E28">
            <v>30.222222222222221</v>
          </cell>
          <cell r="F28">
            <v>73</v>
          </cell>
          <cell r="G28">
            <v>19</v>
          </cell>
          <cell r="H28">
            <v>13.68</v>
          </cell>
          <cell r="I28" t="str">
            <v>N</v>
          </cell>
          <cell r="J28">
            <v>33.119999999999997</v>
          </cell>
          <cell r="K28">
            <v>0</v>
          </cell>
        </row>
        <row r="29">
          <cell r="B29">
            <v>30</v>
          </cell>
          <cell r="C29">
            <v>33.4</v>
          </cell>
          <cell r="D29">
            <v>16.100000000000001</v>
          </cell>
          <cell r="E29">
            <v>27.333333333333332</v>
          </cell>
          <cell r="F29">
            <v>81</v>
          </cell>
          <cell r="G29">
            <v>18</v>
          </cell>
          <cell r="H29">
            <v>13.32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29.911111111111111</v>
          </cell>
          <cell r="C30">
            <v>33.200000000000003</v>
          </cell>
          <cell r="D30">
            <v>19</v>
          </cell>
          <cell r="E30">
            <v>28.777777777777779</v>
          </cell>
          <cell r="F30">
            <v>59</v>
          </cell>
          <cell r="G30">
            <v>19</v>
          </cell>
          <cell r="H30">
            <v>12.24</v>
          </cell>
          <cell r="I30" t="str">
            <v>L</v>
          </cell>
          <cell r="J30">
            <v>24.840000000000003</v>
          </cell>
          <cell r="K30">
            <v>0</v>
          </cell>
        </row>
        <row r="31">
          <cell r="B31">
            <v>28.899999999999995</v>
          </cell>
          <cell r="C31">
            <v>31.5</v>
          </cell>
          <cell r="D31">
            <v>17.3</v>
          </cell>
          <cell r="E31">
            <v>27.444444444444443</v>
          </cell>
          <cell r="F31">
            <v>69</v>
          </cell>
          <cell r="G31">
            <v>19</v>
          </cell>
          <cell r="H31">
            <v>17.28</v>
          </cell>
          <cell r="I31" t="str">
            <v>L</v>
          </cell>
          <cell r="J31">
            <v>36</v>
          </cell>
          <cell r="K31">
            <v>0</v>
          </cell>
        </row>
        <row r="32">
          <cell r="B32">
            <v>29.055555555555557</v>
          </cell>
          <cell r="C32">
            <v>32.1</v>
          </cell>
          <cell r="D32">
            <v>18.3</v>
          </cell>
          <cell r="E32">
            <v>27.555555555555557</v>
          </cell>
          <cell r="F32">
            <v>61</v>
          </cell>
          <cell r="G32">
            <v>21</v>
          </cell>
          <cell r="H32">
            <v>23.040000000000003</v>
          </cell>
          <cell r="I32" t="str">
            <v>NE</v>
          </cell>
          <cell r="J32">
            <v>45.36</v>
          </cell>
          <cell r="K32">
            <v>0</v>
          </cell>
        </row>
        <row r="33">
          <cell r="B33">
            <v>29.788888888888891</v>
          </cell>
          <cell r="C33">
            <v>32.799999999999997</v>
          </cell>
          <cell r="D33">
            <v>17.3</v>
          </cell>
          <cell r="E33">
            <v>31.666666666666668</v>
          </cell>
          <cell r="F33">
            <v>69</v>
          </cell>
          <cell r="G33">
            <v>23</v>
          </cell>
          <cell r="H33">
            <v>13.68</v>
          </cell>
          <cell r="I33" t="str">
            <v>NE</v>
          </cell>
          <cell r="J33">
            <v>28.08</v>
          </cell>
          <cell r="K33">
            <v>0</v>
          </cell>
        </row>
        <row r="34">
          <cell r="B34">
            <v>30.177777777777781</v>
          </cell>
          <cell r="C34">
            <v>33.700000000000003</v>
          </cell>
          <cell r="D34">
            <v>21.7</v>
          </cell>
          <cell r="E34">
            <v>28.444444444444443</v>
          </cell>
          <cell r="F34">
            <v>52</v>
          </cell>
          <cell r="G34">
            <v>21</v>
          </cell>
          <cell r="H34">
            <v>13.68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B35">
            <v>30.24285714285714</v>
          </cell>
          <cell r="C35">
            <v>32.4</v>
          </cell>
          <cell r="D35">
            <v>22.7</v>
          </cell>
          <cell r="E35">
            <v>27.714285714285715</v>
          </cell>
          <cell r="F35">
            <v>58</v>
          </cell>
          <cell r="G35">
            <v>21</v>
          </cell>
          <cell r="H35">
            <v>11.879999999999999</v>
          </cell>
          <cell r="I35" t="str">
            <v>L</v>
          </cell>
          <cell r="J35">
            <v>27.36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22.966666666666665</v>
          </cell>
          <cell r="C5">
            <v>28.8</v>
          </cell>
          <cell r="D5">
            <v>18.100000000000001</v>
          </cell>
          <cell r="E5">
            <v>57.166666666666664</v>
          </cell>
          <cell r="F5">
            <v>79</v>
          </cell>
          <cell r="G5">
            <v>30</v>
          </cell>
          <cell r="H5">
            <v>11.879999999999999</v>
          </cell>
          <cell r="I5" t="str">
            <v>S</v>
          </cell>
          <cell r="J5">
            <v>21.6</v>
          </cell>
          <cell r="K5">
            <v>0</v>
          </cell>
        </row>
        <row r="6">
          <cell r="B6">
            <v>20.054166666666664</v>
          </cell>
          <cell r="C6">
            <v>24.3</v>
          </cell>
          <cell r="D6">
            <v>15.9</v>
          </cell>
          <cell r="E6">
            <v>64.375</v>
          </cell>
          <cell r="F6">
            <v>96</v>
          </cell>
          <cell r="G6">
            <v>46</v>
          </cell>
          <cell r="H6">
            <v>25.92</v>
          </cell>
          <cell r="I6" t="str">
            <v>SE</v>
          </cell>
          <cell r="J6">
            <v>40.32</v>
          </cell>
          <cell r="K6">
            <v>0</v>
          </cell>
        </row>
        <row r="7">
          <cell r="B7">
            <v>17.533333333333328</v>
          </cell>
          <cell r="C7">
            <v>23.4</v>
          </cell>
          <cell r="D7">
            <v>12.9</v>
          </cell>
          <cell r="E7">
            <v>62.333333333333336</v>
          </cell>
          <cell r="F7">
            <v>78</v>
          </cell>
          <cell r="G7">
            <v>43</v>
          </cell>
          <cell r="H7">
            <v>28.08</v>
          </cell>
          <cell r="I7" t="str">
            <v>SE</v>
          </cell>
          <cell r="J7">
            <v>44.64</v>
          </cell>
          <cell r="K7">
            <v>0</v>
          </cell>
        </row>
        <row r="8">
          <cell r="B8">
            <v>17.599999999999998</v>
          </cell>
          <cell r="C8">
            <v>23.4</v>
          </cell>
          <cell r="D8">
            <v>12.5</v>
          </cell>
          <cell r="E8">
            <v>56.666666666666664</v>
          </cell>
          <cell r="F8">
            <v>76</v>
          </cell>
          <cell r="G8">
            <v>34</v>
          </cell>
          <cell r="H8">
            <v>33.480000000000004</v>
          </cell>
          <cell r="I8" t="str">
            <v>L</v>
          </cell>
          <cell r="J8">
            <v>50.04</v>
          </cell>
          <cell r="K8">
            <v>0</v>
          </cell>
        </row>
        <row r="9">
          <cell r="B9">
            <v>18.454166666666662</v>
          </cell>
          <cell r="C9">
            <v>24.4</v>
          </cell>
          <cell r="D9">
            <v>13.6</v>
          </cell>
          <cell r="E9">
            <v>54.916666666666664</v>
          </cell>
          <cell r="F9">
            <v>73</v>
          </cell>
          <cell r="G9">
            <v>33</v>
          </cell>
          <cell r="H9">
            <v>26.28</v>
          </cell>
          <cell r="I9" t="str">
            <v>L</v>
          </cell>
          <cell r="J9">
            <v>42.84</v>
          </cell>
          <cell r="K9">
            <v>0</v>
          </cell>
        </row>
        <row r="10">
          <cell r="B10">
            <v>18.883333333333336</v>
          </cell>
          <cell r="C10">
            <v>25.7</v>
          </cell>
          <cell r="D10">
            <v>13.9</v>
          </cell>
          <cell r="E10">
            <v>56.083333333333336</v>
          </cell>
          <cell r="F10">
            <v>76</v>
          </cell>
          <cell r="G10">
            <v>30</v>
          </cell>
          <cell r="H10">
            <v>21.240000000000002</v>
          </cell>
          <cell r="I10" t="str">
            <v>L</v>
          </cell>
          <cell r="J10">
            <v>32.4</v>
          </cell>
          <cell r="K10">
            <v>0</v>
          </cell>
        </row>
        <row r="11">
          <cell r="B11">
            <v>19.924999999999997</v>
          </cell>
          <cell r="C11">
            <v>26.6</v>
          </cell>
          <cell r="D11">
            <v>15.6</v>
          </cell>
          <cell r="E11">
            <v>56</v>
          </cell>
          <cell r="F11">
            <v>72</v>
          </cell>
          <cell r="G11">
            <v>31</v>
          </cell>
          <cell r="H11">
            <v>20.52</v>
          </cell>
          <cell r="I11" t="str">
            <v>L</v>
          </cell>
          <cell r="J11">
            <v>30.6</v>
          </cell>
          <cell r="K11">
            <v>0</v>
          </cell>
        </row>
        <row r="12">
          <cell r="B12">
            <v>20.933333333333334</v>
          </cell>
          <cell r="C12">
            <v>26.4</v>
          </cell>
          <cell r="D12">
            <v>16.5</v>
          </cell>
          <cell r="E12">
            <v>57.208333333333336</v>
          </cell>
          <cell r="F12">
            <v>74</v>
          </cell>
          <cell r="G12">
            <v>39</v>
          </cell>
          <cell r="H12">
            <v>24.12</v>
          </cell>
          <cell r="I12" t="str">
            <v>L</v>
          </cell>
          <cell r="J12">
            <v>37.080000000000005</v>
          </cell>
          <cell r="K12">
            <v>0</v>
          </cell>
        </row>
        <row r="13">
          <cell r="B13">
            <v>21.083333333333332</v>
          </cell>
          <cell r="C13">
            <v>27.8</v>
          </cell>
          <cell r="D13">
            <v>16.600000000000001</v>
          </cell>
          <cell r="E13">
            <v>58.125</v>
          </cell>
          <cell r="F13">
            <v>76</v>
          </cell>
          <cell r="G13">
            <v>38</v>
          </cell>
          <cell r="H13">
            <v>21.240000000000002</v>
          </cell>
          <cell r="I13" t="str">
            <v>L</v>
          </cell>
          <cell r="J13">
            <v>32.04</v>
          </cell>
          <cell r="K13">
            <v>0</v>
          </cell>
        </row>
        <row r="14">
          <cell r="B14">
            <v>22.208333333333332</v>
          </cell>
          <cell r="C14">
            <v>29</v>
          </cell>
          <cell r="D14">
            <v>16.899999999999999</v>
          </cell>
          <cell r="E14">
            <v>56.333333333333336</v>
          </cell>
          <cell r="F14">
            <v>83</v>
          </cell>
          <cell r="G14">
            <v>30</v>
          </cell>
          <cell r="H14">
            <v>15.840000000000002</v>
          </cell>
          <cell r="I14" t="str">
            <v>L</v>
          </cell>
          <cell r="J14">
            <v>25.92</v>
          </cell>
          <cell r="K14">
            <v>0</v>
          </cell>
        </row>
        <row r="15">
          <cell r="B15">
            <v>22.1875</v>
          </cell>
          <cell r="C15">
            <v>28.6</v>
          </cell>
          <cell r="D15">
            <v>17.100000000000001</v>
          </cell>
          <cell r="E15">
            <v>53.208333333333336</v>
          </cell>
          <cell r="F15">
            <v>78</v>
          </cell>
          <cell r="G15">
            <v>31</v>
          </cell>
          <cell r="H15">
            <v>16.2</v>
          </cell>
          <cell r="I15" t="str">
            <v>SE</v>
          </cell>
          <cell r="J15">
            <v>26.64</v>
          </cell>
          <cell r="K15">
            <v>0</v>
          </cell>
        </row>
        <row r="16">
          <cell r="B16">
            <v>22.504166666666674</v>
          </cell>
          <cell r="C16">
            <v>29.1</v>
          </cell>
          <cell r="D16">
            <v>17.2</v>
          </cell>
          <cell r="E16">
            <v>52.041666666666664</v>
          </cell>
          <cell r="F16">
            <v>73</v>
          </cell>
          <cell r="G16">
            <v>27</v>
          </cell>
          <cell r="H16">
            <v>20.52</v>
          </cell>
          <cell r="I16" t="str">
            <v>L</v>
          </cell>
          <cell r="J16">
            <v>33.119999999999997</v>
          </cell>
          <cell r="K16">
            <v>0</v>
          </cell>
        </row>
        <row r="17">
          <cell r="B17">
            <v>22.05</v>
          </cell>
          <cell r="C17">
            <v>29.5</v>
          </cell>
          <cell r="D17">
            <v>16.899999999999999</v>
          </cell>
          <cell r="E17">
            <v>56.541666666666664</v>
          </cell>
          <cell r="F17">
            <v>79</v>
          </cell>
          <cell r="G17">
            <v>31</v>
          </cell>
          <cell r="H17">
            <v>23.759999999999998</v>
          </cell>
          <cell r="I17" t="str">
            <v>L</v>
          </cell>
          <cell r="J17">
            <v>34.92</v>
          </cell>
          <cell r="K17">
            <v>0</v>
          </cell>
        </row>
        <row r="18">
          <cell r="B18">
            <v>22.899999999999995</v>
          </cell>
          <cell r="C18">
            <v>29.7</v>
          </cell>
          <cell r="D18">
            <v>17.8</v>
          </cell>
          <cell r="E18">
            <v>48.625</v>
          </cell>
          <cell r="F18">
            <v>71</v>
          </cell>
          <cell r="G18">
            <v>25</v>
          </cell>
          <cell r="H18">
            <v>20.16</v>
          </cell>
          <cell r="I18" t="str">
            <v>L</v>
          </cell>
          <cell r="J18">
            <v>36</v>
          </cell>
          <cell r="K18">
            <v>0</v>
          </cell>
        </row>
        <row r="19">
          <cell r="B19">
            <v>22.608333333333338</v>
          </cell>
          <cell r="C19">
            <v>29.5</v>
          </cell>
          <cell r="D19">
            <v>16.8</v>
          </cell>
          <cell r="E19">
            <v>44.875</v>
          </cell>
          <cell r="F19">
            <v>65</v>
          </cell>
          <cell r="G19">
            <v>23</v>
          </cell>
          <cell r="H19">
            <v>20.16</v>
          </cell>
          <cell r="I19" t="str">
            <v>NE</v>
          </cell>
          <cell r="J19">
            <v>36.36</v>
          </cell>
          <cell r="K19">
            <v>0</v>
          </cell>
        </row>
        <row r="20">
          <cell r="B20">
            <v>23.004166666666666</v>
          </cell>
          <cell r="C20">
            <v>30.9</v>
          </cell>
          <cell r="D20">
            <v>16.3</v>
          </cell>
          <cell r="E20">
            <v>44.416666666666664</v>
          </cell>
          <cell r="F20">
            <v>69</v>
          </cell>
          <cell r="G20">
            <v>20</v>
          </cell>
          <cell r="H20">
            <v>20.52</v>
          </cell>
          <cell r="I20" t="str">
            <v>NE</v>
          </cell>
          <cell r="J20">
            <v>40.680000000000007</v>
          </cell>
          <cell r="K20">
            <v>0</v>
          </cell>
        </row>
        <row r="21">
          <cell r="B21">
            <v>16.304166666666667</v>
          </cell>
          <cell r="C21">
            <v>23.6</v>
          </cell>
          <cell r="D21">
            <v>9.4</v>
          </cell>
          <cell r="E21">
            <v>62.333333333333336</v>
          </cell>
          <cell r="F21">
            <v>98</v>
          </cell>
          <cell r="G21">
            <v>36</v>
          </cell>
          <cell r="H21">
            <v>23.759999999999998</v>
          </cell>
          <cell r="I21" t="str">
            <v>SO</v>
          </cell>
          <cell r="J21">
            <v>44.64</v>
          </cell>
          <cell r="K21">
            <v>0</v>
          </cell>
        </row>
        <row r="22">
          <cell r="B22">
            <v>9.9083333333333332</v>
          </cell>
          <cell r="C22">
            <v>16.399999999999999</v>
          </cell>
          <cell r="D22">
            <v>5.6</v>
          </cell>
          <cell r="E22">
            <v>60.083333333333336</v>
          </cell>
          <cell r="F22">
            <v>83</v>
          </cell>
          <cell r="G22">
            <v>30</v>
          </cell>
          <cell r="H22">
            <v>21.96</v>
          </cell>
          <cell r="I22" t="str">
            <v>SO</v>
          </cell>
          <cell r="J22">
            <v>42.12</v>
          </cell>
          <cell r="K22">
            <v>0</v>
          </cell>
        </row>
        <row r="23">
          <cell r="B23">
            <v>12.862500000000002</v>
          </cell>
          <cell r="C23">
            <v>19.7</v>
          </cell>
          <cell r="D23">
            <v>8.4</v>
          </cell>
          <cell r="E23">
            <v>62.458333333333336</v>
          </cell>
          <cell r="F23">
            <v>91</v>
          </cell>
          <cell r="G23">
            <v>40</v>
          </cell>
          <cell r="H23">
            <v>20.88</v>
          </cell>
          <cell r="I23" t="str">
            <v>SE</v>
          </cell>
          <cell r="J23">
            <v>34.56</v>
          </cell>
          <cell r="K23">
            <v>0</v>
          </cell>
        </row>
        <row r="24">
          <cell r="B24">
            <v>16.612500000000001</v>
          </cell>
          <cell r="C24">
            <v>25.7</v>
          </cell>
          <cell r="D24">
            <v>11.1</v>
          </cell>
          <cell r="E24">
            <v>68.875</v>
          </cell>
          <cell r="F24">
            <v>99</v>
          </cell>
          <cell r="G24">
            <v>38</v>
          </cell>
          <cell r="H24">
            <v>16.2</v>
          </cell>
          <cell r="I24" t="str">
            <v>SE</v>
          </cell>
          <cell r="J24">
            <v>27</v>
          </cell>
          <cell r="K24">
            <v>0</v>
          </cell>
        </row>
        <row r="25">
          <cell r="B25">
            <v>20.85</v>
          </cell>
          <cell r="C25">
            <v>29.7</v>
          </cell>
          <cell r="D25">
            <v>15</v>
          </cell>
          <cell r="E25">
            <v>54.583333333333336</v>
          </cell>
          <cell r="F25">
            <v>79</v>
          </cell>
          <cell r="G25">
            <v>22</v>
          </cell>
          <cell r="H25">
            <v>16.559999999999999</v>
          </cell>
          <cell r="I25" t="str">
            <v>L</v>
          </cell>
          <cell r="J25">
            <v>26.64</v>
          </cell>
          <cell r="K25">
            <v>0</v>
          </cell>
        </row>
        <row r="26">
          <cell r="B26">
            <v>22.441666666666666</v>
          </cell>
          <cell r="C26">
            <v>29.2</v>
          </cell>
          <cell r="D26">
            <v>15.9</v>
          </cell>
          <cell r="E26">
            <v>38.875</v>
          </cell>
          <cell r="F26">
            <v>68</v>
          </cell>
          <cell r="G26">
            <v>21</v>
          </cell>
          <cell r="H26">
            <v>18.720000000000002</v>
          </cell>
          <cell r="I26" t="str">
            <v>L</v>
          </cell>
          <cell r="J26">
            <v>27.720000000000002</v>
          </cell>
          <cell r="K26">
            <v>0</v>
          </cell>
        </row>
        <row r="27">
          <cell r="B27">
            <v>22.104166666666671</v>
          </cell>
          <cell r="C27">
            <v>30</v>
          </cell>
          <cell r="D27">
            <v>15.1</v>
          </cell>
          <cell r="E27">
            <v>43.625</v>
          </cell>
          <cell r="F27">
            <v>80</v>
          </cell>
          <cell r="G27">
            <v>22</v>
          </cell>
          <cell r="H27">
            <v>23.400000000000002</v>
          </cell>
          <cell r="I27" t="str">
            <v>L</v>
          </cell>
          <cell r="J27">
            <v>33.480000000000004</v>
          </cell>
          <cell r="K27">
            <v>0</v>
          </cell>
        </row>
        <row r="28">
          <cell r="B28">
            <v>23.158333333333331</v>
          </cell>
          <cell r="C28">
            <v>30.3</v>
          </cell>
          <cell r="D28">
            <v>16.7</v>
          </cell>
          <cell r="E28">
            <v>36.333333333333336</v>
          </cell>
          <cell r="F28">
            <v>54</v>
          </cell>
          <cell r="G28">
            <v>20</v>
          </cell>
          <cell r="H28">
            <v>23.040000000000003</v>
          </cell>
          <cell r="I28" t="str">
            <v>L</v>
          </cell>
          <cell r="J28">
            <v>38.519999999999996</v>
          </cell>
          <cell r="K28">
            <v>0</v>
          </cell>
        </row>
        <row r="29">
          <cell r="B29">
            <v>22.587500000000006</v>
          </cell>
          <cell r="C29">
            <v>30</v>
          </cell>
          <cell r="D29">
            <v>16.399999999999999</v>
          </cell>
          <cell r="E29">
            <v>40.833333333333336</v>
          </cell>
          <cell r="F29">
            <v>74</v>
          </cell>
          <cell r="G29">
            <v>20</v>
          </cell>
          <cell r="H29">
            <v>19.079999999999998</v>
          </cell>
          <cell r="I29" t="str">
            <v>L</v>
          </cell>
          <cell r="J29">
            <v>35.28</v>
          </cell>
          <cell r="K29">
            <v>0</v>
          </cell>
        </row>
        <row r="30">
          <cell r="B30">
            <v>22.900000000000002</v>
          </cell>
          <cell r="C30">
            <v>29.5</v>
          </cell>
          <cell r="D30">
            <v>17.399999999999999</v>
          </cell>
          <cell r="E30">
            <v>45.416666666666664</v>
          </cell>
          <cell r="F30">
            <v>68</v>
          </cell>
          <cell r="G30">
            <v>25</v>
          </cell>
          <cell r="H30">
            <v>15.840000000000002</v>
          </cell>
          <cell r="I30" t="str">
            <v>L</v>
          </cell>
          <cell r="J30">
            <v>33.480000000000004</v>
          </cell>
          <cell r="K30">
            <v>0</v>
          </cell>
        </row>
        <row r="31">
          <cell r="B31">
            <v>21.912499999999998</v>
          </cell>
          <cell r="C31">
            <v>28.2</v>
          </cell>
          <cell r="D31">
            <v>15.8</v>
          </cell>
          <cell r="E31">
            <v>48.666666666666664</v>
          </cell>
          <cell r="F31">
            <v>79</v>
          </cell>
          <cell r="G31">
            <v>24</v>
          </cell>
          <cell r="H31">
            <v>18.720000000000002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21.408333333333331</v>
          </cell>
          <cell r="C32">
            <v>28.6</v>
          </cell>
          <cell r="D32">
            <v>15.4</v>
          </cell>
          <cell r="E32">
            <v>48.083333333333336</v>
          </cell>
          <cell r="F32">
            <v>75</v>
          </cell>
          <cell r="G32">
            <v>23</v>
          </cell>
          <cell r="H32">
            <v>22.32</v>
          </cell>
          <cell r="I32" t="str">
            <v>L</v>
          </cell>
          <cell r="J32">
            <v>39.6</v>
          </cell>
          <cell r="K32">
            <v>0</v>
          </cell>
        </row>
        <row r="33">
          <cell r="B33">
            <v>21.879166666666674</v>
          </cell>
          <cell r="C33">
            <v>29</v>
          </cell>
          <cell r="D33">
            <v>16.3</v>
          </cell>
          <cell r="E33">
            <v>45.375</v>
          </cell>
          <cell r="F33">
            <v>68</v>
          </cell>
          <cell r="G33">
            <v>26</v>
          </cell>
          <cell r="H33">
            <v>24.48</v>
          </cell>
          <cell r="I33" t="str">
            <v>L</v>
          </cell>
          <cell r="J33">
            <v>39.6</v>
          </cell>
          <cell r="K33">
            <v>0</v>
          </cell>
        </row>
        <row r="34">
          <cell r="B34">
            <v>22.0625</v>
          </cell>
          <cell r="C34">
            <v>28.6</v>
          </cell>
          <cell r="D34">
            <v>16.7</v>
          </cell>
          <cell r="E34">
            <v>47.875</v>
          </cell>
          <cell r="F34">
            <v>73</v>
          </cell>
          <cell r="G34">
            <v>28</v>
          </cell>
          <cell r="H34">
            <v>20.88</v>
          </cell>
          <cell r="I34" t="str">
            <v>L</v>
          </cell>
          <cell r="J34">
            <v>33.119999999999997</v>
          </cell>
          <cell r="K34">
            <v>0</v>
          </cell>
        </row>
        <row r="35">
          <cell r="B35">
            <v>22.420833333333338</v>
          </cell>
          <cell r="C35">
            <v>28.5</v>
          </cell>
          <cell r="D35">
            <v>17.399999999999999</v>
          </cell>
          <cell r="E35">
            <v>44.041666666666664</v>
          </cell>
          <cell r="F35">
            <v>77</v>
          </cell>
          <cell r="G35">
            <v>22</v>
          </cell>
          <cell r="H35">
            <v>19.8</v>
          </cell>
          <cell r="I35" t="str">
            <v>L</v>
          </cell>
          <cell r="J35">
            <v>33.480000000000004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19.270833333333332</v>
          </cell>
          <cell r="C5">
            <v>24.6</v>
          </cell>
          <cell r="D5">
            <v>16.3</v>
          </cell>
          <cell r="E5" t="str">
            <v>*</v>
          </cell>
          <cell r="F5" t="str">
            <v>*</v>
          </cell>
          <cell r="G5" t="str">
            <v>*</v>
          </cell>
          <cell r="H5">
            <v>10.8</v>
          </cell>
          <cell r="I5" t="str">
            <v>S</v>
          </cell>
          <cell r="J5">
            <v>23.400000000000002</v>
          </cell>
          <cell r="K5" t="str">
            <v>*</v>
          </cell>
        </row>
        <row r="6">
          <cell r="B6">
            <v>18.595833333333331</v>
          </cell>
          <cell r="C6">
            <v>28.1</v>
          </cell>
          <cell r="D6">
            <v>13.3</v>
          </cell>
          <cell r="E6" t="str">
            <v>*</v>
          </cell>
          <cell r="F6" t="str">
            <v>*</v>
          </cell>
          <cell r="G6" t="str">
            <v>*</v>
          </cell>
          <cell r="H6">
            <v>7.9200000000000008</v>
          </cell>
          <cell r="I6" t="str">
            <v>SO</v>
          </cell>
          <cell r="J6">
            <v>17.28</v>
          </cell>
          <cell r="K6" t="str">
            <v>*</v>
          </cell>
        </row>
        <row r="7">
          <cell r="B7">
            <v>18.729166666666668</v>
          </cell>
          <cell r="C7">
            <v>25.3</v>
          </cell>
          <cell r="D7">
            <v>12.9</v>
          </cell>
          <cell r="E7" t="str">
            <v>*</v>
          </cell>
          <cell r="F7" t="str">
            <v>*</v>
          </cell>
          <cell r="G7" t="str">
            <v>*</v>
          </cell>
          <cell r="H7">
            <v>14.04</v>
          </cell>
          <cell r="I7" t="str">
            <v>NE</v>
          </cell>
          <cell r="J7">
            <v>36.36</v>
          </cell>
          <cell r="K7" t="str">
            <v>*</v>
          </cell>
        </row>
        <row r="8">
          <cell r="B8">
            <v>19.345833333333331</v>
          </cell>
          <cell r="C8">
            <v>26.1</v>
          </cell>
          <cell r="D8">
            <v>12.1</v>
          </cell>
          <cell r="E8" t="str">
            <v>*</v>
          </cell>
          <cell r="F8" t="str">
            <v>*</v>
          </cell>
          <cell r="G8" t="str">
            <v>*</v>
          </cell>
          <cell r="H8">
            <v>20.52</v>
          </cell>
          <cell r="I8" t="str">
            <v>NE</v>
          </cell>
          <cell r="J8">
            <v>41.4</v>
          </cell>
          <cell r="K8" t="str">
            <v>*</v>
          </cell>
        </row>
        <row r="9">
          <cell r="B9">
            <v>20.633333333333336</v>
          </cell>
          <cell r="C9">
            <v>27.8</v>
          </cell>
          <cell r="D9">
            <v>12.3</v>
          </cell>
          <cell r="E9" t="str">
            <v>*</v>
          </cell>
          <cell r="F9" t="str">
            <v>*</v>
          </cell>
          <cell r="G9" t="str">
            <v>*</v>
          </cell>
          <cell r="H9">
            <v>14.04</v>
          </cell>
          <cell r="I9" t="str">
            <v>NE</v>
          </cell>
          <cell r="J9">
            <v>30.96</v>
          </cell>
          <cell r="K9" t="str">
            <v>*</v>
          </cell>
        </row>
        <row r="10">
          <cell r="B10">
            <v>20.379166666666666</v>
          </cell>
          <cell r="C10">
            <v>28.9</v>
          </cell>
          <cell r="D10">
            <v>13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16.920000000000002</v>
          </cell>
          <cell r="I10" t="str">
            <v>NE</v>
          </cell>
          <cell r="J10">
            <v>30.240000000000002</v>
          </cell>
          <cell r="K10" t="str">
            <v>*</v>
          </cell>
        </row>
        <row r="11">
          <cell r="B11">
            <v>19.45</v>
          </cell>
          <cell r="C11">
            <v>29.1</v>
          </cell>
          <cell r="D11">
            <v>11.3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13.68</v>
          </cell>
          <cell r="I11" t="str">
            <v>NE</v>
          </cell>
          <cell r="J11">
            <v>27.720000000000002</v>
          </cell>
          <cell r="K11" t="str">
            <v>*</v>
          </cell>
        </row>
        <row r="12">
          <cell r="B12">
            <v>18.241666666666664</v>
          </cell>
          <cell r="C12">
            <v>29.2</v>
          </cell>
          <cell r="D12">
            <v>9.5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14.76</v>
          </cell>
          <cell r="I12" t="str">
            <v>NE</v>
          </cell>
          <cell r="J12">
            <v>32.4</v>
          </cell>
          <cell r="K12" t="str">
            <v>*</v>
          </cell>
        </row>
        <row r="13">
          <cell r="B13">
            <v>17.745833333333334</v>
          </cell>
          <cell r="C13">
            <v>26.5</v>
          </cell>
          <cell r="D13">
            <v>12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10.44</v>
          </cell>
          <cell r="I13" t="str">
            <v>NE</v>
          </cell>
          <cell r="J13">
            <v>24.840000000000003</v>
          </cell>
          <cell r="K13" t="str">
            <v>*</v>
          </cell>
        </row>
        <row r="14">
          <cell r="B14">
            <v>20.850000000000005</v>
          </cell>
          <cell r="C14">
            <v>30.6</v>
          </cell>
          <cell r="D14">
            <v>13.2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12.6</v>
          </cell>
          <cell r="I14" t="str">
            <v>NE</v>
          </cell>
          <cell r="J14">
            <v>23.759999999999998</v>
          </cell>
          <cell r="K14" t="str">
            <v>*</v>
          </cell>
        </row>
        <row r="15">
          <cell r="B15">
            <v>20.341666666666669</v>
          </cell>
          <cell r="C15">
            <v>30.7</v>
          </cell>
          <cell r="D15">
            <v>12.2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13.32</v>
          </cell>
          <cell r="I15" t="str">
            <v>NE</v>
          </cell>
          <cell r="J15">
            <v>23.759999999999998</v>
          </cell>
          <cell r="K15" t="str">
            <v>*</v>
          </cell>
        </row>
        <row r="16">
          <cell r="B16">
            <v>18.783333333333335</v>
          </cell>
          <cell r="C16">
            <v>30.6</v>
          </cell>
          <cell r="D16">
            <v>9.6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13.32</v>
          </cell>
          <cell r="I16" t="str">
            <v>NE</v>
          </cell>
          <cell r="J16">
            <v>29.16</v>
          </cell>
          <cell r="K16" t="str">
            <v>*</v>
          </cell>
        </row>
        <row r="17">
          <cell r="B17">
            <v>20.345833333333331</v>
          </cell>
          <cell r="C17">
            <v>31</v>
          </cell>
          <cell r="D17">
            <v>12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15.840000000000002</v>
          </cell>
          <cell r="I17" t="str">
            <v>NE</v>
          </cell>
          <cell r="J17">
            <v>34.200000000000003</v>
          </cell>
          <cell r="K17" t="str">
            <v>*</v>
          </cell>
        </row>
        <row r="18">
          <cell r="B18">
            <v>20.824999999999999</v>
          </cell>
          <cell r="C18">
            <v>31.2</v>
          </cell>
          <cell r="D18">
            <v>12.7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18</v>
          </cell>
          <cell r="I18" t="str">
            <v>NE</v>
          </cell>
          <cell r="J18">
            <v>41.4</v>
          </cell>
          <cell r="K18" t="str">
            <v>*</v>
          </cell>
        </row>
        <row r="19">
          <cell r="B19">
            <v>21.941666666666666</v>
          </cell>
          <cell r="C19">
            <v>30.4</v>
          </cell>
          <cell r="D19">
            <v>12.5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25.92</v>
          </cell>
          <cell r="I19" t="str">
            <v>NE</v>
          </cell>
          <cell r="J19">
            <v>57.24</v>
          </cell>
          <cell r="K19" t="str">
            <v>*</v>
          </cell>
        </row>
        <row r="20">
          <cell r="B20">
            <v>21.141666666666669</v>
          </cell>
          <cell r="C20">
            <v>30.9</v>
          </cell>
          <cell r="D20">
            <v>13.6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20.88</v>
          </cell>
          <cell r="I20" t="str">
            <v>NE</v>
          </cell>
          <cell r="J20">
            <v>42.12</v>
          </cell>
          <cell r="K20" t="str">
            <v>*</v>
          </cell>
        </row>
        <row r="21">
          <cell r="B21">
            <v>8.2666666666666675</v>
          </cell>
          <cell r="C21">
            <v>13.6</v>
          </cell>
          <cell r="D21">
            <v>6.9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21.6</v>
          </cell>
          <cell r="I21" t="str">
            <v>S</v>
          </cell>
          <cell r="J21">
            <v>41.76</v>
          </cell>
          <cell r="K21" t="str">
            <v>*</v>
          </cell>
        </row>
        <row r="22">
          <cell r="B22">
            <v>6.6499999999999995</v>
          </cell>
          <cell r="C22">
            <v>14.5</v>
          </cell>
          <cell r="D22">
            <v>1.2</v>
          </cell>
          <cell r="E22">
            <v>72</v>
          </cell>
          <cell r="F22" t="str">
            <v>*</v>
          </cell>
          <cell r="G22" t="str">
            <v>*</v>
          </cell>
          <cell r="H22">
            <v>13.32</v>
          </cell>
          <cell r="I22" t="str">
            <v>S</v>
          </cell>
          <cell r="J22">
            <v>28.08</v>
          </cell>
          <cell r="K22" t="str">
            <v>*</v>
          </cell>
        </row>
        <row r="23">
          <cell r="B23">
            <v>6.95</v>
          </cell>
          <cell r="C23">
            <v>20.2</v>
          </cell>
          <cell r="D23">
            <v>-2.2000000000000002</v>
          </cell>
          <cell r="E23" t="str">
            <v>*</v>
          </cell>
          <cell r="F23" t="str">
            <v>*</v>
          </cell>
          <cell r="G23" t="str">
            <v>*</v>
          </cell>
          <cell r="H23">
            <v>7.5600000000000005</v>
          </cell>
          <cell r="I23" t="str">
            <v>NE</v>
          </cell>
          <cell r="J23">
            <v>16.2</v>
          </cell>
          <cell r="K23" t="str">
            <v>*</v>
          </cell>
        </row>
        <row r="24">
          <cell r="B24">
            <v>10.970833333333333</v>
          </cell>
          <cell r="C24">
            <v>25.4</v>
          </cell>
          <cell r="D24">
            <v>0.8</v>
          </cell>
          <cell r="E24" t="str">
            <v>*</v>
          </cell>
          <cell r="F24" t="str">
            <v>*</v>
          </cell>
          <cell r="G24" t="str">
            <v>*</v>
          </cell>
          <cell r="H24">
            <v>9</v>
          </cell>
          <cell r="I24" t="str">
            <v>NE</v>
          </cell>
          <cell r="J24">
            <v>23.040000000000003</v>
          </cell>
          <cell r="K24" t="str">
            <v>*</v>
          </cell>
        </row>
        <row r="25">
          <cell r="B25">
            <v>15.737500000000002</v>
          </cell>
          <cell r="C25">
            <v>30.6</v>
          </cell>
          <cell r="D25">
            <v>6</v>
          </cell>
          <cell r="E25" t="str">
            <v>*</v>
          </cell>
          <cell r="F25" t="str">
            <v>*</v>
          </cell>
          <cell r="G25" t="str">
            <v>*</v>
          </cell>
          <cell r="H25">
            <v>9</v>
          </cell>
          <cell r="I25" t="str">
            <v>NE</v>
          </cell>
          <cell r="J25">
            <v>18.720000000000002</v>
          </cell>
          <cell r="K25" t="str">
            <v>*</v>
          </cell>
        </row>
        <row r="26">
          <cell r="B26">
            <v>18.616666666666671</v>
          </cell>
          <cell r="C26">
            <v>32.5</v>
          </cell>
          <cell r="D26">
            <v>8.3000000000000007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13.68</v>
          </cell>
          <cell r="I26" t="str">
            <v>NE</v>
          </cell>
          <cell r="J26">
            <v>31.680000000000003</v>
          </cell>
          <cell r="K26" t="str">
            <v>*</v>
          </cell>
        </row>
        <row r="27">
          <cell r="B27">
            <v>21.1</v>
          </cell>
          <cell r="C27">
            <v>33.6</v>
          </cell>
          <cell r="D27">
            <v>10.3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25.92</v>
          </cell>
          <cell r="I27" t="str">
            <v>NE</v>
          </cell>
          <cell r="J27">
            <v>51.12</v>
          </cell>
          <cell r="K27" t="str">
            <v>*</v>
          </cell>
        </row>
        <row r="28">
          <cell r="B28">
            <v>22.320833333333336</v>
          </cell>
          <cell r="C28">
            <v>33.9</v>
          </cell>
          <cell r="D28">
            <v>10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23.759999999999998</v>
          </cell>
          <cell r="I28" t="str">
            <v>NE</v>
          </cell>
          <cell r="J28">
            <v>44.28</v>
          </cell>
          <cell r="K28" t="str">
            <v>*</v>
          </cell>
        </row>
        <row r="29">
          <cell r="B29">
            <v>22.091666666666669</v>
          </cell>
          <cell r="C29">
            <v>33.4</v>
          </cell>
          <cell r="D29">
            <v>12.3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15.120000000000001</v>
          </cell>
          <cell r="I29" t="str">
            <v>NE</v>
          </cell>
          <cell r="J29">
            <v>37.080000000000005</v>
          </cell>
          <cell r="K29" t="str">
            <v>*</v>
          </cell>
        </row>
        <row r="30">
          <cell r="B30">
            <v>19.470833333333335</v>
          </cell>
          <cell r="C30">
            <v>32.700000000000003</v>
          </cell>
          <cell r="D30">
            <v>8.1999999999999993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16.920000000000002</v>
          </cell>
          <cell r="I30" t="str">
            <v>N</v>
          </cell>
          <cell r="J30">
            <v>31.319999999999997</v>
          </cell>
          <cell r="K30" t="str">
            <v>*</v>
          </cell>
        </row>
        <row r="31">
          <cell r="B31">
            <v>19.420833333333334</v>
          </cell>
          <cell r="C31">
            <v>31.9</v>
          </cell>
          <cell r="D31">
            <v>9.4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14.04</v>
          </cell>
          <cell r="I31" t="str">
            <v>NE</v>
          </cell>
          <cell r="J31">
            <v>32.76</v>
          </cell>
          <cell r="K31" t="str">
            <v>*</v>
          </cell>
        </row>
        <row r="32">
          <cell r="B32">
            <v>19.204166666666666</v>
          </cell>
          <cell r="C32">
            <v>31.7</v>
          </cell>
          <cell r="D32">
            <v>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18.36</v>
          </cell>
          <cell r="I32" t="str">
            <v>NE</v>
          </cell>
          <cell r="J32">
            <v>41.76</v>
          </cell>
          <cell r="K32" t="str">
            <v>*</v>
          </cell>
        </row>
        <row r="33">
          <cell r="B33">
            <v>19.579166666666666</v>
          </cell>
          <cell r="C33">
            <v>32.200000000000003</v>
          </cell>
          <cell r="D33">
            <v>9.1999999999999993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19.8</v>
          </cell>
          <cell r="I33" t="str">
            <v>N</v>
          </cell>
          <cell r="J33">
            <v>46.080000000000005</v>
          </cell>
          <cell r="K33" t="str">
            <v>*</v>
          </cell>
        </row>
        <row r="34">
          <cell r="B34">
            <v>20.849999999999998</v>
          </cell>
          <cell r="C34">
            <v>33.1</v>
          </cell>
          <cell r="D34">
            <v>10.5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13.32</v>
          </cell>
          <cell r="I34" t="str">
            <v>NE</v>
          </cell>
          <cell r="J34">
            <v>35.28</v>
          </cell>
          <cell r="K34" t="str">
            <v>*</v>
          </cell>
        </row>
        <row r="35">
          <cell r="B35">
            <v>22.63333333333334</v>
          </cell>
          <cell r="C35">
            <v>32.6</v>
          </cell>
          <cell r="D35">
            <v>15.4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15.840000000000002</v>
          </cell>
          <cell r="I35" t="str">
            <v>NE</v>
          </cell>
          <cell r="J35">
            <v>30.6</v>
          </cell>
          <cell r="K35" t="str">
            <v>*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21.341666666666669</v>
          </cell>
          <cell r="C5">
            <v>28.4</v>
          </cell>
          <cell r="D5">
            <v>15.2</v>
          </cell>
          <cell r="E5">
            <v>60.166666666666664</v>
          </cell>
          <cell r="F5">
            <v>89</v>
          </cell>
          <cell r="G5">
            <v>31</v>
          </cell>
          <cell r="H5">
            <v>19.079999999999998</v>
          </cell>
          <cell r="I5" t="str">
            <v>SE</v>
          </cell>
          <cell r="J5">
            <v>32.4</v>
          </cell>
          <cell r="K5">
            <v>0</v>
          </cell>
        </row>
        <row r="6">
          <cell r="B6">
            <v>19.704166666666666</v>
          </cell>
          <cell r="C6">
            <v>26.5</v>
          </cell>
          <cell r="D6">
            <v>13.5</v>
          </cell>
          <cell r="E6">
            <v>64.916666666666671</v>
          </cell>
          <cell r="F6">
            <v>91</v>
          </cell>
          <cell r="G6">
            <v>31</v>
          </cell>
          <cell r="H6">
            <v>20.52</v>
          </cell>
          <cell r="I6" t="str">
            <v>SE</v>
          </cell>
          <cell r="J6">
            <v>38.159999999999997</v>
          </cell>
          <cell r="K6">
            <v>0</v>
          </cell>
        </row>
        <row r="7">
          <cell r="B7">
            <v>18.320833333333329</v>
          </cell>
          <cell r="C7">
            <v>25.1</v>
          </cell>
          <cell r="D7">
            <v>12.9</v>
          </cell>
          <cell r="E7">
            <v>63.666666666666664</v>
          </cell>
          <cell r="F7">
            <v>78</v>
          </cell>
          <cell r="G7">
            <v>41</v>
          </cell>
          <cell r="H7">
            <v>35.64</v>
          </cell>
          <cell r="I7" t="str">
            <v>SE</v>
          </cell>
          <cell r="J7">
            <v>56.16</v>
          </cell>
          <cell r="K7">
            <v>0</v>
          </cell>
        </row>
        <row r="8">
          <cell r="B8">
            <v>18.666666666666668</v>
          </cell>
          <cell r="C8">
            <v>25.3</v>
          </cell>
          <cell r="D8">
            <v>13.6</v>
          </cell>
          <cell r="E8">
            <v>57.833333333333336</v>
          </cell>
          <cell r="F8">
            <v>72</v>
          </cell>
          <cell r="G8">
            <v>37</v>
          </cell>
          <cell r="H8">
            <v>37.800000000000004</v>
          </cell>
          <cell r="I8" t="str">
            <v>L</v>
          </cell>
          <cell r="J8">
            <v>64.8</v>
          </cell>
          <cell r="K8">
            <v>0</v>
          </cell>
        </row>
        <row r="9">
          <cell r="B9">
            <v>20.55</v>
          </cell>
          <cell r="C9">
            <v>26.9</v>
          </cell>
          <cell r="D9">
            <v>15.7</v>
          </cell>
          <cell r="E9">
            <v>50.916666666666664</v>
          </cell>
          <cell r="F9">
            <v>65</v>
          </cell>
          <cell r="G9">
            <v>35</v>
          </cell>
          <cell r="H9">
            <v>30.6</v>
          </cell>
          <cell r="I9" t="str">
            <v>L</v>
          </cell>
          <cell r="J9">
            <v>54</v>
          </cell>
          <cell r="K9">
            <v>0</v>
          </cell>
        </row>
        <row r="10">
          <cell r="B10">
            <v>21.412500000000005</v>
          </cell>
          <cell r="C10">
            <v>27.5</v>
          </cell>
          <cell r="D10">
            <v>16.8</v>
          </cell>
          <cell r="E10">
            <v>46.458333333333336</v>
          </cell>
          <cell r="F10">
            <v>58</v>
          </cell>
          <cell r="G10">
            <v>30</v>
          </cell>
          <cell r="H10">
            <v>25.2</v>
          </cell>
          <cell r="I10" t="str">
            <v>L</v>
          </cell>
          <cell r="J10">
            <v>48.96</v>
          </cell>
          <cell r="K10">
            <v>0</v>
          </cell>
        </row>
        <row r="11">
          <cell r="B11">
            <v>20.920833333333334</v>
          </cell>
          <cell r="C11">
            <v>27</v>
          </cell>
          <cell r="D11">
            <v>15.5</v>
          </cell>
          <cell r="E11">
            <v>48.708333333333336</v>
          </cell>
          <cell r="F11">
            <v>66</v>
          </cell>
          <cell r="G11">
            <v>30</v>
          </cell>
          <cell r="H11">
            <v>20.88</v>
          </cell>
          <cell r="I11" t="str">
            <v>L</v>
          </cell>
          <cell r="J11">
            <v>38.159999999999997</v>
          </cell>
          <cell r="K11">
            <v>0</v>
          </cell>
        </row>
        <row r="12">
          <cell r="B12">
            <v>21.4375</v>
          </cell>
          <cell r="C12">
            <v>28.5</v>
          </cell>
          <cell r="D12">
            <v>16.899999999999999</v>
          </cell>
          <cell r="E12">
            <v>54.333333333333336</v>
          </cell>
          <cell r="F12">
            <v>67</v>
          </cell>
          <cell r="G12">
            <v>33</v>
          </cell>
          <cell r="H12">
            <v>23.040000000000003</v>
          </cell>
          <cell r="I12" t="str">
            <v>L</v>
          </cell>
          <cell r="J12">
            <v>43.2</v>
          </cell>
          <cell r="K12">
            <v>0</v>
          </cell>
        </row>
        <row r="13">
          <cell r="B13">
            <v>22.066666666666666</v>
          </cell>
          <cell r="C13">
            <v>27.2</v>
          </cell>
          <cell r="D13">
            <v>18</v>
          </cell>
          <cell r="E13">
            <v>56.5</v>
          </cell>
          <cell r="F13">
            <v>68</v>
          </cell>
          <cell r="G13">
            <v>41</v>
          </cell>
          <cell r="H13">
            <v>19.8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22.774999999999995</v>
          </cell>
          <cell r="C14">
            <v>30.1</v>
          </cell>
          <cell r="D14">
            <v>18.2</v>
          </cell>
          <cell r="E14">
            <v>55.083333333333336</v>
          </cell>
          <cell r="F14">
            <v>71</v>
          </cell>
          <cell r="G14">
            <v>32</v>
          </cell>
          <cell r="H14">
            <v>16.920000000000002</v>
          </cell>
          <cell r="I14" t="str">
            <v>L</v>
          </cell>
          <cell r="J14">
            <v>30.6</v>
          </cell>
          <cell r="K14">
            <v>0</v>
          </cell>
        </row>
        <row r="15">
          <cell r="B15">
            <v>22.600000000000005</v>
          </cell>
          <cell r="C15">
            <v>28.4</v>
          </cell>
          <cell r="D15">
            <v>18.3</v>
          </cell>
          <cell r="E15">
            <v>48.833333333333336</v>
          </cell>
          <cell r="F15">
            <v>66</v>
          </cell>
          <cell r="G15">
            <v>29</v>
          </cell>
          <cell r="H15">
            <v>24.48</v>
          </cell>
          <cell r="I15" t="str">
            <v>L</v>
          </cell>
          <cell r="J15">
            <v>36.36</v>
          </cell>
          <cell r="K15">
            <v>0</v>
          </cell>
        </row>
        <row r="16">
          <cell r="B16">
            <v>21.774999999999995</v>
          </cell>
          <cell r="C16">
            <v>28.9</v>
          </cell>
          <cell r="D16">
            <v>16.399999999999999</v>
          </cell>
          <cell r="E16">
            <v>53.708333333333336</v>
          </cell>
          <cell r="F16">
            <v>71</v>
          </cell>
          <cell r="G16">
            <v>29</v>
          </cell>
          <cell r="H16">
            <v>25.2</v>
          </cell>
          <cell r="I16" t="str">
            <v>L</v>
          </cell>
          <cell r="J16">
            <v>56.88</v>
          </cell>
          <cell r="K16">
            <v>0.2</v>
          </cell>
        </row>
        <row r="17">
          <cell r="B17">
            <v>22.645833333333332</v>
          </cell>
          <cell r="C17">
            <v>29.2</v>
          </cell>
          <cell r="D17">
            <v>17.7</v>
          </cell>
          <cell r="E17">
            <v>45.166666666666664</v>
          </cell>
          <cell r="F17">
            <v>65</v>
          </cell>
          <cell r="G17">
            <v>26</v>
          </cell>
          <cell r="H17">
            <v>23.400000000000002</v>
          </cell>
          <cell r="I17" t="str">
            <v>L</v>
          </cell>
          <cell r="J17">
            <v>41.76</v>
          </cell>
          <cell r="K17">
            <v>0</v>
          </cell>
        </row>
        <row r="18">
          <cell r="B18">
            <v>23.074999999999999</v>
          </cell>
          <cell r="C18">
            <v>29.4</v>
          </cell>
          <cell r="D18">
            <v>17.3</v>
          </cell>
          <cell r="E18">
            <v>44.041666666666664</v>
          </cell>
          <cell r="F18">
            <v>58</v>
          </cell>
          <cell r="G18">
            <v>28</v>
          </cell>
          <cell r="H18">
            <v>21.6</v>
          </cell>
          <cell r="I18" t="str">
            <v>NE</v>
          </cell>
          <cell r="J18">
            <v>38.519999999999996</v>
          </cell>
          <cell r="K18">
            <v>0</v>
          </cell>
        </row>
        <row r="19">
          <cell r="B19">
            <v>22.899999999999995</v>
          </cell>
          <cell r="C19">
            <v>28.8</v>
          </cell>
          <cell r="D19">
            <v>18.100000000000001</v>
          </cell>
          <cell r="E19">
            <v>42.5</v>
          </cell>
          <cell r="F19">
            <v>57</v>
          </cell>
          <cell r="G19">
            <v>25</v>
          </cell>
          <cell r="H19">
            <v>25.2</v>
          </cell>
          <cell r="I19" t="str">
            <v>NE</v>
          </cell>
          <cell r="J19">
            <v>50.4</v>
          </cell>
          <cell r="K19">
            <v>0</v>
          </cell>
        </row>
        <row r="20">
          <cell r="B20">
            <v>22.645833333333332</v>
          </cell>
          <cell r="C20">
            <v>29.9</v>
          </cell>
          <cell r="D20">
            <v>17.2</v>
          </cell>
          <cell r="E20">
            <v>44.75</v>
          </cell>
          <cell r="F20">
            <v>60</v>
          </cell>
          <cell r="G20">
            <v>24</v>
          </cell>
          <cell r="H20">
            <v>21.6</v>
          </cell>
          <cell r="I20" t="str">
            <v>NE</v>
          </cell>
          <cell r="J20">
            <v>46.800000000000004</v>
          </cell>
          <cell r="K20">
            <v>0</v>
          </cell>
        </row>
        <row r="21">
          <cell r="B21">
            <v>13.112500000000004</v>
          </cell>
          <cell r="C21">
            <v>23</v>
          </cell>
          <cell r="D21">
            <v>7.3</v>
          </cell>
          <cell r="E21">
            <v>76.708333333333329</v>
          </cell>
          <cell r="F21">
            <v>95</v>
          </cell>
          <cell r="G21">
            <v>45</v>
          </cell>
          <cell r="H21">
            <v>22.68</v>
          </cell>
          <cell r="I21" t="str">
            <v>N</v>
          </cell>
          <cell r="J21">
            <v>42.84</v>
          </cell>
          <cell r="K21">
            <v>0</v>
          </cell>
        </row>
        <row r="22">
          <cell r="B22">
            <v>9.4466666666666654</v>
          </cell>
          <cell r="C22">
            <v>14.7</v>
          </cell>
          <cell r="D22">
            <v>4.3</v>
          </cell>
          <cell r="E22">
            <v>49.733333333333334</v>
          </cell>
          <cell r="F22">
            <v>82</v>
          </cell>
          <cell r="G22">
            <v>24</v>
          </cell>
          <cell r="H22">
            <v>23.400000000000002</v>
          </cell>
          <cell r="I22" t="str">
            <v>N</v>
          </cell>
          <cell r="J22">
            <v>43.56</v>
          </cell>
          <cell r="K22">
            <v>0</v>
          </cell>
        </row>
        <row r="23">
          <cell r="B23">
            <v>12.331250000000001</v>
          </cell>
          <cell r="C23">
            <v>19.3</v>
          </cell>
          <cell r="D23">
            <v>6.4</v>
          </cell>
          <cell r="E23">
            <v>51.5</v>
          </cell>
          <cell r="F23">
            <v>73</v>
          </cell>
          <cell r="G23">
            <v>34</v>
          </cell>
          <cell r="H23">
            <v>22.32</v>
          </cell>
          <cell r="I23" t="str">
            <v>L</v>
          </cell>
          <cell r="J23">
            <v>36</v>
          </cell>
          <cell r="K23">
            <v>0</v>
          </cell>
        </row>
        <row r="24">
          <cell r="B24">
            <v>15.575000000000001</v>
          </cell>
          <cell r="C24">
            <v>26.2</v>
          </cell>
          <cell r="D24">
            <v>6.5</v>
          </cell>
          <cell r="E24">
            <v>59.875</v>
          </cell>
          <cell r="F24">
            <v>83</v>
          </cell>
          <cell r="G24">
            <v>32</v>
          </cell>
          <cell r="H24">
            <v>16.559999999999999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19.724999999999998</v>
          </cell>
          <cell r="C25">
            <v>28.9</v>
          </cell>
          <cell r="D25">
            <v>11.8</v>
          </cell>
          <cell r="E25">
            <v>54</v>
          </cell>
          <cell r="F25">
            <v>78</v>
          </cell>
          <cell r="G25">
            <v>27</v>
          </cell>
          <cell r="H25">
            <v>14.4</v>
          </cell>
          <cell r="I25" t="str">
            <v>N</v>
          </cell>
          <cell r="J25">
            <v>30.96</v>
          </cell>
          <cell r="K25">
            <v>0</v>
          </cell>
        </row>
        <row r="26">
          <cell r="B26">
            <v>21.4375</v>
          </cell>
          <cell r="C26">
            <v>30</v>
          </cell>
          <cell r="D26">
            <v>13.9</v>
          </cell>
          <cell r="E26">
            <v>44.25</v>
          </cell>
          <cell r="F26">
            <v>70</v>
          </cell>
          <cell r="G26">
            <v>21</v>
          </cell>
          <cell r="H26">
            <v>15.48</v>
          </cell>
          <cell r="I26" t="str">
            <v>L</v>
          </cell>
          <cell r="J26">
            <v>26.64</v>
          </cell>
          <cell r="K26">
            <v>0</v>
          </cell>
        </row>
        <row r="27">
          <cell r="B27">
            <v>23.416666666666668</v>
          </cell>
          <cell r="C27">
            <v>31.1</v>
          </cell>
          <cell r="D27">
            <v>18.5</v>
          </cell>
          <cell r="E27">
            <v>34.375</v>
          </cell>
          <cell r="F27">
            <v>44</v>
          </cell>
          <cell r="G27">
            <v>20</v>
          </cell>
          <cell r="H27">
            <v>29.52</v>
          </cell>
          <cell r="I27" t="str">
            <v>L</v>
          </cell>
          <cell r="J27">
            <v>46.080000000000005</v>
          </cell>
          <cell r="K27">
            <v>0</v>
          </cell>
        </row>
        <row r="28">
          <cell r="B28">
            <v>24.583333333333339</v>
          </cell>
          <cell r="C28">
            <v>32.1</v>
          </cell>
          <cell r="D28">
            <v>18.600000000000001</v>
          </cell>
          <cell r="E28">
            <v>34.375</v>
          </cell>
          <cell r="F28">
            <v>49</v>
          </cell>
          <cell r="G28">
            <v>21</v>
          </cell>
          <cell r="H28">
            <v>25.56</v>
          </cell>
          <cell r="I28" t="str">
            <v>NE</v>
          </cell>
          <cell r="J28">
            <v>41.04</v>
          </cell>
          <cell r="K28">
            <v>0</v>
          </cell>
        </row>
        <row r="29">
          <cell r="B29">
            <v>23.754166666666663</v>
          </cell>
          <cell r="C29">
            <v>29.8</v>
          </cell>
          <cell r="D29">
            <v>19.2</v>
          </cell>
          <cell r="E29">
            <v>31.416666666666668</v>
          </cell>
          <cell r="F29">
            <v>45</v>
          </cell>
          <cell r="G29">
            <v>18</v>
          </cell>
          <cell r="H29">
            <v>30.6</v>
          </cell>
          <cell r="I29" t="str">
            <v>L</v>
          </cell>
          <cell r="J29">
            <v>48.96</v>
          </cell>
          <cell r="K29">
            <v>0</v>
          </cell>
        </row>
        <row r="30">
          <cell r="B30">
            <v>22.295833333333338</v>
          </cell>
          <cell r="C30">
            <v>30.1</v>
          </cell>
          <cell r="D30">
            <v>16.3</v>
          </cell>
          <cell r="E30">
            <v>40.541666666666664</v>
          </cell>
          <cell r="F30">
            <v>55</v>
          </cell>
          <cell r="G30">
            <v>24</v>
          </cell>
          <cell r="H30">
            <v>20.16</v>
          </cell>
          <cell r="I30" t="str">
            <v>L</v>
          </cell>
          <cell r="J30">
            <v>38.159999999999997</v>
          </cell>
          <cell r="K30">
            <v>0</v>
          </cell>
        </row>
        <row r="31">
          <cell r="B31">
            <v>21.425000000000001</v>
          </cell>
          <cell r="C31">
            <v>28.7</v>
          </cell>
          <cell r="D31">
            <v>14.9</v>
          </cell>
          <cell r="E31">
            <v>43.708333333333336</v>
          </cell>
          <cell r="F31">
            <v>65</v>
          </cell>
          <cell r="G31">
            <v>23</v>
          </cell>
          <cell r="H31">
            <v>18.720000000000002</v>
          </cell>
          <cell r="I31" t="str">
            <v>L</v>
          </cell>
          <cell r="J31">
            <v>44.64</v>
          </cell>
          <cell r="K31">
            <v>0</v>
          </cell>
        </row>
        <row r="32">
          <cell r="B32">
            <v>21.304166666666671</v>
          </cell>
          <cell r="C32">
            <v>29.1</v>
          </cell>
          <cell r="D32">
            <v>14.4</v>
          </cell>
          <cell r="E32">
            <v>41.916666666666664</v>
          </cell>
          <cell r="F32">
            <v>63</v>
          </cell>
          <cell r="G32">
            <v>22</v>
          </cell>
          <cell r="H32">
            <v>25.56</v>
          </cell>
          <cell r="I32" t="str">
            <v>L</v>
          </cell>
          <cell r="J32">
            <v>47.16</v>
          </cell>
          <cell r="K32">
            <v>0</v>
          </cell>
        </row>
        <row r="33">
          <cell r="B33">
            <v>22.870833333333337</v>
          </cell>
          <cell r="C33">
            <v>29.7</v>
          </cell>
          <cell r="D33">
            <v>18.399999999999999</v>
          </cell>
          <cell r="E33">
            <v>42.208333333333336</v>
          </cell>
          <cell r="F33">
            <v>55</v>
          </cell>
          <cell r="G33">
            <v>28</v>
          </cell>
          <cell r="H33">
            <v>21.240000000000002</v>
          </cell>
          <cell r="I33" t="str">
            <v>L</v>
          </cell>
          <cell r="J33">
            <v>36.72</v>
          </cell>
          <cell r="K33">
            <v>0</v>
          </cell>
        </row>
        <row r="34">
          <cell r="B34">
            <v>23.212499999999995</v>
          </cell>
          <cell r="C34">
            <v>29.7</v>
          </cell>
          <cell r="D34">
            <v>18.2</v>
          </cell>
          <cell r="E34">
            <v>41.458333333333336</v>
          </cell>
          <cell r="F34">
            <v>54</v>
          </cell>
          <cell r="G34">
            <v>26</v>
          </cell>
          <cell r="H34">
            <v>20.16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B35">
            <v>22.799999999999997</v>
          </cell>
          <cell r="C35">
            <v>29</v>
          </cell>
          <cell r="D35">
            <v>19</v>
          </cell>
          <cell r="E35">
            <v>42.125</v>
          </cell>
          <cell r="F35">
            <v>54</v>
          </cell>
          <cell r="G35">
            <v>25</v>
          </cell>
          <cell r="H35">
            <v>19.440000000000001</v>
          </cell>
          <cell r="I35" t="str">
            <v>L</v>
          </cell>
          <cell r="J35">
            <v>33.840000000000003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19.587500000000002</v>
          </cell>
          <cell r="C5">
            <v>28.8</v>
          </cell>
          <cell r="D5">
            <v>11.9</v>
          </cell>
          <cell r="E5">
            <v>64.333333333333329</v>
          </cell>
          <cell r="F5">
            <v>95</v>
          </cell>
          <cell r="G5">
            <v>26</v>
          </cell>
          <cell r="H5">
            <v>16.2</v>
          </cell>
          <cell r="I5" t="str">
            <v>O</v>
          </cell>
          <cell r="J5">
            <v>30.240000000000002</v>
          </cell>
          <cell r="K5">
            <v>0</v>
          </cell>
        </row>
        <row r="6">
          <cell r="B6">
            <v>20.487500000000001</v>
          </cell>
          <cell r="C6">
            <v>27.7</v>
          </cell>
          <cell r="D6">
            <v>14</v>
          </cell>
          <cell r="E6">
            <v>58.541666666666664</v>
          </cell>
          <cell r="F6">
            <v>84</v>
          </cell>
          <cell r="G6">
            <v>30</v>
          </cell>
          <cell r="H6">
            <v>21.240000000000002</v>
          </cell>
          <cell r="I6" t="str">
            <v>SE</v>
          </cell>
          <cell r="J6">
            <v>32.4</v>
          </cell>
          <cell r="K6">
            <v>0</v>
          </cell>
        </row>
        <row r="7">
          <cell r="B7">
            <v>19.145833333333336</v>
          </cell>
          <cell r="C7">
            <v>26.6</v>
          </cell>
          <cell r="D7">
            <v>11.7</v>
          </cell>
          <cell r="E7">
            <v>57.541666666666664</v>
          </cell>
          <cell r="F7">
            <v>85</v>
          </cell>
          <cell r="G7">
            <v>30</v>
          </cell>
          <cell r="H7">
            <v>19.8</v>
          </cell>
          <cell r="I7" t="str">
            <v>SE</v>
          </cell>
          <cell r="J7">
            <v>36.72</v>
          </cell>
          <cell r="K7">
            <v>0</v>
          </cell>
        </row>
        <row r="8">
          <cell r="B8">
            <v>18.104166666666668</v>
          </cell>
          <cell r="C8">
            <v>25.3</v>
          </cell>
          <cell r="D8">
            <v>11.3</v>
          </cell>
          <cell r="E8">
            <v>54.125</v>
          </cell>
          <cell r="F8">
            <v>77</v>
          </cell>
          <cell r="G8">
            <v>34</v>
          </cell>
          <cell r="H8">
            <v>20.16</v>
          </cell>
          <cell r="I8" t="str">
            <v>L</v>
          </cell>
          <cell r="J8">
            <v>50.4</v>
          </cell>
          <cell r="K8">
            <v>0</v>
          </cell>
        </row>
        <row r="9">
          <cell r="B9">
            <v>18.187499999999996</v>
          </cell>
          <cell r="C9">
            <v>26.4</v>
          </cell>
          <cell r="D9">
            <v>10.7</v>
          </cell>
          <cell r="E9">
            <v>57.291666666666664</v>
          </cell>
          <cell r="F9">
            <v>86</v>
          </cell>
          <cell r="G9">
            <v>30</v>
          </cell>
          <cell r="H9">
            <v>14.76</v>
          </cell>
          <cell r="I9" t="str">
            <v>L</v>
          </cell>
          <cell r="J9">
            <v>26.28</v>
          </cell>
          <cell r="K9">
            <v>0</v>
          </cell>
        </row>
        <row r="10">
          <cell r="B10">
            <v>18.187499999999996</v>
          </cell>
          <cell r="C10">
            <v>26.4</v>
          </cell>
          <cell r="D10">
            <v>9.8000000000000007</v>
          </cell>
          <cell r="E10">
            <v>58.208333333333336</v>
          </cell>
          <cell r="F10">
            <v>88</v>
          </cell>
          <cell r="G10">
            <v>28</v>
          </cell>
          <cell r="H10">
            <v>10.44</v>
          </cell>
          <cell r="I10" t="str">
            <v>SE</v>
          </cell>
          <cell r="J10">
            <v>21.6</v>
          </cell>
          <cell r="K10">
            <v>0</v>
          </cell>
        </row>
        <row r="11">
          <cell r="B11">
            <v>18.583333333333332</v>
          </cell>
          <cell r="C11">
            <v>28</v>
          </cell>
          <cell r="D11">
            <v>10.3</v>
          </cell>
          <cell r="E11">
            <v>61.041666666666664</v>
          </cell>
          <cell r="F11">
            <v>91</v>
          </cell>
          <cell r="G11">
            <v>30</v>
          </cell>
          <cell r="H11">
            <v>13.68</v>
          </cell>
          <cell r="I11" t="str">
            <v>O</v>
          </cell>
          <cell r="J11">
            <v>25.56</v>
          </cell>
          <cell r="K11">
            <v>0</v>
          </cell>
        </row>
        <row r="12">
          <cell r="B12">
            <v>19.820833333333336</v>
          </cell>
          <cell r="C12">
            <v>27</v>
          </cell>
          <cell r="D12">
            <v>13.9</v>
          </cell>
          <cell r="E12">
            <v>60.791666666666664</v>
          </cell>
          <cell r="F12">
            <v>84</v>
          </cell>
          <cell r="G12">
            <v>38</v>
          </cell>
          <cell r="H12">
            <v>12.6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20.120833333333334</v>
          </cell>
          <cell r="C13">
            <v>28.9</v>
          </cell>
          <cell r="D13">
            <v>11.8</v>
          </cell>
          <cell r="E13">
            <v>61.625</v>
          </cell>
          <cell r="F13">
            <v>91</v>
          </cell>
          <cell r="G13">
            <v>32</v>
          </cell>
          <cell r="H13">
            <v>14.4</v>
          </cell>
          <cell r="I13" t="str">
            <v>SE</v>
          </cell>
          <cell r="J13">
            <v>30.240000000000002</v>
          </cell>
          <cell r="K13">
            <v>0</v>
          </cell>
        </row>
        <row r="14">
          <cell r="B14">
            <v>20.633333333333336</v>
          </cell>
          <cell r="C14">
            <v>29.1</v>
          </cell>
          <cell r="D14">
            <v>12.4</v>
          </cell>
          <cell r="E14">
            <v>57.625</v>
          </cell>
          <cell r="F14">
            <v>87</v>
          </cell>
          <cell r="G14">
            <v>27</v>
          </cell>
          <cell r="H14">
            <v>14.76</v>
          </cell>
          <cell r="I14" t="str">
            <v>L</v>
          </cell>
          <cell r="J14">
            <v>34.92</v>
          </cell>
          <cell r="K14">
            <v>0</v>
          </cell>
        </row>
        <row r="15">
          <cell r="B15">
            <v>20.145833333333332</v>
          </cell>
          <cell r="C15">
            <v>28.9</v>
          </cell>
          <cell r="D15">
            <v>11.3</v>
          </cell>
          <cell r="E15">
            <v>60.708333333333336</v>
          </cell>
          <cell r="F15">
            <v>88</v>
          </cell>
          <cell r="G15">
            <v>33</v>
          </cell>
          <cell r="H15">
            <v>14.4</v>
          </cell>
          <cell r="I15" t="str">
            <v>SO</v>
          </cell>
          <cell r="J15">
            <v>33.840000000000003</v>
          </cell>
          <cell r="K15">
            <v>0</v>
          </cell>
        </row>
        <row r="16">
          <cell r="B16">
            <v>20.762500000000003</v>
          </cell>
          <cell r="C16">
            <v>29.9</v>
          </cell>
          <cell r="D16">
            <v>13.7</v>
          </cell>
          <cell r="E16">
            <v>58.708333333333336</v>
          </cell>
          <cell r="F16">
            <v>87</v>
          </cell>
          <cell r="G16">
            <v>25</v>
          </cell>
          <cell r="H16">
            <v>16.2</v>
          </cell>
          <cell r="I16" t="str">
            <v>SO</v>
          </cell>
          <cell r="J16">
            <v>30.6</v>
          </cell>
          <cell r="K16">
            <v>0</v>
          </cell>
        </row>
        <row r="17">
          <cell r="B17">
            <v>19.962500000000002</v>
          </cell>
          <cell r="C17">
            <v>30.1</v>
          </cell>
          <cell r="D17">
            <v>10.6</v>
          </cell>
          <cell r="E17">
            <v>56.958333333333336</v>
          </cell>
          <cell r="F17">
            <v>87</v>
          </cell>
          <cell r="G17">
            <v>27</v>
          </cell>
          <cell r="H17">
            <v>19.079999999999998</v>
          </cell>
          <cell r="I17" t="str">
            <v>SO</v>
          </cell>
          <cell r="J17">
            <v>40.32</v>
          </cell>
          <cell r="K17">
            <v>0</v>
          </cell>
        </row>
        <row r="18">
          <cell r="B18">
            <v>20.587500000000002</v>
          </cell>
          <cell r="C18">
            <v>29.8</v>
          </cell>
          <cell r="D18">
            <v>11.5</v>
          </cell>
          <cell r="E18">
            <v>55.208333333333336</v>
          </cell>
          <cell r="F18">
            <v>84</v>
          </cell>
          <cell r="G18">
            <v>26</v>
          </cell>
          <cell r="H18">
            <v>15.840000000000002</v>
          </cell>
          <cell r="I18" t="str">
            <v>L</v>
          </cell>
          <cell r="J18">
            <v>33.840000000000003</v>
          </cell>
          <cell r="K18">
            <v>0</v>
          </cell>
        </row>
        <row r="19">
          <cell r="B19">
            <v>21.033333333333335</v>
          </cell>
          <cell r="C19">
            <v>30.1</v>
          </cell>
          <cell r="D19">
            <v>12.9</v>
          </cell>
          <cell r="E19">
            <v>49.541666666666664</v>
          </cell>
          <cell r="F19">
            <v>80</v>
          </cell>
          <cell r="G19">
            <v>20</v>
          </cell>
          <cell r="H19">
            <v>17.64</v>
          </cell>
          <cell r="I19" t="str">
            <v>N</v>
          </cell>
          <cell r="J19">
            <v>38.159999999999997</v>
          </cell>
          <cell r="K19">
            <v>0</v>
          </cell>
        </row>
        <row r="20">
          <cell r="B20">
            <v>20.275000000000002</v>
          </cell>
          <cell r="C20">
            <v>29.6</v>
          </cell>
          <cell r="D20">
            <v>11.4</v>
          </cell>
          <cell r="E20">
            <v>53.625</v>
          </cell>
          <cell r="F20">
            <v>84</v>
          </cell>
          <cell r="G20">
            <v>26</v>
          </cell>
          <cell r="H20">
            <v>9.7200000000000006</v>
          </cell>
          <cell r="I20" t="str">
            <v>L</v>
          </cell>
          <cell r="J20">
            <v>27.36</v>
          </cell>
          <cell r="K20">
            <v>0</v>
          </cell>
        </row>
        <row r="21">
          <cell r="B21">
            <v>20.937500000000004</v>
          </cell>
          <cell r="C21">
            <v>30.5</v>
          </cell>
          <cell r="D21">
            <v>15</v>
          </cell>
          <cell r="E21">
            <v>56.375</v>
          </cell>
          <cell r="F21">
            <v>82</v>
          </cell>
          <cell r="G21">
            <v>21</v>
          </cell>
          <cell r="H21">
            <v>23.759999999999998</v>
          </cell>
          <cell r="I21" t="str">
            <v>O</v>
          </cell>
          <cell r="J21">
            <v>43.2</v>
          </cell>
          <cell r="K21">
            <v>0</v>
          </cell>
        </row>
        <row r="22">
          <cell r="B22">
            <v>12.350000000000003</v>
          </cell>
          <cell r="C22">
            <v>19</v>
          </cell>
          <cell r="D22">
            <v>7.7</v>
          </cell>
          <cell r="E22">
            <v>59.875</v>
          </cell>
          <cell r="F22">
            <v>77</v>
          </cell>
          <cell r="G22">
            <v>33</v>
          </cell>
          <cell r="H22">
            <v>23.400000000000002</v>
          </cell>
          <cell r="I22" t="str">
            <v>SO</v>
          </cell>
          <cell r="J22">
            <v>47.88</v>
          </cell>
          <cell r="K22">
            <v>0</v>
          </cell>
        </row>
        <row r="23">
          <cell r="B23">
            <v>12.928571428571425</v>
          </cell>
          <cell r="C23">
            <v>22.1</v>
          </cell>
          <cell r="D23">
            <v>5.2</v>
          </cell>
          <cell r="E23">
            <v>63.095238095238095</v>
          </cell>
          <cell r="F23">
            <v>85</v>
          </cell>
          <cell r="G23">
            <v>43</v>
          </cell>
          <cell r="H23">
            <v>10.8</v>
          </cell>
          <cell r="I23" t="str">
            <v>L</v>
          </cell>
          <cell r="J23">
            <v>23.040000000000003</v>
          </cell>
          <cell r="K23">
            <v>0</v>
          </cell>
        </row>
        <row r="24">
          <cell r="B24">
            <v>17.291666666666664</v>
          </cell>
          <cell r="C24">
            <v>29.3</v>
          </cell>
          <cell r="D24">
            <v>7.8</v>
          </cell>
          <cell r="E24">
            <v>64.125</v>
          </cell>
          <cell r="F24">
            <v>95</v>
          </cell>
          <cell r="G24">
            <v>23</v>
          </cell>
          <cell r="H24">
            <v>7.5600000000000005</v>
          </cell>
          <cell r="I24" t="str">
            <v>O</v>
          </cell>
          <cell r="J24">
            <v>19.8</v>
          </cell>
          <cell r="K24">
            <v>0</v>
          </cell>
        </row>
        <row r="25">
          <cell r="B25">
            <v>19.562500000000004</v>
          </cell>
          <cell r="C25">
            <v>30.6</v>
          </cell>
          <cell r="D25">
            <v>10.7</v>
          </cell>
          <cell r="E25">
            <v>56.083333333333336</v>
          </cell>
          <cell r="F25">
            <v>89</v>
          </cell>
          <cell r="G25">
            <v>18</v>
          </cell>
          <cell r="H25">
            <v>11.520000000000001</v>
          </cell>
          <cell r="I25" t="str">
            <v>O</v>
          </cell>
          <cell r="J25">
            <v>21.96</v>
          </cell>
          <cell r="K25">
            <v>0</v>
          </cell>
        </row>
        <row r="26">
          <cell r="B26">
            <v>19.424999999999997</v>
          </cell>
          <cell r="C26">
            <v>30.1</v>
          </cell>
          <cell r="D26">
            <v>9.6</v>
          </cell>
          <cell r="E26">
            <v>52.75</v>
          </cell>
          <cell r="F26">
            <v>87</v>
          </cell>
          <cell r="G26">
            <v>18</v>
          </cell>
          <cell r="H26">
            <v>17.28</v>
          </cell>
          <cell r="I26" t="str">
            <v>O</v>
          </cell>
          <cell r="J26">
            <v>33.840000000000003</v>
          </cell>
          <cell r="K26">
            <v>0</v>
          </cell>
        </row>
        <row r="27">
          <cell r="B27">
            <v>20.516666666666662</v>
          </cell>
          <cell r="C27">
            <v>31.6</v>
          </cell>
          <cell r="D27">
            <v>10.6</v>
          </cell>
          <cell r="E27">
            <v>50.125</v>
          </cell>
          <cell r="F27">
            <v>83</v>
          </cell>
          <cell r="G27">
            <v>18</v>
          </cell>
          <cell r="H27">
            <v>15.840000000000002</v>
          </cell>
          <cell r="I27" t="str">
            <v>NE</v>
          </cell>
          <cell r="J27">
            <v>33.480000000000004</v>
          </cell>
          <cell r="K27">
            <v>0</v>
          </cell>
        </row>
        <row r="28">
          <cell r="B28">
            <v>21.358333333333334</v>
          </cell>
          <cell r="C28">
            <v>30.3</v>
          </cell>
          <cell r="D28">
            <v>12.7</v>
          </cell>
          <cell r="E28">
            <v>42.833333333333336</v>
          </cell>
          <cell r="F28">
            <v>71</v>
          </cell>
          <cell r="G28">
            <v>18</v>
          </cell>
          <cell r="H28">
            <v>11.520000000000001</v>
          </cell>
          <cell r="I28" t="str">
            <v>L</v>
          </cell>
          <cell r="J28">
            <v>27</v>
          </cell>
          <cell r="K28">
            <v>0</v>
          </cell>
        </row>
        <row r="29">
          <cell r="B29">
            <v>19.633333333333333</v>
          </cell>
          <cell r="C29">
            <v>29.5</v>
          </cell>
          <cell r="D29">
            <v>9.5</v>
          </cell>
          <cell r="E29">
            <v>50.416666666666664</v>
          </cell>
          <cell r="F29">
            <v>88</v>
          </cell>
          <cell r="G29">
            <v>23</v>
          </cell>
          <cell r="H29">
            <v>16.559999999999999</v>
          </cell>
          <cell r="I29" t="str">
            <v>O</v>
          </cell>
          <cell r="J29">
            <v>33.480000000000004</v>
          </cell>
          <cell r="K29">
            <v>0</v>
          </cell>
        </row>
        <row r="30">
          <cell r="B30">
            <v>20.599999999999998</v>
          </cell>
          <cell r="C30">
            <v>29.5</v>
          </cell>
          <cell r="D30">
            <v>11</v>
          </cell>
          <cell r="E30">
            <v>50.541666666666664</v>
          </cell>
          <cell r="F30">
            <v>87</v>
          </cell>
          <cell r="G30">
            <v>21</v>
          </cell>
          <cell r="H30">
            <v>16.920000000000002</v>
          </cell>
          <cell r="I30" t="str">
            <v>L</v>
          </cell>
          <cell r="J30">
            <v>37.440000000000005</v>
          </cell>
          <cell r="K30">
            <v>0</v>
          </cell>
        </row>
        <row r="31">
          <cell r="B31">
            <v>18.941666666666666</v>
          </cell>
          <cell r="C31">
            <v>28</v>
          </cell>
          <cell r="D31">
            <v>9.9</v>
          </cell>
          <cell r="E31">
            <v>52.958333333333336</v>
          </cell>
          <cell r="F31">
            <v>85</v>
          </cell>
          <cell r="G31">
            <v>24</v>
          </cell>
          <cell r="H31">
            <v>18.720000000000002</v>
          </cell>
          <cell r="I31" t="str">
            <v>O</v>
          </cell>
          <cell r="J31">
            <v>42.12</v>
          </cell>
          <cell r="K31">
            <v>0</v>
          </cell>
        </row>
        <row r="32">
          <cell r="B32">
            <v>19.224999999999998</v>
          </cell>
          <cell r="C32">
            <v>29.3</v>
          </cell>
          <cell r="D32">
            <v>8.8000000000000007</v>
          </cell>
          <cell r="E32">
            <v>53.125</v>
          </cell>
          <cell r="F32">
            <v>87</v>
          </cell>
          <cell r="G32">
            <v>24</v>
          </cell>
          <cell r="H32">
            <v>19.440000000000001</v>
          </cell>
          <cell r="I32" t="str">
            <v>NE</v>
          </cell>
          <cell r="J32">
            <v>43.2</v>
          </cell>
          <cell r="K32">
            <v>0</v>
          </cell>
        </row>
        <row r="33">
          <cell r="B33">
            <v>20.974999999999998</v>
          </cell>
          <cell r="C33">
            <v>28.8</v>
          </cell>
          <cell r="D33">
            <v>13.2</v>
          </cell>
          <cell r="E33">
            <v>50.958333333333336</v>
          </cell>
          <cell r="F33">
            <v>80</v>
          </cell>
          <cell r="G33">
            <v>26</v>
          </cell>
          <cell r="H33">
            <v>19.440000000000001</v>
          </cell>
          <cell r="I33" t="str">
            <v>SE</v>
          </cell>
          <cell r="J33">
            <v>46.800000000000004</v>
          </cell>
          <cell r="K33">
            <v>0</v>
          </cell>
        </row>
        <row r="34">
          <cell r="B34">
            <v>20.425000000000001</v>
          </cell>
          <cell r="C34">
            <v>29.1</v>
          </cell>
          <cell r="D34">
            <v>11.3</v>
          </cell>
          <cell r="E34">
            <v>53.166666666666664</v>
          </cell>
          <cell r="F34">
            <v>84</v>
          </cell>
          <cell r="G34">
            <v>28</v>
          </cell>
          <cell r="H34">
            <v>15.120000000000001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B35">
            <v>20.5</v>
          </cell>
          <cell r="C35">
            <v>27.8</v>
          </cell>
          <cell r="D35">
            <v>12.1</v>
          </cell>
          <cell r="E35">
            <v>50.708333333333336</v>
          </cell>
          <cell r="F35">
            <v>87</v>
          </cell>
          <cell r="G35">
            <v>24</v>
          </cell>
          <cell r="H35">
            <v>16.559999999999999</v>
          </cell>
          <cell r="I35" t="str">
            <v>NE</v>
          </cell>
          <cell r="J35">
            <v>32.4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22.945833333333336</v>
          </cell>
          <cell r="C5">
            <v>27.3</v>
          </cell>
          <cell r="D5">
            <v>18.5</v>
          </cell>
          <cell r="E5">
            <v>70.833333333333329</v>
          </cell>
          <cell r="F5">
            <v>87</v>
          </cell>
          <cell r="G5">
            <v>56</v>
          </cell>
          <cell r="H5">
            <v>12.6</v>
          </cell>
          <cell r="I5" t="str">
            <v>SO</v>
          </cell>
          <cell r="J5">
            <v>27</v>
          </cell>
          <cell r="K5">
            <v>0</v>
          </cell>
        </row>
        <row r="6">
          <cell r="B6">
            <v>22.920833333333334</v>
          </cell>
          <cell r="C6">
            <v>27.4</v>
          </cell>
          <cell r="D6">
            <v>17.7</v>
          </cell>
          <cell r="E6">
            <v>69.916666666666671</v>
          </cell>
          <cell r="F6">
            <v>94</v>
          </cell>
          <cell r="G6">
            <v>48</v>
          </cell>
          <cell r="H6">
            <v>12.6</v>
          </cell>
          <cell r="I6" t="str">
            <v>L</v>
          </cell>
          <cell r="J6">
            <v>24.12</v>
          </cell>
          <cell r="K6">
            <v>0</v>
          </cell>
        </row>
        <row r="7">
          <cell r="B7">
            <v>23.279166666666665</v>
          </cell>
          <cell r="C7">
            <v>26.1</v>
          </cell>
          <cell r="D7">
            <v>20.2</v>
          </cell>
          <cell r="E7">
            <v>53.208333333333336</v>
          </cell>
          <cell r="F7">
            <v>63</v>
          </cell>
          <cell r="G7">
            <v>40</v>
          </cell>
          <cell r="H7">
            <v>18.720000000000002</v>
          </cell>
          <cell r="I7" t="str">
            <v>SE</v>
          </cell>
          <cell r="J7">
            <v>36.36</v>
          </cell>
          <cell r="K7">
            <v>0</v>
          </cell>
        </row>
        <row r="8">
          <cell r="B8">
            <v>22.866666666666671</v>
          </cell>
          <cell r="C8">
            <v>26.6</v>
          </cell>
          <cell r="D8">
            <v>19.600000000000001</v>
          </cell>
          <cell r="E8">
            <v>56.666666666666664</v>
          </cell>
          <cell r="F8">
            <v>67</v>
          </cell>
          <cell r="G8">
            <v>48</v>
          </cell>
          <cell r="H8">
            <v>20.88</v>
          </cell>
          <cell r="I8" t="str">
            <v>L</v>
          </cell>
          <cell r="J8">
            <v>34.56</v>
          </cell>
          <cell r="K8">
            <v>0</v>
          </cell>
        </row>
        <row r="9">
          <cell r="B9">
            <v>24.75</v>
          </cell>
          <cell r="C9">
            <v>28</v>
          </cell>
          <cell r="D9">
            <v>21</v>
          </cell>
          <cell r="E9">
            <v>54.416666666666664</v>
          </cell>
          <cell r="F9">
            <v>63</v>
          </cell>
          <cell r="G9">
            <v>45</v>
          </cell>
          <cell r="H9">
            <v>19.440000000000001</v>
          </cell>
          <cell r="I9" t="str">
            <v>L</v>
          </cell>
          <cell r="J9">
            <v>34.56</v>
          </cell>
          <cell r="K9">
            <v>0</v>
          </cell>
        </row>
        <row r="10">
          <cell r="B10">
            <v>24.779166666666669</v>
          </cell>
          <cell r="C10">
            <v>27.5</v>
          </cell>
          <cell r="D10">
            <v>22.4</v>
          </cell>
          <cell r="E10">
            <v>53.666666666666664</v>
          </cell>
          <cell r="F10">
            <v>61</v>
          </cell>
          <cell r="G10">
            <v>49</v>
          </cell>
          <cell r="H10">
            <v>19.440000000000001</v>
          </cell>
          <cell r="I10" t="str">
            <v>L</v>
          </cell>
          <cell r="J10">
            <v>35.64</v>
          </cell>
          <cell r="K10">
            <v>0</v>
          </cell>
        </row>
        <row r="11">
          <cell r="B11">
            <v>24.433333333333334</v>
          </cell>
          <cell r="C11">
            <v>28.2</v>
          </cell>
          <cell r="D11">
            <v>21.5</v>
          </cell>
          <cell r="E11">
            <v>54.291666666666664</v>
          </cell>
          <cell r="F11">
            <v>78</v>
          </cell>
          <cell r="G11">
            <v>40</v>
          </cell>
          <cell r="H11">
            <v>16.920000000000002</v>
          </cell>
          <cell r="I11" t="str">
            <v>L</v>
          </cell>
          <cell r="J11">
            <v>30.240000000000002</v>
          </cell>
          <cell r="K11">
            <v>0</v>
          </cell>
        </row>
        <row r="12">
          <cell r="B12">
            <v>23.929166666666664</v>
          </cell>
          <cell r="C12">
            <v>28.1</v>
          </cell>
          <cell r="D12">
            <v>18.899999999999999</v>
          </cell>
          <cell r="E12">
            <v>56.75</v>
          </cell>
          <cell r="F12">
            <v>77</v>
          </cell>
          <cell r="G12">
            <v>44</v>
          </cell>
          <cell r="H12">
            <v>12.24</v>
          </cell>
          <cell r="I12" t="str">
            <v>L</v>
          </cell>
          <cell r="J12">
            <v>20.16</v>
          </cell>
          <cell r="K12">
            <v>0</v>
          </cell>
        </row>
        <row r="13">
          <cell r="B13">
            <v>25.033333333333335</v>
          </cell>
          <cell r="C13">
            <v>28.8</v>
          </cell>
          <cell r="D13">
            <v>21.8</v>
          </cell>
          <cell r="E13">
            <v>54.333333333333336</v>
          </cell>
          <cell r="F13">
            <v>69</v>
          </cell>
          <cell r="G13">
            <v>47</v>
          </cell>
          <cell r="H13">
            <v>13.68</v>
          </cell>
          <cell r="I13" t="str">
            <v>L</v>
          </cell>
          <cell r="J13">
            <v>23.759999999999998</v>
          </cell>
          <cell r="K13">
            <v>0</v>
          </cell>
        </row>
        <row r="14">
          <cell r="B14">
            <v>25.625</v>
          </cell>
          <cell r="C14">
            <v>29.3</v>
          </cell>
          <cell r="D14">
            <v>22.2</v>
          </cell>
          <cell r="E14">
            <v>56.458333333333336</v>
          </cell>
          <cell r="F14">
            <v>75</v>
          </cell>
          <cell r="G14">
            <v>46</v>
          </cell>
          <cell r="H14">
            <v>14.76</v>
          </cell>
          <cell r="I14" t="str">
            <v>SE</v>
          </cell>
          <cell r="J14">
            <v>26.64</v>
          </cell>
          <cell r="K14">
            <v>0</v>
          </cell>
        </row>
        <row r="15">
          <cell r="B15">
            <v>26.108333333333338</v>
          </cell>
          <cell r="C15">
            <v>29.9</v>
          </cell>
          <cell r="D15">
            <v>21.4</v>
          </cell>
          <cell r="E15">
            <v>52.541666666666664</v>
          </cell>
          <cell r="F15">
            <v>87</v>
          </cell>
          <cell r="G15">
            <v>34</v>
          </cell>
          <cell r="H15">
            <v>17.28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25.483333333333334</v>
          </cell>
          <cell r="C16">
            <v>29.5</v>
          </cell>
          <cell r="D16">
            <v>19.7</v>
          </cell>
          <cell r="E16">
            <v>52.791666666666664</v>
          </cell>
          <cell r="F16">
            <v>84</v>
          </cell>
          <cell r="G16">
            <v>39</v>
          </cell>
          <cell r="H16">
            <v>14.4</v>
          </cell>
          <cell r="I16" t="str">
            <v>SE</v>
          </cell>
          <cell r="J16">
            <v>24.12</v>
          </cell>
          <cell r="K16">
            <v>0</v>
          </cell>
        </row>
        <row r="17">
          <cell r="B17">
            <v>25.537500000000005</v>
          </cell>
          <cell r="C17">
            <v>30.3</v>
          </cell>
          <cell r="D17">
            <v>21.3</v>
          </cell>
          <cell r="E17">
            <v>55.416666666666664</v>
          </cell>
          <cell r="F17">
            <v>81</v>
          </cell>
          <cell r="G17">
            <v>39</v>
          </cell>
          <cell r="H17">
            <v>12.6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26.158333333333335</v>
          </cell>
          <cell r="C18">
            <v>29.7</v>
          </cell>
          <cell r="D18">
            <v>22</v>
          </cell>
          <cell r="E18">
            <v>55</v>
          </cell>
          <cell r="F18">
            <v>67</v>
          </cell>
          <cell r="G18">
            <v>42</v>
          </cell>
          <cell r="H18">
            <v>15.48</v>
          </cell>
          <cell r="I18" t="str">
            <v>NE</v>
          </cell>
          <cell r="J18">
            <v>32.04</v>
          </cell>
          <cell r="K18">
            <v>0</v>
          </cell>
        </row>
        <row r="19">
          <cell r="B19">
            <v>26.208333333333332</v>
          </cell>
          <cell r="C19">
            <v>29.4</v>
          </cell>
          <cell r="D19">
            <v>23.3</v>
          </cell>
          <cell r="E19">
            <v>55.791666666666664</v>
          </cell>
          <cell r="F19">
            <v>68</v>
          </cell>
          <cell r="G19">
            <v>42</v>
          </cell>
          <cell r="H19">
            <v>19.8</v>
          </cell>
          <cell r="I19" t="str">
            <v>NE</v>
          </cell>
          <cell r="J19">
            <v>41.76</v>
          </cell>
          <cell r="K19">
            <v>0</v>
          </cell>
        </row>
        <row r="20">
          <cell r="B20">
            <v>24.720833333333331</v>
          </cell>
          <cell r="C20">
            <v>29.8</v>
          </cell>
          <cell r="D20">
            <v>16.5</v>
          </cell>
          <cell r="E20">
            <v>58.166666666666664</v>
          </cell>
          <cell r="F20">
            <v>71</v>
          </cell>
          <cell r="G20">
            <v>41</v>
          </cell>
          <cell r="H20">
            <v>26.64</v>
          </cell>
          <cell r="I20" t="str">
            <v>NE</v>
          </cell>
          <cell r="J20">
            <v>61.560000000000009</v>
          </cell>
          <cell r="K20">
            <v>0</v>
          </cell>
        </row>
        <row r="21">
          <cell r="B21">
            <v>11.041666666666666</v>
          </cell>
          <cell r="C21">
            <v>16.5</v>
          </cell>
          <cell r="D21">
            <v>8.9</v>
          </cell>
          <cell r="E21">
            <v>73.708333333333329</v>
          </cell>
          <cell r="F21">
            <v>87</v>
          </cell>
          <cell r="G21">
            <v>62</v>
          </cell>
          <cell r="H21">
            <v>25.92</v>
          </cell>
          <cell r="I21" t="str">
            <v>SO</v>
          </cell>
          <cell r="J21">
            <v>61.92</v>
          </cell>
          <cell r="K21">
            <v>0</v>
          </cell>
        </row>
        <row r="22">
          <cell r="B22">
            <v>12.29166666666667</v>
          </cell>
          <cell r="C22">
            <v>16.7</v>
          </cell>
          <cell r="D22">
            <v>9.3000000000000007</v>
          </cell>
          <cell r="E22">
            <v>47.625</v>
          </cell>
          <cell r="F22">
            <v>66</v>
          </cell>
          <cell r="G22">
            <v>29</v>
          </cell>
          <cell r="H22">
            <v>13.32</v>
          </cell>
          <cell r="I22" t="str">
            <v>S</v>
          </cell>
          <cell r="J22">
            <v>33.840000000000003</v>
          </cell>
          <cell r="K22">
            <v>0</v>
          </cell>
        </row>
        <row r="23">
          <cell r="B23">
            <v>13.108333333333333</v>
          </cell>
          <cell r="C23">
            <v>19</v>
          </cell>
          <cell r="D23">
            <v>8.8000000000000007</v>
          </cell>
          <cell r="E23">
            <v>47.5</v>
          </cell>
          <cell r="F23">
            <v>69</v>
          </cell>
          <cell r="G23">
            <v>34</v>
          </cell>
          <cell r="H23">
            <v>9.7200000000000006</v>
          </cell>
          <cell r="I23" t="str">
            <v>S</v>
          </cell>
          <cell r="J23">
            <v>18.720000000000002</v>
          </cell>
          <cell r="K23">
            <v>0</v>
          </cell>
        </row>
        <row r="24">
          <cell r="B24">
            <v>15.9625</v>
          </cell>
          <cell r="C24">
            <v>22.6</v>
          </cell>
          <cell r="D24">
            <v>10.199999999999999</v>
          </cell>
          <cell r="E24">
            <v>52.125</v>
          </cell>
          <cell r="F24">
            <v>70</v>
          </cell>
          <cell r="G24">
            <v>38</v>
          </cell>
          <cell r="H24">
            <v>7.5600000000000005</v>
          </cell>
          <cell r="I24" t="str">
            <v>SO</v>
          </cell>
          <cell r="J24">
            <v>14.76</v>
          </cell>
          <cell r="K24">
            <v>0</v>
          </cell>
        </row>
        <row r="25">
          <cell r="B25">
            <v>20.808333333333334</v>
          </cell>
          <cell r="C25">
            <v>26.7</v>
          </cell>
          <cell r="D25">
            <v>14.4</v>
          </cell>
          <cell r="E25">
            <v>59.875</v>
          </cell>
          <cell r="F25">
            <v>90</v>
          </cell>
          <cell r="G25">
            <v>42</v>
          </cell>
          <cell r="H25">
            <v>9.7200000000000006</v>
          </cell>
          <cell r="I25" t="str">
            <v>L</v>
          </cell>
          <cell r="J25">
            <v>18</v>
          </cell>
          <cell r="K25">
            <v>0</v>
          </cell>
        </row>
        <row r="26">
          <cell r="B26">
            <v>23.008333333333336</v>
          </cell>
          <cell r="C26">
            <v>28.3</v>
          </cell>
          <cell r="D26">
            <v>18</v>
          </cell>
          <cell r="E26">
            <v>58.166666666666664</v>
          </cell>
          <cell r="F26">
            <v>82</v>
          </cell>
          <cell r="G26">
            <v>44</v>
          </cell>
          <cell r="H26">
            <v>9.7200000000000006</v>
          </cell>
          <cell r="I26" t="str">
            <v>L</v>
          </cell>
          <cell r="J26">
            <v>19.079999999999998</v>
          </cell>
          <cell r="K26">
            <v>0</v>
          </cell>
        </row>
        <row r="27">
          <cell r="B27">
            <v>25.079166666666669</v>
          </cell>
          <cell r="C27">
            <v>29.1</v>
          </cell>
          <cell r="D27">
            <v>20.5</v>
          </cell>
          <cell r="E27">
            <v>48.666666666666664</v>
          </cell>
          <cell r="F27">
            <v>60</v>
          </cell>
          <cell r="G27">
            <v>35</v>
          </cell>
          <cell r="H27">
            <v>13.68</v>
          </cell>
          <cell r="I27" t="str">
            <v>L</v>
          </cell>
          <cell r="J27">
            <v>25.92</v>
          </cell>
          <cell r="K27">
            <v>0</v>
          </cell>
        </row>
        <row r="28">
          <cell r="B28">
            <v>26.466666666666665</v>
          </cell>
          <cell r="C28">
            <v>30.2</v>
          </cell>
          <cell r="D28">
            <v>22.6</v>
          </cell>
          <cell r="E28">
            <v>46.125</v>
          </cell>
          <cell r="F28">
            <v>56</v>
          </cell>
          <cell r="G28">
            <v>35</v>
          </cell>
          <cell r="H28">
            <v>12.24</v>
          </cell>
          <cell r="I28" t="str">
            <v>L</v>
          </cell>
          <cell r="J28">
            <v>23.759999999999998</v>
          </cell>
          <cell r="K28">
            <v>0</v>
          </cell>
        </row>
        <row r="29">
          <cell r="B29">
            <v>26.379166666666674</v>
          </cell>
          <cell r="C29">
            <v>30.2</v>
          </cell>
          <cell r="D29">
            <v>20.7</v>
          </cell>
          <cell r="E29">
            <v>45.666666666666664</v>
          </cell>
          <cell r="F29">
            <v>75</v>
          </cell>
          <cell r="G29">
            <v>31</v>
          </cell>
          <cell r="H29">
            <v>15.48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25.079166666666666</v>
          </cell>
          <cell r="C30">
            <v>30</v>
          </cell>
          <cell r="D30">
            <v>19.899999999999999</v>
          </cell>
          <cell r="E30">
            <v>45.083333333333336</v>
          </cell>
          <cell r="F30">
            <v>74</v>
          </cell>
          <cell r="G30">
            <v>27</v>
          </cell>
          <cell r="H30">
            <v>11.16</v>
          </cell>
          <cell r="I30" t="str">
            <v>SE</v>
          </cell>
          <cell r="J30">
            <v>20.88</v>
          </cell>
          <cell r="K30">
            <v>0.2</v>
          </cell>
        </row>
        <row r="31">
          <cell r="B31">
            <v>24.912499999999994</v>
          </cell>
          <cell r="C31">
            <v>29.3</v>
          </cell>
          <cell r="D31">
            <v>19.2</v>
          </cell>
          <cell r="E31">
            <v>42.666666666666664</v>
          </cell>
          <cell r="F31">
            <v>78</v>
          </cell>
          <cell r="G31">
            <v>30</v>
          </cell>
          <cell r="H31">
            <v>14.4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24.162499999999994</v>
          </cell>
          <cell r="C32">
            <v>29</v>
          </cell>
          <cell r="D32">
            <v>19.2</v>
          </cell>
          <cell r="E32">
            <v>48.875</v>
          </cell>
          <cell r="F32">
            <v>86</v>
          </cell>
          <cell r="G32">
            <v>32</v>
          </cell>
          <cell r="H32">
            <v>12.96</v>
          </cell>
          <cell r="I32" t="str">
            <v>L</v>
          </cell>
          <cell r="J32">
            <v>24.48</v>
          </cell>
          <cell r="K32">
            <v>0</v>
          </cell>
        </row>
        <row r="33">
          <cell r="B33">
            <v>25.166666666666661</v>
          </cell>
          <cell r="C33">
            <v>29.9</v>
          </cell>
          <cell r="D33">
            <v>19.600000000000001</v>
          </cell>
          <cell r="E33">
            <v>47.833333333333336</v>
          </cell>
          <cell r="F33">
            <v>77</v>
          </cell>
          <cell r="G33">
            <v>33</v>
          </cell>
          <cell r="H33">
            <v>11.879999999999999</v>
          </cell>
          <cell r="I33" t="str">
            <v>SE</v>
          </cell>
          <cell r="J33">
            <v>28.08</v>
          </cell>
          <cell r="K33">
            <v>0</v>
          </cell>
        </row>
        <row r="34">
          <cell r="B34">
            <v>25.520833333333332</v>
          </cell>
          <cell r="C34">
            <v>30.8</v>
          </cell>
          <cell r="D34">
            <v>20.100000000000001</v>
          </cell>
          <cell r="E34">
            <v>45.958333333333336</v>
          </cell>
          <cell r="F34">
            <v>74</v>
          </cell>
          <cell r="G34">
            <v>31</v>
          </cell>
          <cell r="H34">
            <v>15.120000000000001</v>
          </cell>
          <cell r="I34" t="str">
            <v>L</v>
          </cell>
          <cell r="J34">
            <v>27</v>
          </cell>
          <cell r="K34">
            <v>0</v>
          </cell>
        </row>
        <row r="35">
          <cell r="B35">
            <v>26.037499999999998</v>
          </cell>
          <cell r="C35">
            <v>30.4</v>
          </cell>
          <cell r="D35">
            <v>21.2</v>
          </cell>
          <cell r="E35">
            <v>46.833333333333336</v>
          </cell>
          <cell r="F35">
            <v>76</v>
          </cell>
          <cell r="G35">
            <v>32</v>
          </cell>
          <cell r="H35">
            <v>14.76</v>
          </cell>
          <cell r="I35" t="str">
            <v>SE</v>
          </cell>
          <cell r="J35">
            <v>27.36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abSelected="1" zoomScale="90" zoomScaleNormal="90" workbookViewId="0">
      <selection activeCell="AA42" sqref="AA42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2" t="s">
        <v>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4" s="4" customFormat="1" ht="20.100000000000001" customHeight="1" x14ac:dyDescent="0.2">
      <c r="A2" s="135" t="s">
        <v>21</v>
      </c>
      <c r="B2" s="130" t="s">
        <v>134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  <c r="AH2" s="7"/>
    </row>
    <row r="3" spans="1:34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96" t="s">
        <v>38</v>
      </c>
      <c r="AH3" s="8"/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96" t="s">
        <v>37</v>
      </c>
      <c r="AH4" s="8"/>
    </row>
    <row r="5" spans="1:34" s="5" customFormat="1" ht="20.100000000000001" customHeight="1" x14ac:dyDescent="0.2">
      <c r="A5" s="80" t="s">
        <v>44</v>
      </c>
      <c r="B5" s="16">
        <f>[1]Julho!$B$5</f>
        <v>20.866666666666664</v>
      </c>
      <c r="C5" s="16">
        <f>[1]Julho!$B$6</f>
        <v>18.612500000000001</v>
      </c>
      <c r="D5" s="16">
        <f>[1]Julho!$B$7</f>
        <v>17.354166666666661</v>
      </c>
      <c r="E5" s="16">
        <f>[1]Julho!$B$8</f>
        <v>17.654166666666669</v>
      </c>
      <c r="F5" s="16">
        <f>[1]Julho!$B$9</f>
        <v>17.862500000000001</v>
      </c>
      <c r="G5" s="16">
        <f>[1]Julho!$B$10</f>
        <v>18.021739130434785</v>
      </c>
      <c r="H5" s="16">
        <f>[1]Julho!$B$11</f>
        <v>18.160869565217393</v>
      </c>
      <c r="I5" s="16">
        <f>[1]Julho!$B$12</f>
        <v>21.287499999999998</v>
      </c>
      <c r="J5" s="16">
        <f>[1]Julho!$B$13</f>
        <v>20.687500000000004</v>
      </c>
      <c r="K5" s="16">
        <f>[1]Julho!$B$14</f>
        <v>21.004166666666666</v>
      </c>
      <c r="L5" s="16">
        <f>[1]Julho!$B$15</f>
        <v>20.012499999999999</v>
      </c>
      <c r="M5" s="16">
        <f>[1]Julho!$B$16</f>
        <v>20.545833333333331</v>
      </c>
      <c r="N5" s="16">
        <f>[1]Julho!$B$17</f>
        <v>20.637500000000003</v>
      </c>
      <c r="O5" s="16">
        <f>[1]Julho!$B$18</f>
        <v>21.354166666666668</v>
      </c>
      <c r="P5" s="16">
        <f>[1]Julho!$B$19</f>
        <v>22.387500000000003</v>
      </c>
      <c r="Q5" s="16">
        <f>[1]Julho!$B$20</f>
        <v>20.8125</v>
      </c>
      <c r="R5" s="16">
        <f>[1]Julho!$B$21</f>
        <v>15.35416666666667</v>
      </c>
      <c r="S5" s="16">
        <f>[1]Julho!$B$22</f>
        <v>10.439130434782609</v>
      </c>
      <c r="T5" s="16">
        <f>[1]Julho!$B$23</f>
        <v>9.454545454545455</v>
      </c>
      <c r="U5" s="16">
        <f>[1]Julho!$B$24</f>
        <v>15.147826086956524</v>
      </c>
      <c r="V5" s="16">
        <f>[1]Julho!$B$25</f>
        <v>18.387499999999999</v>
      </c>
      <c r="W5" s="16">
        <f>[1]Julho!$B$26</f>
        <v>18.991666666666671</v>
      </c>
      <c r="X5" s="16">
        <f>[1]Julho!$B$27</f>
        <v>21.252173913043475</v>
      </c>
      <c r="Y5" s="16">
        <f>[1]Julho!$B$28</f>
        <v>24.375000000000004</v>
      </c>
      <c r="Z5" s="16">
        <f>[1]Julho!$B$29</f>
        <v>22.095652173913045</v>
      </c>
      <c r="AA5" s="16">
        <f>[1]Julho!$B$30</f>
        <v>20.408695652173915</v>
      </c>
      <c r="AB5" s="16">
        <f>[1]Julho!$B$31</f>
        <v>19.525000000000002</v>
      </c>
      <c r="AC5" s="16">
        <f>[1]Julho!$B$32</f>
        <v>19.195833333333336</v>
      </c>
      <c r="AD5" s="16">
        <f>[1]Julho!$B$33</f>
        <v>20.439130434782609</v>
      </c>
      <c r="AE5" s="16">
        <f>[1]Julho!$B$34</f>
        <v>20.795833333333334</v>
      </c>
      <c r="AF5" s="16">
        <f>[1]Julho!$B$35</f>
        <v>21.625</v>
      </c>
      <c r="AG5" s="97">
        <f>AVERAGE(B5:AF5)</f>
        <v>19.185449339113433</v>
      </c>
      <c r="AH5" s="8"/>
    </row>
    <row r="6" spans="1:34" ht="17.100000000000001" customHeight="1" x14ac:dyDescent="0.2">
      <c r="A6" s="80" t="s">
        <v>0</v>
      </c>
      <c r="B6" s="16">
        <f>[2]Julho!$B$5</f>
        <v>17.462499999999995</v>
      </c>
      <c r="C6" s="16">
        <f>[2]Julho!$B$6</f>
        <v>16.491666666666667</v>
      </c>
      <c r="D6" s="16">
        <f>[2]Julho!$B$7</f>
        <v>15.666666666666664</v>
      </c>
      <c r="E6" s="16">
        <f>[2]Julho!$B$8</f>
        <v>15.245833333333337</v>
      </c>
      <c r="F6" s="16">
        <f>[2]Julho!$B$9</f>
        <v>15.825000000000001</v>
      </c>
      <c r="G6" s="16">
        <f>[2]Julho!$B$10</f>
        <v>16.904166666666669</v>
      </c>
      <c r="H6" s="16">
        <f>[2]Julho!$B$11</f>
        <v>16.645833333333332</v>
      </c>
      <c r="I6" s="16">
        <f>[2]Julho!$B$12</f>
        <v>16.920833333333331</v>
      </c>
      <c r="J6" s="16">
        <f>[2]Julho!$B$13</f>
        <v>17.037500000000005</v>
      </c>
      <c r="K6" s="16">
        <f>[2]Julho!$B$14</f>
        <v>18.045833333333338</v>
      </c>
      <c r="L6" s="16">
        <f>[2]Julho!$B$15</f>
        <v>19.43333333333333</v>
      </c>
      <c r="M6" s="16">
        <f>[2]Julho!$B$16</f>
        <v>18.129166666666666</v>
      </c>
      <c r="N6" s="16">
        <f>[2]Julho!$B$17</f>
        <v>19.191666666666666</v>
      </c>
      <c r="O6" s="16">
        <f>[2]Julho!$B$18</f>
        <v>18.870833333333334</v>
      </c>
      <c r="P6" s="16">
        <f>[2]Julho!$B$19</f>
        <v>20.504166666666666</v>
      </c>
      <c r="Q6" s="16">
        <f>[2]Julho!$B$20</f>
        <v>20.562500000000004</v>
      </c>
      <c r="R6" s="16">
        <f>[2]Julho!$B$21</f>
        <v>7.7958333333333316</v>
      </c>
      <c r="S6" s="16">
        <f>[2]Julho!$B$22</f>
        <v>5.604166666666667</v>
      </c>
      <c r="T6" s="16">
        <f>[2]Julho!$B$23</f>
        <v>7.4208333333333334</v>
      </c>
      <c r="U6" s="16">
        <f>[2]Julho!$B$24</f>
        <v>10.75</v>
      </c>
      <c r="V6" s="16">
        <f>[2]Julho!$B$25</f>
        <v>14.570833333333338</v>
      </c>
      <c r="W6" s="16">
        <f>[2]Julho!$B$26</f>
        <v>17.429166666666664</v>
      </c>
      <c r="X6" s="16">
        <f>[2]Julho!$B$27</f>
        <v>19.133333333333333</v>
      </c>
      <c r="Y6" s="16">
        <f>[2]Julho!$B$28</f>
        <v>20.50416666666667</v>
      </c>
      <c r="Z6" s="16">
        <f>[2]Julho!$B$29</f>
        <v>19.583333333333332</v>
      </c>
      <c r="AA6" s="16">
        <f>[2]Julho!$B$30</f>
        <v>18.737499999999997</v>
      </c>
      <c r="AB6" s="16">
        <f>[2]Julho!$B$31</f>
        <v>18.891666666666669</v>
      </c>
      <c r="AC6" s="16">
        <f>[2]Julho!$B$32</f>
        <v>18.174999999999997</v>
      </c>
      <c r="AD6" s="16">
        <f>[2]Julho!$B$33</f>
        <v>18.437499999999996</v>
      </c>
      <c r="AE6" s="16">
        <f>[2]Julho!$B$34</f>
        <v>19.100000000000005</v>
      </c>
      <c r="AF6" s="16">
        <f>[2]Julho!$B$35</f>
        <v>20.429166666666664</v>
      </c>
      <c r="AG6" s="98">
        <f t="shared" ref="AG6:AG19" si="1">AVERAGE(B6:AF6)</f>
        <v>16.758064516129032</v>
      </c>
    </row>
    <row r="7" spans="1:34" ht="17.100000000000001" customHeight="1" x14ac:dyDescent="0.2">
      <c r="A7" s="80" t="s">
        <v>1</v>
      </c>
      <c r="B7" s="16">
        <f>[3]Julho!$B$5</f>
        <v>26.288888888888888</v>
      </c>
      <c r="C7" s="16">
        <f>[3]Julho!$B$6</f>
        <v>25.744444444444444</v>
      </c>
      <c r="D7" s="16">
        <f>[3]Julho!$B$7</f>
        <v>23.450000000000003</v>
      </c>
      <c r="E7" s="16">
        <f>[3]Julho!$B$8</f>
        <v>25.914285714285715</v>
      </c>
      <c r="F7" s="16">
        <f>[3]Julho!$B$9</f>
        <v>26.133333333333333</v>
      </c>
      <c r="G7" s="16">
        <f>[3]Julho!$B$10</f>
        <v>26.944444444444443</v>
      </c>
      <c r="H7" s="16">
        <f>[3]Julho!$B$11</f>
        <v>26.477777777777778</v>
      </c>
      <c r="I7" s="16">
        <f>[3]Julho!$B$12</f>
        <v>27.962499999999995</v>
      </c>
      <c r="J7" s="16">
        <f>[3]Julho!$B$13</f>
        <v>27.214285714285719</v>
      </c>
      <c r="K7" s="16">
        <f>[3]Julho!$B$14</f>
        <v>29.575000000000003</v>
      </c>
      <c r="L7" s="16">
        <f>[3]Julho!$B$15</f>
        <v>28.912500000000001</v>
      </c>
      <c r="M7" s="16">
        <f>[3]Julho!$B$16</f>
        <v>29.750000000000004</v>
      </c>
      <c r="N7" s="16">
        <f>[3]Julho!$B$17</f>
        <v>29.644444444444446</v>
      </c>
      <c r="O7" s="16">
        <f>[3]Julho!$B$18</f>
        <v>30.887500000000003</v>
      </c>
      <c r="P7" s="16">
        <f>[3]Julho!$B$19</f>
        <v>30.349999999999998</v>
      </c>
      <c r="Q7" s="16">
        <f>[3]Julho!$B$20</f>
        <v>30.2</v>
      </c>
      <c r="R7" s="16" t="str">
        <f>[3]Julho!$B$21</f>
        <v>*</v>
      </c>
      <c r="S7" s="16">
        <f>[3]Julho!$B$22</f>
        <v>13.41111111111111</v>
      </c>
      <c r="T7" s="16">
        <f>[3]Julho!$B$23</f>
        <v>17.1875</v>
      </c>
      <c r="U7" s="16">
        <f>[3]Julho!$B$24</f>
        <v>22.277777777777779</v>
      </c>
      <c r="V7" s="16">
        <f>[3]Julho!$B$25</f>
        <v>27.925000000000001</v>
      </c>
      <c r="W7" s="16">
        <f>[3]Julho!$B$26</f>
        <v>29.737500000000001</v>
      </c>
      <c r="X7" s="16">
        <f>[3]Julho!$B$27</f>
        <v>32.4</v>
      </c>
      <c r="Y7" s="16">
        <f>[3]Julho!$B$28</f>
        <v>30.87777777777778</v>
      </c>
      <c r="Z7" s="16">
        <f>[3]Julho!$B$29</f>
        <v>30</v>
      </c>
      <c r="AA7" s="16">
        <f>[3]Julho!$B$30</f>
        <v>29.911111111111111</v>
      </c>
      <c r="AB7" s="16">
        <f>[3]Julho!$B$31</f>
        <v>28.899999999999995</v>
      </c>
      <c r="AC7" s="16">
        <f>[3]Julho!$B$32</f>
        <v>29.055555555555557</v>
      </c>
      <c r="AD7" s="16">
        <f>[3]Julho!$B$33</f>
        <v>29.788888888888891</v>
      </c>
      <c r="AE7" s="16">
        <f>[3]Julho!$B$34</f>
        <v>30.177777777777781</v>
      </c>
      <c r="AF7" s="16">
        <f>[3]Julho!$B$35</f>
        <v>30.24285714285714</v>
      </c>
      <c r="AG7" s="98">
        <f t="shared" si="1"/>
        <v>27.578075396825394</v>
      </c>
    </row>
    <row r="8" spans="1:34" ht="17.100000000000001" customHeight="1" x14ac:dyDescent="0.2">
      <c r="A8" s="80" t="s">
        <v>73</v>
      </c>
      <c r="B8" s="16">
        <f>[4]Julho!$B$5</f>
        <v>22.966666666666665</v>
      </c>
      <c r="C8" s="16">
        <f>[4]Julho!$B$6</f>
        <v>20.054166666666664</v>
      </c>
      <c r="D8" s="16">
        <f>[4]Julho!$B$7</f>
        <v>17.533333333333328</v>
      </c>
      <c r="E8" s="16">
        <f>[4]Julho!$B$8</f>
        <v>17.599999999999998</v>
      </c>
      <c r="F8" s="16">
        <f>[4]Julho!$B$9</f>
        <v>18.454166666666662</v>
      </c>
      <c r="G8" s="16">
        <f>[4]Julho!$B$10</f>
        <v>18.883333333333336</v>
      </c>
      <c r="H8" s="16">
        <f>[4]Julho!$B$11</f>
        <v>19.924999999999997</v>
      </c>
      <c r="I8" s="16">
        <f>[4]Julho!$B$12</f>
        <v>20.933333333333334</v>
      </c>
      <c r="J8" s="16">
        <f>[4]Julho!$B$13</f>
        <v>21.083333333333332</v>
      </c>
      <c r="K8" s="16">
        <f>[4]Julho!$B$14</f>
        <v>22.208333333333332</v>
      </c>
      <c r="L8" s="16">
        <f>[4]Julho!$B$15</f>
        <v>22.1875</v>
      </c>
      <c r="M8" s="16">
        <f>[4]Julho!$B$16</f>
        <v>22.504166666666674</v>
      </c>
      <c r="N8" s="16">
        <f>[4]Julho!$B$17</f>
        <v>22.05</v>
      </c>
      <c r="O8" s="16">
        <f>[4]Julho!$B$18</f>
        <v>22.899999999999995</v>
      </c>
      <c r="P8" s="16">
        <f>[4]Julho!$B$19</f>
        <v>22.608333333333338</v>
      </c>
      <c r="Q8" s="16">
        <f>[4]Julho!$B$20</f>
        <v>23.004166666666666</v>
      </c>
      <c r="R8" s="16">
        <f>[4]Julho!$B$21</f>
        <v>16.304166666666667</v>
      </c>
      <c r="S8" s="16">
        <f>[4]Julho!$B$22</f>
        <v>9.9083333333333332</v>
      </c>
      <c r="T8" s="16">
        <f>[4]Julho!$B$23</f>
        <v>12.862500000000002</v>
      </c>
      <c r="U8" s="16">
        <f>[4]Julho!$B$24</f>
        <v>16.612500000000001</v>
      </c>
      <c r="V8" s="16">
        <f>[4]Julho!$B$25</f>
        <v>20.85</v>
      </c>
      <c r="W8" s="16">
        <f>[4]Julho!$B$26</f>
        <v>22.441666666666666</v>
      </c>
      <c r="X8" s="16">
        <f>[4]Julho!$B$27</f>
        <v>22.104166666666671</v>
      </c>
      <c r="Y8" s="16">
        <f>[4]Julho!$B$28</f>
        <v>23.158333333333331</v>
      </c>
      <c r="Z8" s="16">
        <f>[4]Julho!$B$29</f>
        <v>22.587500000000006</v>
      </c>
      <c r="AA8" s="16">
        <f>[4]Julho!$B$30</f>
        <v>22.900000000000002</v>
      </c>
      <c r="AB8" s="16">
        <f>[4]Julho!$B$31</f>
        <v>21.912499999999998</v>
      </c>
      <c r="AC8" s="16">
        <f>[4]Julho!$B$32</f>
        <v>21.408333333333331</v>
      </c>
      <c r="AD8" s="16">
        <f>[4]Julho!$B$33</f>
        <v>21.879166666666674</v>
      </c>
      <c r="AE8" s="16">
        <f>[4]Julho!$B$34</f>
        <v>22.0625</v>
      </c>
      <c r="AF8" s="16">
        <f>[4]Julho!$B$35</f>
        <v>22.420833333333338</v>
      </c>
      <c r="AG8" s="85">
        <f t="shared" si="1"/>
        <v>20.461559139784949</v>
      </c>
    </row>
    <row r="9" spans="1:34" ht="17.100000000000001" customHeight="1" x14ac:dyDescent="0.2">
      <c r="A9" s="80" t="s">
        <v>45</v>
      </c>
      <c r="B9" s="16">
        <f>[5]Julho!$B$5</f>
        <v>19.270833333333332</v>
      </c>
      <c r="C9" s="16">
        <f>[5]Julho!$B$6</f>
        <v>18.595833333333331</v>
      </c>
      <c r="D9" s="16">
        <f>[5]Julho!$B$7</f>
        <v>18.729166666666668</v>
      </c>
      <c r="E9" s="16">
        <f>[5]Julho!$B$8</f>
        <v>19.345833333333331</v>
      </c>
      <c r="F9" s="16">
        <f>[5]Julho!$B$9</f>
        <v>20.633333333333336</v>
      </c>
      <c r="G9" s="16">
        <f>[5]Julho!$B$10</f>
        <v>20.379166666666666</v>
      </c>
      <c r="H9" s="16">
        <f>[5]Julho!$B$11</f>
        <v>19.45</v>
      </c>
      <c r="I9" s="16">
        <f>[5]Julho!$B$12</f>
        <v>18.241666666666664</v>
      </c>
      <c r="J9" s="16">
        <f>[5]Julho!$B$13</f>
        <v>17.745833333333334</v>
      </c>
      <c r="K9" s="16">
        <f>[5]Julho!$B$14</f>
        <v>20.850000000000005</v>
      </c>
      <c r="L9" s="16">
        <f>[5]Julho!$B$15</f>
        <v>20.341666666666669</v>
      </c>
      <c r="M9" s="16">
        <f>[5]Julho!$B$16</f>
        <v>18.783333333333335</v>
      </c>
      <c r="N9" s="16">
        <f>[5]Julho!$B$17</f>
        <v>20.345833333333331</v>
      </c>
      <c r="O9" s="16">
        <f>[5]Julho!$B$18</f>
        <v>20.824999999999999</v>
      </c>
      <c r="P9" s="16">
        <f>[5]Julho!$B$19</f>
        <v>21.941666666666666</v>
      </c>
      <c r="Q9" s="16">
        <f>[5]Julho!$B$20</f>
        <v>21.141666666666669</v>
      </c>
      <c r="R9" s="16">
        <f>[5]Julho!$B$21</f>
        <v>8.2666666666666675</v>
      </c>
      <c r="S9" s="16">
        <f>[5]Julho!$B$22</f>
        <v>6.6499999999999995</v>
      </c>
      <c r="T9" s="16">
        <f>[5]Julho!$B$23</f>
        <v>6.95</v>
      </c>
      <c r="U9" s="16">
        <f>[5]Julho!$B$24</f>
        <v>10.970833333333333</v>
      </c>
      <c r="V9" s="16">
        <f>[5]Julho!$B$25</f>
        <v>15.737500000000002</v>
      </c>
      <c r="W9" s="16">
        <f>[5]Julho!$B$26</f>
        <v>18.616666666666671</v>
      </c>
      <c r="X9" s="16">
        <f>[5]Julho!$B$27</f>
        <v>21.1</v>
      </c>
      <c r="Y9" s="16">
        <f>[5]Julho!$B$28</f>
        <v>22.320833333333336</v>
      </c>
      <c r="Z9" s="16">
        <f>[5]Julho!$B$29</f>
        <v>22.091666666666669</v>
      </c>
      <c r="AA9" s="16">
        <f>[5]Julho!$B$30</f>
        <v>19.470833333333335</v>
      </c>
      <c r="AB9" s="16">
        <f>[5]Julho!$B$31</f>
        <v>19.420833333333334</v>
      </c>
      <c r="AC9" s="16">
        <f>[5]Julho!$B$32</f>
        <v>19.204166666666666</v>
      </c>
      <c r="AD9" s="16">
        <f>[5]Julho!$B$33</f>
        <v>19.579166666666666</v>
      </c>
      <c r="AE9" s="16">
        <f>[5]Julho!$B$34</f>
        <v>20.849999999999998</v>
      </c>
      <c r="AF9" s="16">
        <f>[5]Julho!$B$35</f>
        <v>22.63333333333334</v>
      </c>
      <c r="AG9" s="98">
        <f t="shared" si="1"/>
        <v>18.402688172043014</v>
      </c>
    </row>
    <row r="10" spans="1:34" ht="17.100000000000001" customHeight="1" x14ac:dyDescent="0.2">
      <c r="A10" s="80" t="s">
        <v>2</v>
      </c>
      <c r="B10" s="16">
        <f>[6]Julho!$B$5</f>
        <v>21.341666666666669</v>
      </c>
      <c r="C10" s="16">
        <f>[6]Julho!$B$6</f>
        <v>19.704166666666666</v>
      </c>
      <c r="D10" s="16">
        <f>[6]Julho!$B$7</f>
        <v>18.320833333333329</v>
      </c>
      <c r="E10" s="16">
        <f>[6]Julho!$B$8</f>
        <v>18.666666666666668</v>
      </c>
      <c r="F10" s="16">
        <f>[6]Julho!$B$9</f>
        <v>20.55</v>
      </c>
      <c r="G10" s="16">
        <f>[6]Julho!$B$10</f>
        <v>21.412500000000005</v>
      </c>
      <c r="H10" s="16">
        <f>[6]Julho!$B$11</f>
        <v>20.920833333333334</v>
      </c>
      <c r="I10" s="16">
        <f>[6]Julho!$B$12</f>
        <v>21.4375</v>
      </c>
      <c r="J10" s="16">
        <f>[6]Julho!$B$13</f>
        <v>22.066666666666666</v>
      </c>
      <c r="K10" s="16">
        <f>[6]Julho!$B$14</f>
        <v>22.774999999999995</v>
      </c>
      <c r="L10" s="16">
        <f>[6]Julho!$B$15</f>
        <v>22.600000000000005</v>
      </c>
      <c r="M10" s="16">
        <f>[6]Julho!$B$16</f>
        <v>21.774999999999995</v>
      </c>
      <c r="N10" s="16">
        <f>[6]Julho!$B$17</f>
        <v>22.645833333333332</v>
      </c>
      <c r="O10" s="16">
        <f>[6]Julho!$B$18</f>
        <v>23.074999999999999</v>
      </c>
      <c r="P10" s="16">
        <f>[6]Julho!$B$19</f>
        <v>22.899999999999995</v>
      </c>
      <c r="Q10" s="16">
        <f>[6]Julho!$B$20</f>
        <v>22.645833333333332</v>
      </c>
      <c r="R10" s="16">
        <f>[6]Julho!$B$21</f>
        <v>13.112500000000004</v>
      </c>
      <c r="S10" s="16">
        <f>[6]Julho!$B$22</f>
        <v>9.4466666666666654</v>
      </c>
      <c r="T10" s="16">
        <f>[6]Julho!$B$23</f>
        <v>12.331250000000001</v>
      </c>
      <c r="U10" s="16">
        <f>[6]Julho!$B$24</f>
        <v>15.575000000000001</v>
      </c>
      <c r="V10" s="16">
        <f>[6]Julho!$B$25</f>
        <v>19.724999999999998</v>
      </c>
      <c r="W10" s="16">
        <f>[6]Julho!$B$26</f>
        <v>21.4375</v>
      </c>
      <c r="X10" s="16">
        <f>[6]Julho!$B$27</f>
        <v>23.416666666666668</v>
      </c>
      <c r="Y10" s="16">
        <f>[6]Julho!$B$28</f>
        <v>24.583333333333339</v>
      </c>
      <c r="Z10" s="16">
        <f>[6]Julho!$B$29</f>
        <v>23.754166666666663</v>
      </c>
      <c r="AA10" s="16">
        <f>[6]Julho!$B$30</f>
        <v>22.295833333333338</v>
      </c>
      <c r="AB10" s="16">
        <f>[6]Julho!$B$31</f>
        <v>21.425000000000001</v>
      </c>
      <c r="AC10" s="16">
        <f>[6]Julho!$B$32</f>
        <v>21.304166666666671</v>
      </c>
      <c r="AD10" s="16">
        <f>[6]Julho!$B$33</f>
        <v>22.870833333333337</v>
      </c>
      <c r="AE10" s="16">
        <f>[6]Julho!$B$34</f>
        <v>23.212499999999995</v>
      </c>
      <c r="AF10" s="16">
        <f>[6]Julho!$B$35</f>
        <v>22.799999999999997</v>
      </c>
      <c r="AG10" s="98">
        <f t="shared" si="1"/>
        <v>20.649287634408594</v>
      </c>
    </row>
    <row r="11" spans="1:34" ht="17.100000000000001" customHeight="1" x14ac:dyDescent="0.2">
      <c r="A11" s="80" t="s">
        <v>3</v>
      </c>
      <c r="B11" s="16">
        <f>[7]Julho!$B$5</f>
        <v>19.587500000000002</v>
      </c>
      <c r="C11" s="16">
        <f>[7]Julho!$B$6</f>
        <v>20.487500000000001</v>
      </c>
      <c r="D11" s="16">
        <f>[7]Julho!$B$7</f>
        <v>19.145833333333336</v>
      </c>
      <c r="E11" s="16">
        <f>[7]Julho!$B$8</f>
        <v>18.104166666666668</v>
      </c>
      <c r="F11" s="16">
        <f>[7]Julho!$B$9</f>
        <v>18.187499999999996</v>
      </c>
      <c r="G11" s="16">
        <f>[7]Julho!$B$10</f>
        <v>18.187499999999996</v>
      </c>
      <c r="H11" s="16">
        <f>[7]Julho!$B$11</f>
        <v>18.583333333333332</v>
      </c>
      <c r="I11" s="16">
        <f>[7]Julho!$B$12</f>
        <v>19.820833333333336</v>
      </c>
      <c r="J11" s="16">
        <f>[7]Julho!$B$13</f>
        <v>20.120833333333334</v>
      </c>
      <c r="K11" s="16">
        <f>[7]Julho!$B$14</f>
        <v>20.633333333333336</v>
      </c>
      <c r="L11" s="16">
        <f>[7]Julho!$B$15</f>
        <v>20.145833333333332</v>
      </c>
      <c r="M11" s="16">
        <f>[7]Julho!$B$16</f>
        <v>20.762500000000003</v>
      </c>
      <c r="N11" s="16">
        <f>[7]Julho!$B$17</f>
        <v>19.962500000000002</v>
      </c>
      <c r="O11" s="16">
        <f>[7]Julho!$B$18</f>
        <v>20.587500000000002</v>
      </c>
      <c r="P11" s="16">
        <f>[7]Julho!$B$19</f>
        <v>21.033333333333335</v>
      </c>
      <c r="Q11" s="16">
        <f>[7]Julho!$B$20</f>
        <v>20.275000000000002</v>
      </c>
      <c r="R11" s="16">
        <f>[7]Julho!$B$21</f>
        <v>20.937500000000004</v>
      </c>
      <c r="S11" s="16">
        <f>[7]Julho!$B$22</f>
        <v>12.350000000000003</v>
      </c>
      <c r="T11" s="16">
        <f>[7]Julho!$B$23</f>
        <v>12.928571428571425</v>
      </c>
      <c r="U11" s="16">
        <f>[7]Julho!$B$24</f>
        <v>17.291666666666664</v>
      </c>
      <c r="V11" s="16">
        <f>[7]Julho!$B$25</f>
        <v>19.562500000000004</v>
      </c>
      <c r="W11" s="16">
        <f>[7]Julho!$B$26</f>
        <v>19.424999999999997</v>
      </c>
      <c r="X11" s="16">
        <f>[7]Julho!$B$27</f>
        <v>20.516666666666662</v>
      </c>
      <c r="Y11" s="16">
        <f>[7]Julho!$B$28</f>
        <v>21.358333333333334</v>
      </c>
      <c r="Z11" s="16">
        <f>[7]Julho!$B$29</f>
        <v>19.633333333333333</v>
      </c>
      <c r="AA11" s="16">
        <f>[7]Julho!$B$30</f>
        <v>20.599999999999998</v>
      </c>
      <c r="AB11" s="16">
        <f>[7]Julho!$B$31</f>
        <v>18.941666666666666</v>
      </c>
      <c r="AC11" s="16">
        <f>[7]Julho!$B$32</f>
        <v>19.224999999999998</v>
      </c>
      <c r="AD11" s="16">
        <f>[7]Julho!$B$33</f>
        <v>20.974999999999998</v>
      </c>
      <c r="AE11" s="16">
        <f>[7]Julho!$B$34</f>
        <v>20.425000000000001</v>
      </c>
      <c r="AF11" s="16">
        <f>[7]Julho!$B$35</f>
        <v>20.5</v>
      </c>
      <c r="AG11" s="98">
        <f t="shared" si="1"/>
        <v>19.364362519201233</v>
      </c>
    </row>
    <row r="12" spans="1:34" ht="17.100000000000001" customHeight="1" x14ac:dyDescent="0.2">
      <c r="A12" s="80" t="s">
        <v>4</v>
      </c>
      <c r="B12" s="16" t="str">
        <f>[8]Julho!$B$5</f>
        <v>*</v>
      </c>
      <c r="C12" s="16" t="str">
        <f>[8]Julho!$B$6</f>
        <v>*</v>
      </c>
      <c r="D12" s="16" t="str">
        <f>[8]Julho!$B$7</f>
        <v>*</v>
      </c>
      <c r="E12" s="16" t="str">
        <f>[8]Julho!$B$8</f>
        <v>*</v>
      </c>
      <c r="F12" s="16" t="str">
        <f>[8]Julho!$B$9</f>
        <v>*</v>
      </c>
      <c r="G12" s="16" t="str">
        <f>[8]Julho!$B$10</f>
        <v>*</v>
      </c>
      <c r="H12" s="16" t="str">
        <f>[8]Julho!$B$11</f>
        <v>*</v>
      </c>
      <c r="I12" s="16" t="str">
        <f>[8]Julho!$B$12</f>
        <v>*</v>
      </c>
      <c r="J12" s="16" t="str">
        <f>[8]Julho!$B$13</f>
        <v>*</v>
      </c>
      <c r="K12" s="16" t="str">
        <f>[8]Julho!$B$14</f>
        <v>*</v>
      </c>
      <c r="L12" s="16" t="str">
        <f>[8]Julho!$B$15</f>
        <v>*</v>
      </c>
      <c r="M12" s="16" t="str">
        <f>[8]Julho!$B$16</f>
        <v>*</v>
      </c>
      <c r="N12" s="16" t="str">
        <f>[8]Julho!$B$17</f>
        <v>*</v>
      </c>
      <c r="O12" s="16" t="str">
        <f>[8]Julho!$B$18</f>
        <v>*</v>
      </c>
      <c r="P12" s="16" t="str">
        <f>[8]Julho!$B$19</f>
        <v>*</v>
      </c>
      <c r="Q12" s="16" t="str">
        <f>[8]Julho!$B$20</f>
        <v>*</v>
      </c>
      <c r="R12" s="16" t="str">
        <f>[8]Julho!$B$21</f>
        <v>*</v>
      </c>
      <c r="S12" s="16" t="str">
        <f>[8]Julho!$B$22</f>
        <v>*</v>
      </c>
      <c r="T12" s="16" t="str">
        <f>[8]Julho!$B$23</f>
        <v>*</v>
      </c>
      <c r="U12" s="16" t="str">
        <f>[8]Julho!$B$24</f>
        <v>*</v>
      </c>
      <c r="V12" s="16" t="str">
        <f>[8]Julho!$B$25</f>
        <v>*</v>
      </c>
      <c r="W12" s="16" t="str">
        <f>[8]Julho!$B$26</f>
        <v>*</v>
      </c>
      <c r="X12" s="16" t="str">
        <f>[8]Julho!$B$27</f>
        <v>*</v>
      </c>
      <c r="Y12" s="16" t="str">
        <f>[8]Julho!$B$28</f>
        <v>*</v>
      </c>
      <c r="Z12" s="16" t="str">
        <f>[8]Julho!$B$29</f>
        <v>*</v>
      </c>
      <c r="AA12" s="16" t="str">
        <f>[8]Julho!$B$30</f>
        <v>*</v>
      </c>
      <c r="AB12" s="16" t="str">
        <f>[8]Julho!$B$31</f>
        <v>*</v>
      </c>
      <c r="AC12" s="16" t="str">
        <f>[8]Julho!$B$32</f>
        <v>*</v>
      </c>
      <c r="AD12" s="16" t="str">
        <f>[8]Julho!$B$33</f>
        <v>*</v>
      </c>
      <c r="AE12" s="16" t="str">
        <f>[8]Julho!$B$34</f>
        <v>*</v>
      </c>
      <c r="AF12" s="16" t="str">
        <f>[8]Julho!$B$35</f>
        <v>*</v>
      </c>
      <c r="AG12" s="98" t="s">
        <v>139</v>
      </c>
    </row>
    <row r="13" spans="1:34" ht="17.100000000000001" customHeight="1" x14ac:dyDescent="0.2">
      <c r="A13" s="80" t="s">
        <v>5</v>
      </c>
      <c r="B13" s="16">
        <f>[9]Julho!$B$5</f>
        <v>22.945833333333336</v>
      </c>
      <c r="C13" s="16">
        <f>[9]Julho!$B$6</f>
        <v>22.920833333333334</v>
      </c>
      <c r="D13" s="16">
        <f>[9]Julho!$B$7</f>
        <v>23.279166666666665</v>
      </c>
      <c r="E13" s="16">
        <f>[9]Julho!$B$8</f>
        <v>22.866666666666671</v>
      </c>
      <c r="F13" s="16">
        <f>[9]Julho!$B$9</f>
        <v>24.75</v>
      </c>
      <c r="G13" s="16">
        <f>[9]Julho!$B$10</f>
        <v>24.779166666666669</v>
      </c>
      <c r="H13" s="16">
        <f>[9]Julho!$B$11</f>
        <v>24.433333333333334</v>
      </c>
      <c r="I13" s="16">
        <f>[9]Julho!$B$12</f>
        <v>23.929166666666664</v>
      </c>
      <c r="J13" s="16">
        <f>[9]Julho!$B$13</f>
        <v>25.033333333333335</v>
      </c>
      <c r="K13" s="16">
        <f>[9]Julho!$B$14</f>
        <v>25.625</v>
      </c>
      <c r="L13" s="16">
        <f>[9]Julho!$B$15</f>
        <v>26.108333333333338</v>
      </c>
      <c r="M13" s="16">
        <f>[9]Julho!$B$16</f>
        <v>25.483333333333334</v>
      </c>
      <c r="N13" s="16">
        <f>[9]Julho!$B$17</f>
        <v>25.537500000000005</v>
      </c>
      <c r="O13" s="16">
        <f>[9]Julho!$B$18</f>
        <v>26.158333333333335</v>
      </c>
      <c r="P13" s="16">
        <f>[9]Julho!$B$19</f>
        <v>26.208333333333332</v>
      </c>
      <c r="Q13" s="16">
        <f>[9]Julho!$B$20</f>
        <v>24.720833333333331</v>
      </c>
      <c r="R13" s="16">
        <f>[9]Julho!$B$21</f>
        <v>11.041666666666666</v>
      </c>
      <c r="S13" s="16">
        <f>[9]Julho!$B$22</f>
        <v>12.29166666666667</v>
      </c>
      <c r="T13" s="16">
        <f>[9]Julho!$B$23</f>
        <v>13.108333333333333</v>
      </c>
      <c r="U13" s="16">
        <f>[9]Julho!$B$24</f>
        <v>15.9625</v>
      </c>
      <c r="V13" s="16">
        <f>[9]Julho!$B$25</f>
        <v>20.808333333333334</v>
      </c>
      <c r="W13" s="16">
        <f>[9]Julho!$B$26</f>
        <v>23.008333333333336</v>
      </c>
      <c r="X13" s="16">
        <f>[9]Julho!$B$27</f>
        <v>25.079166666666669</v>
      </c>
      <c r="Y13" s="16">
        <f>[9]Julho!$B$28</f>
        <v>26.466666666666665</v>
      </c>
      <c r="Z13" s="16">
        <f>[9]Julho!$B$29</f>
        <v>26.379166666666674</v>
      </c>
      <c r="AA13" s="16">
        <f>[9]Julho!$B$30</f>
        <v>25.079166666666666</v>
      </c>
      <c r="AB13" s="16">
        <f>[9]Julho!$B$31</f>
        <v>24.912499999999994</v>
      </c>
      <c r="AC13" s="16">
        <f>[9]Julho!$B$32</f>
        <v>24.162499999999994</v>
      </c>
      <c r="AD13" s="16">
        <f>[9]Julho!$B$33</f>
        <v>25.166666666666661</v>
      </c>
      <c r="AE13" s="16">
        <f>[9]Julho!$B$34</f>
        <v>25.520833333333332</v>
      </c>
      <c r="AF13" s="16">
        <f>[9]Julho!$B$35</f>
        <v>26.037499999999998</v>
      </c>
      <c r="AG13" s="98">
        <f t="shared" si="1"/>
        <v>23.219489247311834</v>
      </c>
    </row>
    <row r="14" spans="1:34" ht="17.100000000000001" customHeight="1" x14ac:dyDescent="0.2">
      <c r="A14" s="80" t="s">
        <v>47</v>
      </c>
      <c r="B14" s="16">
        <f>[10]Julho!$B$5</f>
        <v>20.512499999999999</v>
      </c>
      <c r="C14" s="16">
        <f>[10]Julho!$B$6</f>
        <v>19.9375</v>
      </c>
      <c r="D14" s="16">
        <f>[10]Julho!$B$7</f>
        <v>18.233333333333331</v>
      </c>
      <c r="E14" s="16">
        <f>[10]Julho!$B$8</f>
        <v>19.287499999999998</v>
      </c>
      <c r="F14" s="16">
        <f>[10]Julho!$B$9</f>
        <v>19.729166666666668</v>
      </c>
      <c r="G14" s="16">
        <f>[10]Julho!$B$10</f>
        <v>19.570833333333333</v>
      </c>
      <c r="H14" s="16">
        <f>[10]Julho!$B$11</f>
        <v>21.41764705882353</v>
      </c>
      <c r="I14" s="16">
        <f>[10]Julho!$B$12</f>
        <v>22.011764705882353</v>
      </c>
      <c r="J14" s="16">
        <f>[10]Julho!$B$13</f>
        <v>20.749999999999996</v>
      </c>
      <c r="K14" s="16">
        <f>[10]Julho!$B$14</f>
        <v>21.295833333333334</v>
      </c>
      <c r="L14" s="16">
        <f>[10]Julho!$B$15</f>
        <v>21.033333333333328</v>
      </c>
      <c r="M14" s="16">
        <f>[10]Julho!$B$16</f>
        <v>20.95</v>
      </c>
      <c r="N14" s="16">
        <f>[10]Julho!$B$17</f>
        <v>21.008333333333329</v>
      </c>
      <c r="O14" s="16">
        <f>[10]Julho!$B$18</f>
        <v>20.483333333333334</v>
      </c>
      <c r="P14" s="16">
        <f>[10]Julho!$B$19</f>
        <v>20.320833333333329</v>
      </c>
      <c r="Q14" s="16">
        <f>[10]Julho!$B$20</f>
        <v>19.729166666666668</v>
      </c>
      <c r="R14" s="16">
        <f>[10]Julho!$B$21</f>
        <v>17.513043478260869</v>
      </c>
      <c r="S14" s="16">
        <f>[10]Julho!$B$22</f>
        <v>11.295000000000002</v>
      </c>
      <c r="T14" s="16">
        <f>[10]Julho!$B$23</f>
        <v>13.728571428571431</v>
      </c>
      <c r="U14" s="16">
        <f>[10]Julho!$B$24</f>
        <v>17.0625</v>
      </c>
      <c r="V14" s="16">
        <f>[10]Julho!$B$25</f>
        <v>20.020833333333332</v>
      </c>
      <c r="W14" s="16">
        <f>[10]Julho!$B$26</f>
        <v>20.970833333333335</v>
      </c>
      <c r="X14" s="16">
        <f>[10]Julho!$B$27</f>
        <v>21.508333333333336</v>
      </c>
      <c r="Y14" s="16">
        <f>[10]Julho!$B$28</f>
        <v>21.354166666666668</v>
      </c>
      <c r="Z14" s="16">
        <f>[10]Julho!$B$29</f>
        <v>20.854166666666668</v>
      </c>
      <c r="AA14" s="16">
        <f>[10]Julho!$B$30</f>
        <v>20.716666666666672</v>
      </c>
      <c r="AB14" s="16">
        <f>[10]Julho!$B$31</f>
        <v>19.283333333333339</v>
      </c>
      <c r="AC14" s="16">
        <f>[10]Julho!$B$32</f>
        <v>19.30833333333333</v>
      </c>
      <c r="AD14" s="16">
        <f>[10]Julho!$B$33</f>
        <v>20.145833333333332</v>
      </c>
      <c r="AE14" s="16">
        <f>[10]Julho!$B$34</f>
        <v>20.970833333333339</v>
      </c>
      <c r="AF14" s="16">
        <f>[10]Julho!$B$35</f>
        <v>20.533333333333331</v>
      </c>
      <c r="AG14" s="98">
        <f>AVERAGE(B14:AF14)</f>
        <v>19.726995484028112</v>
      </c>
    </row>
    <row r="15" spans="1:34" ht="17.100000000000001" customHeight="1" x14ac:dyDescent="0.2">
      <c r="A15" s="80" t="s">
        <v>6</v>
      </c>
      <c r="B15" s="16">
        <f>[11]Julho!$B$5</f>
        <v>20.329166666666669</v>
      </c>
      <c r="C15" s="16">
        <f>[11]Julho!$B$6</f>
        <v>20.329166666666662</v>
      </c>
      <c r="D15" s="16">
        <f>[11]Julho!$B$7</f>
        <v>19.954166666666669</v>
      </c>
      <c r="E15" s="16">
        <f>[11]Julho!$B$8</f>
        <v>20.645833333333332</v>
      </c>
      <c r="F15" s="16">
        <f>[11]Julho!$B$9</f>
        <v>21.375</v>
      </c>
      <c r="G15" s="16">
        <f>[11]Julho!$B$10</f>
        <v>20.870833333333334</v>
      </c>
      <c r="H15" s="16">
        <f>[11]Julho!$B$11</f>
        <v>19.133333333333336</v>
      </c>
      <c r="I15" s="16">
        <f>[11]Julho!$B$12</f>
        <v>19.670833333333334</v>
      </c>
      <c r="J15" s="16">
        <f>[11]Julho!$B$13</f>
        <v>20.908333333333331</v>
      </c>
      <c r="K15" s="16">
        <f>[11]Julho!$B$14</f>
        <v>21.691666666666666</v>
      </c>
      <c r="L15" s="16">
        <f>[11]Julho!$B$15</f>
        <v>21.400000000000002</v>
      </c>
      <c r="M15" s="16">
        <f>[11]Julho!$B$16</f>
        <v>21.508333333333336</v>
      </c>
      <c r="N15" s="16">
        <f>[11]Julho!$B$17</f>
        <v>20.633333333333336</v>
      </c>
      <c r="O15" s="16">
        <f>[11]Julho!$B$18</f>
        <v>20.666666666666668</v>
      </c>
      <c r="P15" s="16">
        <f>[11]Julho!$B$19</f>
        <v>20.541666666666668</v>
      </c>
      <c r="Q15" s="16">
        <f>[11]Julho!$B$20</f>
        <v>20.683333333333334</v>
      </c>
      <c r="R15" s="16">
        <f>[11]Julho!$B$21</f>
        <v>14.662499999999996</v>
      </c>
      <c r="S15" s="16">
        <f>[11]Julho!$B$22</f>
        <v>11.449999999999998</v>
      </c>
      <c r="T15" s="16">
        <f>[11]Julho!$B$23</f>
        <v>11.199999999999998</v>
      </c>
      <c r="U15" s="16">
        <f>[11]Julho!$B$24</f>
        <v>16.045833333333331</v>
      </c>
      <c r="V15" s="16">
        <f>[11]Julho!$B$25</f>
        <v>19.0625</v>
      </c>
      <c r="W15" s="16">
        <f>[11]Julho!$B$26</f>
        <v>19.708333333333332</v>
      </c>
      <c r="X15" s="16">
        <f>[11]Julho!$B$27</f>
        <v>20.279166666666665</v>
      </c>
      <c r="Y15" s="16">
        <f>[11]Julho!$B$28</f>
        <v>21.329166666666669</v>
      </c>
      <c r="Z15" s="16">
        <f>[11]Julho!$B$29</f>
        <v>20.541666666666668</v>
      </c>
      <c r="AA15" s="16">
        <f>[11]Julho!$B$30</f>
        <v>19.941666666666666</v>
      </c>
      <c r="AB15" s="16">
        <f>[11]Julho!$B$31</f>
        <v>25.316666666666663</v>
      </c>
      <c r="AC15" s="16">
        <f>[11]Julho!$B$32</f>
        <v>19.658333333333335</v>
      </c>
      <c r="AD15" s="16">
        <f>[11]Julho!$B$33</f>
        <v>20.312499999999996</v>
      </c>
      <c r="AE15" s="16">
        <f>[11]Julho!$B$34</f>
        <v>21.349999999999998</v>
      </c>
      <c r="AF15" s="16">
        <f>[11]Julho!$B$35</f>
        <v>21.379166666666666</v>
      </c>
      <c r="AG15" s="98">
        <f t="shared" si="1"/>
        <v>19.760618279569893</v>
      </c>
    </row>
    <row r="16" spans="1:34" ht="17.100000000000001" customHeight="1" x14ac:dyDescent="0.2">
      <c r="A16" s="80" t="s">
        <v>7</v>
      </c>
      <c r="B16" s="16">
        <f>[12]Julho!$B$5</f>
        <v>18.75</v>
      </c>
      <c r="C16" s="16">
        <f>[12]Julho!$B$6</f>
        <v>17.979166666666668</v>
      </c>
      <c r="D16" s="16">
        <f>[12]Julho!$B$7</f>
        <v>16.124999999999996</v>
      </c>
      <c r="E16" s="16">
        <f>[12]Julho!$B$8</f>
        <v>16.68333333333333</v>
      </c>
      <c r="F16" s="16">
        <f>[12]Julho!$B$9</f>
        <v>18.012500000000006</v>
      </c>
      <c r="G16" s="16">
        <f>[12]Julho!$B$10</f>
        <v>19.245833333333337</v>
      </c>
      <c r="H16" s="16">
        <f>[12]Julho!$B$11</f>
        <v>19.341666666666669</v>
      </c>
      <c r="I16" s="16">
        <f>[12]Julho!$B$12</f>
        <v>20.116666666666667</v>
      </c>
      <c r="J16" s="16">
        <f>[12]Julho!$B$13</f>
        <v>19.491666666666664</v>
      </c>
      <c r="K16" s="16">
        <f>[12]Julho!$B$14</f>
        <v>21.379166666666666</v>
      </c>
      <c r="L16" s="16">
        <f>[12]Julho!$B$15</f>
        <v>22.366666666666664</v>
      </c>
      <c r="M16" s="16">
        <f>[12]Julho!$B$16</f>
        <v>21.933333333333334</v>
      </c>
      <c r="N16" s="16">
        <f>[12]Julho!$B$17</f>
        <v>21.766666666666666</v>
      </c>
      <c r="O16" s="16">
        <f>[12]Julho!$B$18</f>
        <v>22.083333333333332</v>
      </c>
      <c r="P16" s="16">
        <f>[12]Julho!$B$19</f>
        <v>21.262499999999999</v>
      </c>
      <c r="Q16" s="16">
        <f>[12]Julho!$B$20</f>
        <v>21.629166666666674</v>
      </c>
      <c r="R16" s="16">
        <f>[12]Julho!$B$21</f>
        <v>9.4874999999999972</v>
      </c>
      <c r="S16" s="16">
        <f>[12]Julho!$B$22</f>
        <v>6.1958333333333329</v>
      </c>
      <c r="T16" s="16">
        <f>[12]Julho!$B$23</f>
        <v>9.3958333333333339</v>
      </c>
      <c r="U16" s="16">
        <f>[12]Julho!$B$24</f>
        <v>15.191666666666665</v>
      </c>
      <c r="V16" s="16">
        <f>[12]Julho!$B$25</f>
        <v>19.141666666666662</v>
      </c>
      <c r="W16" s="16">
        <f>[12]Julho!$B$26</f>
        <v>20.408333333333335</v>
      </c>
      <c r="X16" s="16">
        <f>[12]Julho!$B$27</f>
        <v>21.608333333333334</v>
      </c>
      <c r="Y16" s="16">
        <f>[12]Julho!$B$28</f>
        <v>22.804166666666671</v>
      </c>
      <c r="Z16" s="16">
        <f>[12]Julho!$B$29</f>
        <v>22.387500000000003</v>
      </c>
      <c r="AA16" s="16">
        <f>[12]Julho!$B$30</f>
        <v>22.345833333333331</v>
      </c>
      <c r="AB16" s="16">
        <f>[12]Julho!$B$31</f>
        <v>22.241666666666674</v>
      </c>
      <c r="AC16" s="16">
        <f>[12]Julho!$B$32</f>
        <v>21.041666666666668</v>
      </c>
      <c r="AD16" s="16">
        <f>[12]Julho!$B$33</f>
        <v>21.983333333333334</v>
      </c>
      <c r="AE16" s="16">
        <f>[12]Julho!$B$34</f>
        <v>22.237499999999997</v>
      </c>
      <c r="AF16" s="16">
        <f>[12]Julho!$B$35</f>
        <v>22.487500000000001</v>
      </c>
      <c r="AG16" s="98">
        <f t="shared" si="1"/>
        <v>19.262096774193544</v>
      </c>
    </row>
    <row r="17" spans="1:38" ht="17.100000000000001" customHeight="1" x14ac:dyDescent="0.2">
      <c r="A17" s="80" t="s">
        <v>8</v>
      </c>
      <c r="B17" s="16">
        <f>[13]Julho!$B$5</f>
        <v>19.212499999999999</v>
      </c>
      <c r="C17" s="16">
        <f>[13]Julho!$B$6</f>
        <v>17.87916666666667</v>
      </c>
      <c r="D17" s="16">
        <f>[13]Julho!$B$7</f>
        <v>15.954166666666666</v>
      </c>
      <c r="E17" s="16">
        <f>[13]Julho!$B$8</f>
        <v>16.150000000000002</v>
      </c>
      <c r="F17" s="16">
        <f>[13]Julho!$B$9</f>
        <v>17.062499999999996</v>
      </c>
      <c r="G17" s="16">
        <f>[13]Julho!$B$10</f>
        <v>17.454166666666669</v>
      </c>
      <c r="H17" s="16">
        <f>[13]Julho!$B$11</f>
        <v>18.020833333333329</v>
      </c>
      <c r="I17" s="16">
        <f>[13]Julho!$B$12</f>
        <v>19.041666666666664</v>
      </c>
      <c r="J17" s="16">
        <f>[13]Julho!$B$13</f>
        <v>18.554166666666667</v>
      </c>
      <c r="K17" s="16">
        <f>[13]Julho!$B$14</f>
        <v>20.079166666666669</v>
      </c>
      <c r="L17" s="16">
        <f>[13]Julho!$B$15</f>
        <v>20.629166666666663</v>
      </c>
      <c r="M17" s="16">
        <f>[13]Julho!$B$16</f>
        <v>20.308333333333334</v>
      </c>
      <c r="N17" s="16">
        <f>[13]Julho!$B$17</f>
        <v>20.499999999999996</v>
      </c>
      <c r="O17" s="16">
        <f>[13]Julho!$B$18</f>
        <v>21.058333333333334</v>
      </c>
      <c r="P17" s="16">
        <f>[13]Julho!$B$19</f>
        <v>21.195833333333336</v>
      </c>
      <c r="Q17" s="16">
        <f>[13]Julho!$B$20</f>
        <v>21.916666666666668</v>
      </c>
      <c r="R17" s="16">
        <f>[13]Julho!$B$21</f>
        <v>9.3083333333333336</v>
      </c>
      <c r="S17" s="16">
        <f>[13]Julho!$B$22</f>
        <v>6.6625000000000005</v>
      </c>
      <c r="T17" s="16">
        <f>[13]Julho!$B$23</f>
        <v>9.7541666666666664</v>
      </c>
      <c r="U17" s="16">
        <f>[13]Julho!$B$24</f>
        <v>12.195833333333335</v>
      </c>
      <c r="V17" s="16">
        <f>[13]Julho!$B$25</f>
        <v>16.587499999999999</v>
      </c>
      <c r="W17" s="16">
        <f>[13]Julho!$B$26</f>
        <v>18.445833333333333</v>
      </c>
      <c r="X17" s="16">
        <f>[13]Julho!$B$27</f>
        <v>20.487500000000001</v>
      </c>
      <c r="Y17" s="16">
        <f>[13]Julho!$B$28</f>
        <v>20.877272727272729</v>
      </c>
      <c r="Z17" s="16">
        <f>[13]Julho!$B$29</f>
        <v>20.954166666666669</v>
      </c>
      <c r="AA17" s="16">
        <f>[13]Julho!$B$30</f>
        <v>21.341666666666665</v>
      </c>
      <c r="AB17" s="16">
        <f>[13]Julho!$B$31</f>
        <v>20.854166666666664</v>
      </c>
      <c r="AC17" s="16">
        <f>[13]Julho!$B$32</f>
        <v>19.816666666666666</v>
      </c>
      <c r="AD17" s="16">
        <f>[13]Julho!$B$33</f>
        <v>20.491666666666667</v>
      </c>
      <c r="AE17" s="16">
        <f>[13]Julho!$B$34</f>
        <v>20.87083333333333</v>
      </c>
      <c r="AF17" s="16">
        <f>[13]Julho!$B$35</f>
        <v>21.225000000000005</v>
      </c>
      <c r="AG17" s="98">
        <f t="shared" si="1"/>
        <v>18.222250733137827</v>
      </c>
    </row>
    <row r="18" spans="1:38" ht="17.100000000000001" customHeight="1" x14ac:dyDescent="0.2">
      <c r="A18" s="80" t="s">
        <v>9</v>
      </c>
      <c r="B18" s="16" t="str">
        <f>[14]Julho!$B$5</f>
        <v>*</v>
      </c>
      <c r="C18" s="16" t="str">
        <f>[14]Julho!$B$6</f>
        <v>*</v>
      </c>
      <c r="D18" s="16">
        <f>[14]Julho!$B$7</f>
        <v>22</v>
      </c>
      <c r="E18" s="16">
        <f>[14]Julho!$B$8</f>
        <v>21.900000000000002</v>
      </c>
      <c r="F18" s="16" t="str">
        <f>[14]Julho!$B$9</f>
        <v>*</v>
      </c>
      <c r="G18" s="16" t="str">
        <f>[14]Julho!$B$10</f>
        <v>*</v>
      </c>
      <c r="H18" s="16" t="str">
        <f>[14]Julho!$B$11</f>
        <v>*</v>
      </c>
      <c r="I18" s="16" t="str">
        <f>[14]Julho!$B$12</f>
        <v>*</v>
      </c>
      <c r="J18" s="16" t="str">
        <f>[14]Julho!$B$13</f>
        <v>*</v>
      </c>
      <c r="K18" s="16" t="str">
        <f>[14]Julho!$B$14</f>
        <v>*</v>
      </c>
      <c r="L18" s="16" t="str">
        <f>[14]Julho!$B$15</f>
        <v>*</v>
      </c>
      <c r="M18" s="16" t="str">
        <f>[14]Julho!$B$16</f>
        <v>*</v>
      </c>
      <c r="N18" s="16" t="str">
        <f>[14]Julho!$B$17</f>
        <v>*</v>
      </c>
      <c r="O18" s="16" t="str">
        <f>[14]Julho!$B$18</f>
        <v>*</v>
      </c>
      <c r="P18" s="16" t="str">
        <f>[14]Julho!$B$19</f>
        <v>*</v>
      </c>
      <c r="Q18" s="16" t="str">
        <f>[14]Julho!$B$20</f>
        <v>*</v>
      </c>
      <c r="R18" s="16" t="str">
        <f>[14]Julho!$B$21</f>
        <v>*</v>
      </c>
      <c r="S18" s="16">
        <f>[14]Julho!$B$22</f>
        <v>11.745454545454544</v>
      </c>
      <c r="T18" s="16">
        <f>[14]Julho!$B$23</f>
        <v>11.209523809523811</v>
      </c>
      <c r="U18" s="16">
        <f>[14]Julho!$B$24</f>
        <v>18.720000000000002</v>
      </c>
      <c r="V18" s="16">
        <f>[14]Julho!$B$25</f>
        <v>24.266666666666666</v>
      </c>
      <c r="W18" s="16" t="str">
        <f>[14]Julho!$B$26</f>
        <v>*</v>
      </c>
      <c r="X18" s="16">
        <f>[14]Julho!$B$27</f>
        <v>29.349999999999998</v>
      </c>
      <c r="Y18" s="16">
        <f>[14]Julho!$B$28</f>
        <v>29.062500000000004</v>
      </c>
      <c r="Z18" s="16">
        <f>[14]Julho!$B$29</f>
        <v>28.866666666666671</v>
      </c>
      <c r="AA18" s="16">
        <f>[14]Julho!$B$30</f>
        <v>28.642857142857142</v>
      </c>
      <c r="AB18" s="16">
        <f>[14]Julho!$B$31</f>
        <v>28.4</v>
      </c>
      <c r="AC18" s="16">
        <f>[14]Julho!$B$32</f>
        <v>28</v>
      </c>
      <c r="AD18" s="16">
        <f>[14]Julho!$B$33</f>
        <v>28.425000000000004</v>
      </c>
      <c r="AE18" s="16">
        <f>[14]Julho!$B$34</f>
        <v>27.125</v>
      </c>
      <c r="AF18" s="16" t="str">
        <f>[14]Julho!$B$35</f>
        <v>*</v>
      </c>
      <c r="AG18" s="98">
        <f t="shared" si="1"/>
        <v>24.12240491651206</v>
      </c>
    </row>
    <row r="19" spans="1:38" ht="17.100000000000001" customHeight="1" x14ac:dyDescent="0.2">
      <c r="A19" s="80" t="s">
        <v>46</v>
      </c>
      <c r="B19" s="16">
        <f>[15]Julho!$B$5</f>
        <v>20.741666666666667</v>
      </c>
      <c r="C19" s="16">
        <f>[15]Julho!$B$6</f>
        <v>19.266666666666669</v>
      </c>
      <c r="D19" s="16">
        <f>[15]Julho!$B$7</f>
        <v>19.099999999999998</v>
      </c>
      <c r="E19" s="16">
        <f>[15]Julho!$B$8</f>
        <v>20.016666666666669</v>
      </c>
      <c r="F19" s="16">
        <f>[15]Julho!$B$9</f>
        <v>21.170833333333338</v>
      </c>
      <c r="G19" s="16">
        <f>[15]Julho!$B$10</f>
        <v>21.662500000000005</v>
      </c>
      <c r="H19" s="16">
        <f>[15]Julho!$B$11</f>
        <v>20.499999999999996</v>
      </c>
      <c r="I19" s="16">
        <f>[15]Julho!$B$12</f>
        <v>19.558333333333334</v>
      </c>
      <c r="J19" s="16">
        <f>[15]Julho!$B$13</f>
        <v>18.808333333333337</v>
      </c>
      <c r="K19" s="16">
        <f>[15]Julho!$B$14</f>
        <v>21.812500000000004</v>
      </c>
      <c r="L19" s="16">
        <f>[15]Julho!$B$15</f>
        <v>21.845833333333335</v>
      </c>
      <c r="M19" s="16">
        <f>[15]Julho!$B$16</f>
        <v>20.816666666666666</v>
      </c>
      <c r="N19" s="16">
        <f>[15]Julho!$B$17</f>
        <v>21.775000000000002</v>
      </c>
      <c r="O19" s="16">
        <f>[15]Julho!$B$18</f>
        <v>22.341666666666665</v>
      </c>
      <c r="P19" s="16">
        <f>[15]Julho!$B$19</f>
        <v>23.825000000000003</v>
      </c>
      <c r="Q19" s="16">
        <f>[15]Julho!$B$20</f>
        <v>23.116666666666664</v>
      </c>
      <c r="R19" s="16">
        <f>[15]Julho!$B$21</f>
        <v>9.8708333333333318</v>
      </c>
      <c r="S19" s="16">
        <f>[15]Julho!$B$22</f>
        <v>9.1434782608695642</v>
      </c>
      <c r="T19" s="16">
        <f>[15]Julho!$B$23</f>
        <v>9.0772727272727263</v>
      </c>
      <c r="U19" s="16">
        <f>[15]Julho!$B$24</f>
        <v>13.120833333333335</v>
      </c>
      <c r="V19" s="16">
        <f>[15]Julho!$B$25</f>
        <v>17.508333333333329</v>
      </c>
      <c r="W19" s="16">
        <f>[15]Julho!$B$26</f>
        <v>20.212500000000002</v>
      </c>
      <c r="X19" s="16">
        <f>[15]Julho!$B$27</f>
        <v>21.930434782608696</v>
      </c>
      <c r="Y19" s="16">
        <f>[15]Julho!$B$28</f>
        <v>23.270833333333332</v>
      </c>
      <c r="Z19" s="16">
        <f>[15]Julho!$B$29</f>
        <v>22.391666666666662</v>
      </c>
      <c r="AA19" s="16">
        <f>[15]Julho!$B$30</f>
        <v>22.262500000000006</v>
      </c>
      <c r="AB19" s="16">
        <f>[15]Julho!$B$31</f>
        <v>21.204166666666669</v>
      </c>
      <c r="AC19" s="16">
        <f>[15]Julho!$B$32</f>
        <v>21.174999999999997</v>
      </c>
      <c r="AD19" s="16">
        <f>[15]Julho!$B$33</f>
        <v>22.408333333333335</v>
      </c>
      <c r="AE19" s="16">
        <f>[15]Julho!$B$34</f>
        <v>23.191666666666666</v>
      </c>
      <c r="AF19" s="16">
        <f>[15]Julho!$B$35</f>
        <v>22.554166666666671</v>
      </c>
      <c r="AG19" s="98">
        <f t="shared" si="1"/>
        <v>19.860656530239275</v>
      </c>
    </row>
    <row r="20" spans="1:38" ht="17.100000000000001" customHeight="1" x14ac:dyDescent="0.2">
      <c r="A20" s="80" t="s">
        <v>10</v>
      </c>
      <c r="B20" s="16">
        <f>[16]Julho!$B$5</f>
        <v>18.541666666666668</v>
      </c>
      <c r="C20" s="16">
        <f>[16]Julho!$B$6</f>
        <v>17.845833333333335</v>
      </c>
      <c r="D20" s="16">
        <f>[16]Julho!$B$7</f>
        <v>16.349999999999998</v>
      </c>
      <c r="E20" s="16">
        <f>[16]Julho!$B$8</f>
        <v>16.858333333333334</v>
      </c>
      <c r="F20" s="16">
        <f>[16]Julho!$B$9</f>
        <v>17.791666666666668</v>
      </c>
      <c r="G20" s="16">
        <f>[16]Julho!$B$10</f>
        <v>18.337500000000002</v>
      </c>
      <c r="H20" s="16">
        <f>[16]Julho!$B$11</f>
        <v>18.258333333333333</v>
      </c>
      <c r="I20" s="16">
        <f>[16]Julho!$B$12</f>
        <v>19.849999999999998</v>
      </c>
      <c r="J20" s="16">
        <f>[16]Julho!$B$13</f>
        <v>19.80833333333333</v>
      </c>
      <c r="K20" s="16">
        <f>[16]Julho!$B$14</f>
        <v>20.708333333333336</v>
      </c>
      <c r="L20" s="16">
        <f>[16]Julho!$B$15</f>
        <v>21.150000000000002</v>
      </c>
      <c r="M20" s="16">
        <f>[16]Julho!$B$16</f>
        <v>20.995833333333334</v>
      </c>
      <c r="N20" s="16">
        <f>[16]Julho!$B$17</f>
        <v>22.05</v>
      </c>
      <c r="O20" s="16">
        <f>[16]Julho!$B$18</f>
        <v>22.212500000000002</v>
      </c>
      <c r="P20" s="16">
        <f>[16]Julho!$B$19</f>
        <v>22.379166666666666</v>
      </c>
      <c r="Q20" s="16">
        <f>[16]Julho!$B$20</f>
        <v>22.525000000000002</v>
      </c>
      <c r="R20" s="16">
        <f>[16]Julho!$B$21</f>
        <v>9.8375000000000004</v>
      </c>
      <c r="S20" s="16">
        <f>[16]Julho!$B$22</f>
        <v>6.8875000000000002</v>
      </c>
      <c r="T20" s="16">
        <f>[16]Julho!$B$23</f>
        <v>8.9208333333333343</v>
      </c>
      <c r="U20" s="16">
        <f>[16]Julho!$B$24</f>
        <v>12.65</v>
      </c>
      <c r="V20" s="16">
        <f>[16]Julho!$B$25</f>
        <v>16.958333333333332</v>
      </c>
      <c r="W20" s="16">
        <f>[16]Julho!$B$26</f>
        <v>19.600000000000001</v>
      </c>
      <c r="X20" s="16">
        <f>[16]Julho!$B$27</f>
        <v>22.0625</v>
      </c>
      <c r="Y20" s="16">
        <f>[16]Julho!$B$28</f>
        <v>23.437499999999996</v>
      </c>
      <c r="Z20" s="16">
        <f>[16]Julho!$B$29</f>
        <v>22.504166666666666</v>
      </c>
      <c r="AA20" s="16">
        <f>[16]Julho!$B$30</f>
        <v>21.875</v>
      </c>
      <c r="AB20" s="16">
        <f>[16]Julho!$B$31</f>
        <v>21.608333333333334</v>
      </c>
      <c r="AC20" s="16">
        <f>[16]Julho!$B$32</f>
        <v>21.241666666666667</v>
      </c>
      <c r="AD20" s="16">
        <f>[16]Julho!$B$33</f>
        <v>21.695833333333329</v>
      </c>
      <c r="AE20" s="16">
        <f>[16]Julho!$B$34</f>
        <v>22.420833333333334</v>
      </c>
      <c r="AF20" s="16">
        <f>[16]Julho!$B$35</f>
        <v>21.966666666666669</v>
      </c>
      <c r="AG20" s="98">
        <f t="shared" ref="AG20:AG32" si="2">AVERAGE(B20:AF20)</f>
        <v>19.010618279569893</v>
      </c>
    </row>
    <row r="21" spans="1:38" ht="17.100000000000001" customHeight="1" x14ac:dyDescent="0.2">
      <c r="A21" s="80" t="s">
        <v>11</v>
      </c>
      <c r="B21" s="16">
        <f>[17]Julho!$B$5</f>
        <v>21.550000000000004</v>
      </c>
      <c r="C21" s="16">
        <f>[17]Julho!$B$6</f>
        <v>20.152941176470588</v>
      </c>
      <c r="D21" s="16">
        <f>[17]Julho!$B$7</f>
        <v>17.899999999999999</v>
      </c>
      <c r="E21" s="16">
        <f>[17]Julho!$B$8</f>
        <v>17.8</v>
      </c>
      <c r="F21" s="16">
        <f>[17]Julho!$B$9</f>
        <v>18.561904761904763</v>
      </c>
      <c r="G21" s="16">
        <f>[17]Julho!$B$10</f>
        <v>21.017647058823531</v>
      </c>
      <c r="H21" s="16">
        <f>[17]Julho!$B$11</f>
        <v>19.099999999999998</v>
      </c>
      <c r="I21" s="16">
        <f>[17]Julho!$B$12</f>
        <v>19.54</v>
      </c>
      <c r="J21" s="16">
        <f>[17]Julho!$B$13</f>
        <v>20.368749999999999</v>
      </c>
      <c r="K21" s="16">
        <f>[17]Julho!$B$14</f>
        <v>25.008333333333329</v>
      </c>
      <c r="L21" s="16">
        <f>[17]Julho!$B$15</f>
        <v>21.87222222222222</v>
      </c>
      <c r="M21" s="16">
        <f>[17]Julho!$B$16</f>
        <v>20.55263157894737</v>
      </c>
      <c r="N21" s="16">
        <f>[17]Julho!$B$17</f>
        <v>22.629411764705878</v>
      </c>
      <c r="O21" s="16">
        <f>[17]Julho!$B$18</f>
        <v>22.038888888888891</v>
      </c>
      <c r="P21" s="16">
        <f>[17]Julho!$B$19</f>
        <v>22.964705882352941</v>
      </c>
      <c r="Q21" s="16">
        <f>[17]Julho!$B$20</f>
        <v>21.475000000000001</v>
      </c>
      <c r="R21" s="16">
        <f>[17]Julho!$B$21</f>
        <v>13.80909090909091</v>
      </c>
      <c r="S21" s="16">
        <f>[17]Julho!$B$22</f>
        <v>10.85</v>
      </c>
      <c r="T21" s="16">
        <f>[17]Julho!$B$23</f>
        <v>9.1166666666666689</v>
      </c>
      <c r="U21" s="16">
        <f>[17]Julho!$B$24</f>
        <v>11.491666666666667</v>
      </c>
      <c r="V21" s="16">
        <f>[17]Julho!$B$25</f>
        <v>16.283333333333331</v>
      </c>
      <c r="W21" s="16">
        <f>[17]Julho!$B$26</f>
        <v>18.345833333333335</v>
      </c>
      <c r="X21" s="16">
        <f>[17]Julho!$B$27</f>
        <v>18.524999999999999</v>
      </c>
      <c r="Y21" s="16">
        <f>[17]Julho!$B$28</f>
        <v>20.400000000000002</v>
      </c>
      <c r="Z21" s="16">
        <f>[17]Julho!$B$29</f>
        <v>19.5625</v>
      </c>
      <c r="AA21" s="16">
        <f>[17]Julho!$B$30</f>
        <v>18.754166666666666</v>
      </c>
      <c r="AB21" s="16">
        <f>[17]Julho!$B$31</f>
        <v>18.420833333333338</v>
      </c>
      <c r="AC21" s="16">
        <f>[17]Julho!$B$32</f>
        <v>18.179166666666664</v>
      </c>
      <c r="AD21" s="16">
        <f>[17]Julho!$B$33</f>
        <v>19.100000000000005</v>
      </c>
      <c r="AE21" s="16">
        <f>[17]Julho!$B$34</f>
        <v>21.523809523809526</v>
      </c>
      <c r="AF21" s="16">
        <f>[17]Julho!$B$35</f>
        <v>22.918749999999999</v>
      </c>
      <c r="AG21" s="98">
        <f t="shared" si="2"/>
        <v>19.026233992490862</v>
      </c>
    </row>
    <row r="22" spans="1:38" ht="17.100000000000001" customHeight="1" x14ac:dyDescent="0.2">
      <c r="A22" s="80" t="s">
        <v>12</v>
      </c>
      <c r="B22" s="16">
        <f>[18]Julho!$B$5</f>
        <v>21.974999999999998</v>
      </c>
      <c r="C22" s="16">
        <f>[18]Julho!$B$6</f>
        <v>21.391666666666666</v>
      </c>
      <c r="D22" s="16">
        <f>[18]Julho!$B$7</f>
        <v>19.204166666666669</v>
      </c>
      <c r="E22" s="16">
        <f>[18]Julho!$B$8</f>
        <v>20.25</v>
      </c>
      <c r="F22" s="16">
        <f>[18]Julho!$B$9</f>
        <v>21.250000000000004</v>
      </c>
      <c r="G22" s="16">
        <f>[18]Julho!$B$10</f>
        <v>21.625</v>
      </c>
      <c r="H22" s="16">
        <f>[18]Julho!$B$11</f>
        <v>21.054166666666671</v>
      </c>
      <c r="I22" s="16">
        <f>[18]Julho!$B$12</f>
        <v>20.145833333333332</v>
      </c>
      <c r="J22" s="16">
        <f>[18]Julho!$B$13</f>
        <v>19.679166666666667</v>
      </c>
      <c r="K22" s="16">
        <f>[18]Julho!$B$14</f>
        <v>22.916666666666668</v>
      </c>
      <c r="L22" s="16">
        <f>[18]Julho!$B$15</f>
        <v>22.229166666666671</v>
      </c>
      <c r="M22" s="16">
        <f>[18]Julho!$B$16</f>
        <v>21.979166666666668</v>
      </c>
      <c r="N22" s="16">
        <f>[18]Julho!$B$17</f>
        <v>21.770833333333332</v>
      </c>
      <c r="O22" s="16">
        <f>[18]Julho!$B$18</f>
        <v>21.970833333333335</v>
      </c>
      <c r="P22" s="16">
        <f>[18]Julho!$B$19</f>
        <v>22.487500000000001</v>
      </c>
      <c r="Q22" s="16">
        <f>[18]Julho!$B$20</f>
        <v>21.770833333333332</v>
      </c>
      <c r="R22" s="16">
        <f>[18]Julho!$B$21</f>
        <v>13.116666666666662</v>
      </c>
      <c r="S22" s="16">
        <f>[18]Julho!$B$22</f>
        <v>10.149999999999999</v>
      </c>
      <c r="T22" s="16">
        <f>[18]Julho!$B$23</f>
        <v>9.6833333333333336</v>
      </c>
      <c r="U22" s="16">
        <f>[18]Julho!$B$24</f>
        <v>13.025</v>
      </c>
      <c r="V22" s="16">
        <f>[18]Julho!$B$25</f>
        <v>18.133333333333336</v>
      </c>
      <c r="W22" s="16">
        <f>[18]Julho!$B$26</f>
        <v>20.379166666666666</v>
      </c>
      <c r="X22" s="16">
        <f>[18]Julho!$B$27</f>
        <v>21.354166666666668</v>
      </c>
      <c r="Y22" s="16">
        <f>[18]Julho!$B$28</f>
        <v>22.637499999999999</v>
      </c>
      <c r="Z22" s="16">
        <f>[18]Julho!$B$29</f>
        <v>22.508333333333336</v>
      </c>
      <c r="AA22" s="16">
        <f>[18]Julho!$B$30</f>
        <v>22.116666666666671</v>
      </c>
      <c r="AB22" s="16">
        <f>[18]Julho!$B$31</f>
        <v>22.175000000000001</v>
      </c>
      <c r="AC22" s="16">
        <f>[18]Julho!$B$32</f>
        <v>21.462500000000006</v>
      </c>
      <c r="AD22" s="16">
        <f>[18]Julho!$B$33</f>
        <v>21.483333333333334</v>
      </c>
      <c r="AE22" s="16">
        <f>[18]Julho!$B$34</f>
        <v>22.2</v>
      </c>
      <c r="AF22" s="16">
        <f>[18]Julho!$B$35</f>
        <v>23.474999999999998</v>
      </c>
      <c r="AG22" s="98">
        <f t="shared" si="2"/>
        <v>20.180645161290322</v>
      </c>
    </row>
    <row r="23" spans="1:38" ht="17.100000000000001" customHeight="1" x14ac:dyDescent="0.2">
      <c r="A23" s="80" t="s">
        <v>13</v>
      </c>
      <c r="B23" s="16">
        <f>[19]Julho!$B$5</f>
        <v>21.758333333333336</v>
      </c>
      <c r="C23" s="16">
        <f>[19]Julho!$B$6</f>
        <v>22.304166666666664</v>
      </c>
      <c r="D23" s="16">
        <f>[19]Julho!$B$7</f>
        <v>20.416666666666664</v>
      </c>
      <c r="E23" s="16">
        <f>[19]Julho!$B$8</f>
        <v>20.629166666666674</v>
      </c>
      <c r="F23" s="16">
        <f>[19]Julho!$B$9</f>
        <v>22.170833333333331</v>
      </c>
      <c r="G23" s="16">
        <f>[19]Julho!$B$10</f>
        <v>21.962500000000002</v>
      </c>
      <c r="H23" s="16">
        <f>[19]Julho!$B$11</f>
        <v>20.737500000000001</v>
      </c>
      <c r="I23" s="16">
        <f>[19]Julho!$B$12</f>
        <v>20.279166666666669</v>
      </c>
      <c r="J23" s="16">
        <f>[19]Julho!$B$13</f>
        <v>21.912500000000005</v>
      </c>
      <c r="K23" s="16">
        <f>[19]Julho!$B$14</f>
        <v>22.250000000000004</v>
      </c>
      <c r="L23" s="16">
        <f>[19]Julho!$B$15</f>
        <v>22.295833333333334</v>
      </c>
      <c r="M23" s="16">
        <f>[19]Julho!$B$16</f>
        <v>21.475000000000005</v>
      </c>
      <c r="N23" s="16">
        <f>[19]Julho!$B$17</f>
        <v>21.737500000000001</v>
      </c>
      <c r="O23" s="16">
        <f>[19]Julho!$B$18</f>
        <v>22.616666666666664</v>
      </c>
      <c r="P23" s="16">
        <f>[19]Julho!$B$19</f>
        <v>23.495833333333334</v>
      </c>
      <c r="Q23" s="16">
        <f>[19]Julho!$B$20</f>
        <v>23.650000000000002</v>
      </c>
      <c r="R23" s="16">
        <f>[19]Julho!$B$21</f>
        <v>12.370833333333335</v>
      </c>
      <c r="S23" s="16">
        <f>[19]Julho!$B$22</f>
        <v>11.29166666666667</v>
      </c>
      <c r="T23" s="16">
        <f>[19]Julho!$B$23</f>
        <v>8.8083333333333318</v>
      </c>
      <c r="U23" s="16">
        <f>[19]Julho!$B$24</f>
        <v>13.429166666666667</v>
      </c>
      <c r="V23" s="16">
        <f>[19]Julho!$B$25</f>
        <v>18.475000000000001</v>
      </c>
      <c r="W23" s="16">
        <f>[19]Julho!$B$26</f>
        <v>20.966666666666665</v>
      </c>
      <c r="X23" s="16">
        <f>[19]Julho!$B$27</f>
        <v>21.079166666666666</v>
      </c>
      <c r="Y23" s="16">
        <f>[19]Julho!$B$28</f>
        <v>22.654166666666665</v>
      </c>
      <c r="Z23" s="16">
        <f>[19]Julho!$B$29</f>
        <v>22.583333333333329</v>
      </c>
      <c r="AA23" s="16">
        <f>[19]Julho!$B$30</f>
        <v>20.791666666666661</v>
      </c>
      <c r="AB23" s="16">
        <f>[19]Julho!$B$31</f>
        <v>20.8</v>
      </c>
      <c r="AC23" s="16">
        <f>[19]Julho!$B$32</f>
        <v>20.462500000000002</v>
      </c>
      <c r="AD23" s="16">
        <f>[19]Julho!$B$33</f>
        <v>21.100000000000005</v>
      </c>
      <c r="AE23" s="16">
        <f>[19]Julho!$B$34</f>
        <v>22.012499999999999</v>
      </c>
      <c r="AF23" s="16">
        <f>[19]Julho!$B$35</f>
        <v>22.608333333333331</v>
      </c>
      <c r="AG23" s="98">
        <f t="shared" si="2"/>
        <v>20.294354838709676</v>
      </c>
    </row>
    <row r="24" spans="1:38" ht="17.100000000000001" customHeight="1" x14ac:dyDescent="0.2">
      <c r="A24" s="80" t="s">
        <v>14</v>
      </c>
      <c r="B24" s="16">
        <f>[20]Julho!$B$5</f>
        <v>20.775000000000002</v>
      </c>
      <c r="C24" s="16">
        <f>[20]Julho!$B$6</f>
        <v>20.150000000000002</v>
      </c>
      <c r="D24" s="16">
        <f>[20]Julho!$B$7</f>
        <v>19.00416666666667</v>
      </c>
      <c r="E24" s="16">
        <f>[20]Julho!$B$8</f>
        <v>19.216666666666665</v>
      </c>
      <c r="F24" s="16">
        <f>[20]Julho!$B$9</f>
        <v>18.916666666666668</v>
      </c>
      <c r="G24" s="16">
        <f>[20]Julho!$B$10</f>
        <v>18.104166666666668</v>
      </c>
      <c r="H24" s="16">
        <f>[20]Julho!$B$11</f>
        <v>19.341666666666669</v>
      </c>
      <c r="I24" s="16">
        <f>[20]Julho!$B$12</f>
        <v>21.012499999999999</v>
      </c>
      <c r="J24" s="16">
        <f>[20]Julho!$B$13</f>
        <v>20.266666666666666</v>
      </c>
      <c r="K24" s="16">
        <f>[20]Julho!$B$14</f>
        <v>20.470833333333335</v>
      </c>
      <c r="L24" s="16">
        <f>[20]Julho!$B$15</f>
        <v>20.345833333333328</v>
      </c>
      <c r="M24" s="16">
        <f>[20]Julho!$B$16</f>
        <v>21.183333333333334</v>
      </c>
      <c r="N24" s="16">
        <f>[20]Julho!$B$17</f>
        <v>21.137499999999999</v>
      </c>
      <c r="O24" s="16">
        <f>[20]Julho!$B$18</f>
        <v>20.616666666666671</v>
      </c>
      <c r="P24" s="16">
        <f>[20]Julho!$B$19</f>
        <v>21.587500000000006</v>
      </c>
      <c r="Q24" s="16">
        <f>[20]Julho!$B$20</f>
        <v>21.383333333333336</v>
      </c>
      <c r="R24" s="16">
        <f>[20]Julho!$B$21</f>
        <v>21.954166666666666</v>
      </c>
      <c r="S24" s="16">
        <f>[20]Julho!$B$22</f>
        <v>12.741666666666667</v>
      </c>
      <c r="T24" s="16">
        <f>[20]Julho!$B$23</f>
        <v>13.116666666666667</v>
      </c>
      <c r="U24" s="16">
        <f>[20]Julho!$B$24</f>
        <v>17.712500000000002</v>
      </c>
      <c r="V24" s="16">
        <f>[20]Julho!$B$25</f>
        <v>20.179166666666667</v>
      </c>
      <c r="W24" s="16">
        <f>[20]Julho!$B$26</f>
        <v>20.495833333333334</v>
      </c>
      <c r="X24" s="16">
        <f>[20]Julho!$B$27</f>
        <v>21.533333333333335</v>
      </c>
      <c r="Y24" s="16">
        <f>[20]Julho!$B$28</f>
        <v>22.566666666666663</v>
      </c>
      <c r="Z24" s="16">
        <f>[20]Julho!$B$29</f>
        <v>20.725000000000005</v>
      </c>
      <c r="AA24" s="16">
        <f>[20]Julho!$B$30</f>
        <v>20.8</v>
      </c>
      <c r="AB24" s="16">
        <f>[20]Julho!$B$31</f>
        <v>19.941666666666666</v>
      </c>
      <c r="AC24" s="16">
        <f>[20]Julho!$B$32</f>
        <v>20.416666666666664</v>
      </c>
      <c r="AD24" s="16">
        <f>[20]Julho!$B$33</f>
        <v>20.937499999999996</v>
      </c>
      <c r="AE24" s="16">
        <f>[20]Julho!$B$34</f>
        <v>21.562499999999996</v>
      </c>
      <c r="AF24" s="16">
        <f>[20]Julho!$B$35</f>
        <v>22.375</v>
      </c>
      <c r="AG24" s="98">
        <f t="shared" si="2"/>
        <v>20.018413978494628</v>
      </c>
    </row>
    <row r="25" spans="1:38" ht="17.100000000000001" customHeight="1" x14ac:dyDescent="0.2">
      <c r="A25" s="80" t="s">
        <v>15</v>
      </c>
      <c r="B25" s="16">
        <f>[21]Julho!$B$5</f>
        <v>18.608333333333334</v>
      </c>
      <c r="C25" s="16">
        <f>[21]Julho!$B$6</f>
        <v>17.741666666666664</v>
      </c>
      <c r="D25" s="16">
        <f>[21]Julho!$B$7</f>
        <v>14.825000000000001</v>
      </c>
      <c r="E25" s="16">
        <f>[21]Julho!$B$8</f>
        <v>14.591666666666669</v>
      </c>
      <c r="F25" s="16">
        <f>[21]Julho!$B$9</f>
        <v>15.966666666666667</v>
      </c>
      <c r="G25" s="16">
        <f>[21]Julho!$B$10</f>
        <v>17.425000000000001</v>
      </c>
      <c r="H25" s="16">
        <f>[21]Julho!$B$11</f>
        <v>17.016666666666666</v>
      </c>
      <c r="I25" s="16">
        <f>[21]Julho!$B$12</f>
        <v>17.512499999999999</v>
      </c>
      <c r="J25" s="16">
        <f>[21]Julho!$B$13</f>
        <v>16.958333333333332</v>
      </c>
      <c r="K25" s="16">
        <f>[21]Julho!$B$14</f>
        <v>19.212500000000002</v>
      </c>
      <c r="L25" s="16">
        <f>[21]Julho!$B$15</f>
        <v>20</v>
      </c>
      <c r="M25" s="16">
        <f>[21]Julho!$B$16</f>
        <v>19.116666666666664</v>
      </c>
      <c r="N25" s="16">
        <f>[21]Julho!$B$17</f>
        <v>18.754166666666666</v>
      </c>
      <c r="O25" s="16">
        <f>[21]Julho!$B$18</f>
        <v>19.854166666666668</v>
      </c>
      <c r="P25" s="16">
        <f>[21]Julho!$B$19</f>
        <v>20.220833333333335</v>
      </c>
      <c r="Q25" s="16">
        <f>[21]Julho!$B$20</f>
        <v>21.395833333333332</v>
      </c>
      <c r="R25" s="16">
        <f>[21]Julho!$B$21</f>
        <v>5.7541666666666664</v>
      </c>
      <c r="S25" s="16">
        <f>[21]Julho!$B$22</f>
        <v>5.020833333333333</v>
      </c>
      <c r="T25" s="16">
        <f>[21]Julho!$B$23</f>
        <v>8.9958333333333336</v>
      </c>
      <c r="U25" s="16">
        <f>[21]Julho!$B$24</f>
        <v>12.633333333333333</v>
      </c>
      <c r="V25" s="16">
        <f>[21]Julho!$B$25</f>
        <v>17.862500000000001</v>
      </c>
      <c r="W25" s="16">
        <f>[21]Julho!$B$26</f>
        <v>19.724999999999998</v>
      </c>
      <c r="X25" s="16">
        <f>[21]Julho!$B$27</f>
        <v>18.870833333333334</v>
      </c>
      <c r="Y25" s="16">
        <f>[21]Julho!$B$28</f>
        <v>21.304166666666667</v>
      </c>
      <c r="Z25" s="16">
        <f>[21]Julho!$B$29</f>
        <v>20.725000000000001</v>
      </c>
      <c r="AA25" s="16">
        <f>[21]Julho!$B$30</f>
        <v>19.979166666666664</v>
      </c>
      <c r="AB25" s="16">
        <f>[21]Julho!$B$31</f>
        <v>19.616666666666664</v>
      </c>
      <c r="AC25" s="16">
        <f>[21]Julho!$B$32</f>
        <v>18.454166666666662</v>
      </c>
      <c r="AD25" s="16">
        <f>[21]Julho!$B$33</f>
        <v>18.758333333333336</v>
      </c>
      <c r="AE25" s="16">
        <f>[21]Julho!$B$34</f>
        <v>20.204166666666666</v>
      </c>
      <c r="AF25" s="16">
        <f>[21]Julho!$B$35</f>
        <v>21.270833333333336</v>
      </c>
      <c r="AG25" s="98">
        <f t="shared" si="2"/>
        <v>17.366935483870972</v>
      </c>
    </row>
    <row r="26" spans="1:38" ht="17.100000000000001" customHeight="1" x14ac:dyDescent="0.2">
      <c r="A26" s="80" t="s">
        <v>16</v>
      </c>
      <c r="B26" s="16">
        <f>[22]Julho!$B$5</f>
        <v>20.037500000000005</v>
      </c>
      <c r="C26" s="16">
        <f>[22]Julho!$B$6</f>
        <v>19.254166666666666</v>
      </c>
      <c r="D26" s="16">
        <f>[22]Julho!$B$7</f>
        <v>20.287499999999998</v>
      </c>
      <c r="E26" s="16">
        <f>[22]Julho!$B$8</f>
        <v>20.258333333333333</v>
      </c>
      <c r="F26" s="16">
        <f>[22]Julho!$B$9</f>
        <v>21.058333333333334</v>
      </c>
      <c r="G26" s="16">
        <f>[22]Julho!$B$10</f>
        <v>21.970833333333335</v>
      </c>
      <c r="H26" s="16">
        <f>[22]Julho!$B$11</f>
        <v>22.604166666666668</v>
      </c>
      <c r="I26" s="16">
        <f>[22]Julho!$B$12</f>
        <v>21.004166666666666</v>
      </c>
      <c r="J26" s="16">
        <f>[22]Julho!$B$13</f>
        <v>21.737500000000001</v>
      </c>
      <c r="K26" s="16">
        <f>[22]Julho!$B$14</f>
        <v>23.095833333333335</v>
      </c>
      <c r="L26" s="16">
        <f>[22]Julho!$B$15</f>
        <v>23.587500000000006</v>
      </c>
      <c r="M26" s="16">
        <f>[22]Julho!$B$16</f>
        <v>22.408333333333331</v>
      </c>
      <c r="N26" s="16">
        <f>[22]Julho!$B$17</f>
        <v>23.479166666666661</v>
      </c>
      <c r="O26" s="16">
        <f>[22]Julho!$B$18</f>
        <v>24.979166666666671</v>
      </c>
      <c r="P26" s="16">
        <f>[22]Julho!$B$19</f>
        <v>25.500000000000004</v>
      </c>
      <c r="Q26" s="16">
        <f>[22]Julho!$B$20</f>
        <v>21.887499999999999</v>
      </c>
      <c r="R26" s="16">
        <f>[22]Julho!$B$21</f>
        <v>9.1708333333333325</v>
      </c>
      <c r="S26" s="16">
        <f>[22]Julho!$B$22</f>
        <v>11.358333333333333</v>
      </c>
      <c r="T26" s="16">
        <f>[22]Julho!$B$23</f>
        <v>14.790909090909093</v>
      </c>
      <c r="U26" s="16">
        <f>[22]Julho!$B$24</f>
        <v>15.352941176470589</v>
      </c>
      <c r="V26" s="16">
        <f>[22]Julho!$B$25</f>
        <v>16.366666666666667</v>
      </c>
      <c r="W26" s="16">
        <f>[22]Julho!$B$26</f>
        <v>21</v>
      </c>
      <c r="X26" s="16">
        <f>[22]Julho!$B$27</f>
        <v>24.920833333333334</v>
      </c>
      <c r="Y26" s="16">
        <f>[22]Julho!$B$28</f>
        <v>25.4</v>
      </c>
      <c r="Z26" s="16">
        <f>[22]Julho!$B$29</f>
        <v>26.454166666666662</v>
      </c>
      <c r="AA26" s="16">
        <f>[22]Julho!$B$30</f>
        <v>23.904166666666669</v>
      </c>
      <c r="AB26" s="16">
        <f>[22]Julho!$B$31</f>
        <v>22.170833333333334</v>
      </c>
      <c r="AC26" s="16">
        <f>[22]Julho!$B$32</f>
        <v>22.099999999999994</v>
      </c>
      <c r="AD26" s="16">
        <f>[22]Julho!$B$33</f>
        <v>23.866666666666671</v>
      </c>
      <c r="AE26" s="16">
        <f>[22]Julho!$B$34</f>
        <v>23.125</v>
      </c>
      <c r="AF26" s="16">
        <f>[22]Julho!$B$35</f>
        <v>22.716666666666665</v>
      </c>
      <c r="AG26" s="98">
        <f t="shared" si="2"/>
        <v>21.15638764303376</v>
      </c>
    </row>
    <row r="27" spans="1:38" ht="17.100000000000001" customHeight="1" x14ac:dyDescent="0.2">
      <c r="A27" s="80" t="s">
        <v>17</v>
      </c>
      <c r="B27" s="16">
        <f>[23]Julho!$B$5</f>
        <v>19.391666666666669</v>
      </c>
      <c r="C27" s="16">
        <f>[23]Julho!$B$6</f>
        <v>17.970833333333335</v>
      </c>
      <c r="D27" s="16">
        <f>[23]Julho!$B$7</f>
        <v>17.420833333333331</v>
      </c>
      <c r="E27" s="16">
        <f>[23]Julho!$B$8</f>
        <v>17.770833333333332</v>
      </c>
      <c r="F27" s="16">
        <f>[23]Julho!$B$9</f>
        <v>18.899999999999999</v>
      </c>
      <c r="G27" s="16">
        <f>[23]Julho!$B$10</f>
        <v>19.020833333333332</v>
      </c>
      <c r="H27" s="16">
        <f>[23]Julho!$B$11</f>
        <v>17.358333333333334</v>
      </c>
      <c r="I27" s="16">
        <f>[23]Julho!$B$12</f>
        <v>19.337500000000002</v>
      </c>
      <c r="J27" s="16">
        <f>[23]Julho!$B$13</f>
        <v>20.537500000000001</v>
      </c>
      <c r="K27" s="16">
        <f>[23]Julho!$B$14</f>
        <v>20.187500000000004</v>
      </c>
      <c r="L27" s="16">
        <f>[23]Julho!$B$15</f>
        <v>20.108333333333331</v>
      </c>
      <c r="M27" s="16">
        <f>[23]Julho!$B$16</f>
        <v>19.658333333333331</v>
      </c>
      <c r="N27" s="16">
        <f>[23]Julho!$B$17</f>
        <v>21.379166666666663</v>
      </c>
      <c r="O27" s="16">
        <f>[23]Julho!$B$18</f>
        <v>21.954166666666669</v>
      </c>
      <c r="P27" s="16">
        <f>[23]Julho!$B$19</f>
        <v>21.820833333333336</v>
      </c>
      <c r="Q27" s="16">
        <f>[23]Julho!$B$20</f>
        <v>22.429166666666671</v>
      </c>
      <c r="R27" s="16">
        <f>[23]Julho!$B$21</f>
        <v>12.1625</v>
      </c>
      <c r="S27" s="16">
        <f>[23]Julho!$B$22</f>
        <v>8.0958333333333332</v>
      </c>
      <c r="T27" s="16">
        <f>[23]Julho!$B$23</f>
        <v>8.6833333333333336</v>
      </c>
      <c r="U27" s="16">
        <f>[23]Julho!$B$24</f>
        <v>12.204166666666667</v>
      </c>
      <c r="V27" s="16">
        <f>[23]Julho!$B$25</f>
        <v>16.187499999999996</v>
      </c>
      <c r="W27" s="16">
        <f>[23]Julho!$B$26</f>
        <v>18.483333333333334</v>
      </c>
      <c r="X27" s="16">
        <f>[23]Julho!$B$27</f>
        <v>21.754166666666666</v>
      </c>
      <c r="Y27" s="16">
        <f>[23]Julho!$B$28</f>
        <v>23.058333333333334</v>
      </c>
      <c r="Z27" s="16">
        <f>[23]Julho!$B$29</f>
        <v>21.8125</v>
      </c>
      <c r="AA27" s="16">
        <f>[23]Julho!$B$30</f>
        <v>20.266666666666666</v>
      </c>
      <c r="AB27" s="16">
        <f>[23]Julho!$B$31</f>
        <v>21.066666666666666</v>
      </c>
      <c r="AC27" s="16">
        <f>[23]Julho!$B$32</f>
        <v>20.720833333333331</v>
      </c>
      <c r="AD27" s="16">
        <f>[23]Julho!$B$33</f>
        <v>21.708333333333329</v>
      </c>
      <c r="AE27" s="16">
        <f>[23]Julho!$B$34</f>
        <v>22.841666666666672</v>
      </c>
      <c r="AF27" s="16">
        <f>[23]Julho!$B$35</f>
        <v>22.295833333333331</v>
      </c>
      <c r="AG27" s="98">
        <f t="shared" si="2"/>
        <v>18.922177419354842</v>
      </c>
    </row>
    <row r="28" spans="1:38" ht="17.100000000000001" customHeight="1" x14ac:dyDescent="0.2">
      <c r="A28" s="80" t="s">
        <v>18</v>
      </c>
      <c r="B28" s="16">
        <f>[24]Julho!$B$5</f>
        <v>20.370833333333334</v>
      </c>
      <c r="C28" s="16">
        <f>[24]Julho!$B$6</f>
        <v>19.933333333333334</v>
      </c>
      <c r="D28" s="16">
        <f>[24]Julho!$B$7</f>
        <v>17.887499999999999</v>
      </c>
      <c r="E28" s="16">
        <f>[24]Julho!$B$8</f>
        <v>18.395833333333336</v>
      </c>
      <c r="F28" s="16">
        <f>[24]Julho!$B$9</f>
        <v>19.599999999999998</v>
      </c>
      <c r="G28" s="16">
        <f>[24]Julho!$B$10</f>
        <v>19.787500000000005</v>
      </c>
      <c r="H28" s="16">
        <f>[24]Julho!$B$11</f>
        <v>19.012499999999999</v>
      </c>
      <c r="I28" s="16">
        <f>[24]Julho!$B$12</f>
        <v>20.287500000000001</v>
      </c>
      <c r="J28" s="16">
        <f>[24]Julho!$B$13</f>
        <v>20.683333333333334</v>
      </c>
      <c r="K28" s="16">
        <f>[24]Julho!$B$14</f>
        <v>21.633333333333336</v>
      </c>
      <c r="L28" s="16">
        <f>[24]Julho!$B$15</f>
        <v>21.091666666666672</v>
      </c>
      <c r="M28" s="16">
        <f>[24]Julho!$B$16</f>
        <v>20.995833333333334</v>
      </c>
      <c r="N28" s="16">
        <f>[24]Julho!$B$17</f>
        <v>21.037499999999998</v>
      </c>
      <c r="O28" s="16">
        <f>[24]Julho!$B$18</f>
        <v>21.358333333333334</v>
      </c>
      <c r="P28" s="16">
        <f>[24]Julho!$B$19</f>
        <v>20.987500000000004</v>
      </c>
      <c r="Q28" s="16">
        <f>[24]Julho!$B$20</f>
        <v>21.029166666666672</v>
      </c>
      <c r="R28" s="16">
        <f>[24]Julho!$B$21</f>
        <v>12.891666666666664</v>
      </c>
      <c r="S28" s="16">
        <f>[24]Julho!$B$22</f>
        <v>8.0750000000000011</v>
      </c>
      <c r="T28" s="16">
        <f>[24]Julho!$B$23</f>
        <v>10.312499999999998</v>
      </c>
      <c r="U28" s="16">
        <f>[24]Julho!$B$24</f>
        <v>16.016666666666669</v>
      </c>
      <c r="V28" s="16">
        <f>[24]Julho!$B$25</f>
        <v>18.904166666666665</v>
      </c>
      <c r="W28" s="16">
        <f>[24]Julho!$B$26</f>
        <v>19.887499999999999</v>
      </c>
      <c r="X28" s="16">
        <f>[24]Julho!$B$27</f>
        <v>21.724999999999998</v>
      </c>
      <c r="Y28" s="16">
        <f>[24]Julho!$B$28</f>
        <v>22.499999999999996</v>
      </c>
      <c r="Z28" s="16">
        <f>[24]Julho!$B$29</f>
        <v>21.470833333333331</v>
      </c>
      <c r="AA28" s="16">
        <f>[24]Julho!$B$30</f>
        <v>21.220833333333328</v>
      </c>
      <c r="AB28" s="16">
        <f>[24]Julho!$B$31</f>
        <v>20.350000000000005</v>
      </c>
      <c r="AC28" s="16">
        <f>[24]Julho!$B$32</f>
        <v>20.100000000000001</v>
      </c>
      <c r="AD28" s="16">
        <f>[24]Julho!$B$33</f>
        <v>20.845833333333335</v>
      </c>
      <c r="AE28" s="16">
        <f>[24]Julho!$B$34</f>
        <v>21.854166666666668</v>
      </c>
      <c r="AF28" s="16">
        <f>[24]Julho!$B$35</f>
        <v>21.191666666666663</v>
      </c>
      <c r="AG28" s="98">
        <f t="shared" si="2"/>
        <v>19.401209677419356</v>
      </c>
    </row>
    <row r="29" spans="1:38" ht="17.100000000000001" customHeight="1" x14ac:dyDescent="0.2">
      <c r="A29" s="80" t="s">
        <v>19</v>
      </c>
      <c r="B29" s="16">
        <f>[25]Julho!$B$5</f>
        <v>17.483333333333334</v>
      </c>
      <c r="C29" s="16">
        <f>[25]Julho!$B$6</f>
        <v>17.308333333333334</v>
      </c>
      <c r="D29" s="16">
        <f>[25]Julho!$B$7</f>
        <v>16.30833333333333</v>
      </c>
      <c r="E29" s="16">
        <f>[25]Julho!$B$8</f>
        <v>16.274999999999999</v>
      </c>
      <c r="F29" s="16">
        <f>[25]Julho!$B$9</f>
        <v>17</v>
      </c>
      <c r="G29" s="16">
        <f>[25]Julho!$B$10</f>
        <v>18.087499999999999</v>
      </c>
      <c r="H29" s="16">
        <f>[25]Julho!$B$11</f>
        <v>18.512499999999999</v>
      </c>
      <c r="I29" s="16">
        <f>[25]Julho!$B$12</f>
        <v>19.145833333333332</v>
      </c>
      <c r="J29" s="16">
        <f>[25]Julho!$B$13</f>
        <v>18.658333333333335</v>
      </c>
      <c r="K29" s="16">
        <f>[25]Julho!$B$14</f>
        <v>19.737500000000001</v>
      </c>
      <c r="L29" s="16">
        <f>[25]Julho!$B$15</f>
        <v>21.262499999999999</v>
      </c>
      <c r="M29" s="16">
        <f>[25]Julho!$B$16</f>
        <v>20.912499999999998</v>
      </c>
      <c r="N29" s="16">
        <f>[25]Julho!$B$17</f>
        <v>21.220833333333335</v>
      </c>
      <c r="O29" s="16">
        <f>[25]Julho!$B$18</f>
        <v>20.783333333333331</v>
      </c>
      <c r="P29" s="16">
        <f>[25]Julho!$B$19</f>
        <v>20.991666666666664</v>
      </c>
      <c r="Q29" s="16">
        <f>[25]Julho!$B$20</f>
        <v>20.162499999999998</v>
      </c>
      <c r="R29" s="16">
        <f>[25]Julho!$B$21</f>
        <v>6.9083333333333341</v>
      </c>
      <c r="S29" s="16">
        <f>[25]Julho!$B$22</f>
        <v>5.4375</v>
      </c>
      <c r="T29" s="16">
        <f>[25]Julho!$B$23</f>
        <v>9.3958333333333339</v>
      </c>
      <c r="U29" s="16">
        <f>[25]Julho!$B$24</f>
        <v>12.533333333333337</v>
      </c>
      <c r="V29" s="16">
        <f>[25]Julho!$B$25</f>
        <v>16.441666666666674</v>
      </c>
      <c r="W29" s="16">
        <f>[25]Julho!$B$26</f>
        <v>19.091666666666669</v>
      </c>
      <c r="X29" s="16">
        <f>[25]Julho!$B$27</f>
        <v>20.929166666666667</v>
      </c>
      <c r="Y29" s="16">
        <f>[25]Julho!$B$28</f>
        <v>22.054166666666664</v>
      </c>
      <c r="Z29" s="16">
        <f>[25]Julho!$B$29</f>
        <v>21.733333333333331</v>
      </c>
      <c r="AA29" s="16">
        <f>[25]Julho!$B$30</f>
        <v>21.270833333333332</v>
      </c>
      <c r="AB29" s="16">
        <f>[25]Julho!$B$31</f>
        <v>21.25</v>
      </c>
      <c r="AC29" s="16">
        <f>[25]Julho!$B$32</f>
        <v>20.641666666666669</v>
      </c>
      <c r="AD29" s="16">
        <f>[25]Julho!$B$33</f>
        <v>21.491666666666664</v>
      </c>
      <c r="AE29" s="16">
        <f>[25]Julho!$B$34</f>
        <v>21.354166666666668</v>
      </c>
      <c r="AF29" s="16">
        <f>[25]Julho!$B$35</f>
        <v>21.445833333333336</v>
      </c>
      <c r="AG29" s="98">
        <f t="shared" si="2"/>
        <v>18.252553763440861</v>
      </c>
    </row>
    <row r="30" spans="1:38" ht="17.100000000000001" customHeight="1" x14ac:dyDescent="0.2">
      <c r="A30" s="80" t="s">
        <v>31</v>
      </c>
      <c r="B30" s="16">
        <f>[26]Julho!$B$5</f>
        <v>23.755555555555556</v>
      </c>
      <c r="C30" s="16">
        <f>[26]Julho!$B$6</f>
        <v>23.042857142857141</v>
      </c>
      <c r="D30" s="16">
        <f>[26]Julho!$B$7</f>
        <v>20.087499999999999</v>
      </c>
      <c r="E30" s="16">
        <f>[26]Julho!$B$8</f>
        <v>21.62222222222222</v>
      </c>
      <c r="F30" s="16">
        <f>[26]Julho!$B$9</f>
        <v>23.157142857142862</v>
      </c>
      <c r="G30" s="16">
        <f>[26]Julho!$B$10</f>
        <v>24.062499999999996</v>
      </c>
      <c r="H30" s="16">
        <f>[26]Julho!$B$11</f>
        <v>23.287500000000001</v>
      </c>
      <c r="I30" s="16">
        <f>[26]Julho!$B$12</f>
        <v>25.642857142857142</v>
      </c>
      <c r="J30" s="16">
        <f>[26]Julho!$B$13</f>
        <v>24.975000000000001</v>
      </c>
      <c r="K30" s="16">
        <f>[26]Julho!$B$14</f>
        <v>26.95</v>
      </c>
      <c r="L30" s="16">
        <f>[26]Julho!$B$15</f>
        <v>26.037500000000001</v>
      </c>
      <c r="M30" s="16">
        <f>[26]Julho!$B$16</f>
        <v>26.1875</v>
      </c>
      <c r="N30" s="16">
        <f>[26]Julho!$B$17</f>
        <v>27.412500000000001</v>
      </c>
      <c r="O30" s="16">
        <f>[26]Julho!$B$18</f>
        <v>28.087500000000002</v>
      </c>
      <c r="P30" s="16">
        <f>[26]Julho!$B$19</f>
        <v>27.75</v>
      </c>
      <c r="Q30" s="16">
        <f>[26]Julho!$B$20</f>
        <v>26.837500000000006</v>
      </c>
      <c r="R30" s="16" t="str">
        <f>[26]Julho!$B$21</f>
        <v>*</v>
      </c>
      <c r="S30" s="16">
        <f>[26]Julho!$B$22</f>
        <v>10.287499999999998</v>
      </c>
      <c r="T30" s="16">
        <f>[26]Julho!$B$23</f>
        <v>14.300000000000002</v>
      </c>
      <c r="U30" s="16">
        <f>[26]Julho!$B$24</f>
        <v>20.287500000000001</v>
      </c>
      <c r="V30" s="16">
        <f>[26]Julho!$B$25</f>
        <v>26.542857142857141</v>
      </c>
      <c r="W30" s="16">
        <f>[26]Julho!$B$26</f>
        <v>28.25714285714286</v>
      </c>
      <c r="X30" s="16">
        <f>[26]Julho!$B$27</f>
        <v>28.299999999999997</v>
      </c>
      <c r="Y30" s="16">
        <f>[26]Julho!$B$28</f>
        <v>29.85</v>
      </c>
      <c r="Z30" s="16">
        <f>[26]Julho!$B$29</f>
        <v>28.087500000000002</v>
      </c>
      <c r="AA30" s="16">
        <f>[26]Julho!$B$30</f>
        <v>26.987500000000004</v>
      </c>
      <c r="AB30" s="16">
        <f>[26]Julho!$B$31</f>
        <v>25.987499999999997</v>
      </c>
      <c r="AC30" s="16">
        <f>[26]Julho!$B$32</f>
        <v>26.662500000000001</v>
      </c>
      <c r="AD30" s="16">
        <f>[26]Julho!$B$33</f>
        <v>27.612500000000001</v>
      </c>
      <c r="AE30" s="16">
        <f>[26]Julho!$B$34</f>
        <v>27.171428571428571</v>
      </c>
      <c r="AF30" s="16">
        <f>[26]Julho!$B$35</f>
        <v>28.65</v>
      </c>
      <c r="AG30" s="98">
        <f t="shared" si="2"/>
        <v>24.929318783068776</v>
      </c>
      <c r="AL30" t="s">
        <v>51</v>
      </c>
    </row>
    <row r="31" spans="1:38" ht="17.100000000000001" customHeight="1" x14ac:dyDescent="0.2">
      <c r="A31" s="80" t="s">
        <v>48</v>
      </c>
      <c r="B31" s="16">
        <f>[27]Julho!$B$5</f>
        <v>22.975000000000005</v>
      </c>
      <c r="C31" s="16">
        <f>[27]Julho!$B$6</f>
        <v>22.070833333333336</v>
      </c>
      <c r="D31" s="16">
        <f>[27]Julho!$B$7</f>
        <v>20.304166666666671</v>
      </c>
      <c r="E31" s="16">
        <f>[27]Julho!$B$8</f>
        <v>21.666666666666661</v>
      </c>
      <c r="F31" s="16">
        <f>[27]Julho!$B$9</f>
        <v>22.945833333333329</v>
      </c>
      <c r="G31" s="16">
        <f>[27]Julho!$B$10</f>
        <v>22.770833333333332</v>
      </c>
      <c r="H31" s="16">
        <f>[27]Julho!$B$11</f>
        <v>21.087500000000002</v>
      </c>
      <c r="I31" s="16">
        <f>[27]Julho!$B$12</f>
        <v>21.933333333333337</v>
      </c>
      <c r="J31" s="16">
        <f>[27]Julho!$B$13</f>
        <v>22.516666666666666</v>
      </c>
      <c r="K31" s="16">
        <f>[27]Julho!$B$14</f>
        <v>23.604166666666668</v>
      </c>
      <c r="L31" s="16">
        <f>[27]Julho!$B$15</f>
        <v>22.975000000000005</v>
      </c>
      <c r="M31" s="16">
        <f>[27]Julho!$B$16</f>
        <v>23.958333333333332</v>
      </c>
      <c r="N31" s="16">
        <f>[27]Julho!$B$17</f>
        <v>23.270833333333343</v>
      </c>
      <c r="O31" s="16">
        <f>[27]Julho!$B$18</f>
        <v>23.600000000000009</v>
      </c>
      <c r="P31" s="16">
        <f>[27]Julho!$B$19</f>
        <v>21.227777777777774</v>
      </c>
      <c r="Q31" s="16">
        <f>[27]Julho!$B$20</f>
        <v>26.419999999999998</v>
      </c>
      <c r="R31" s="16">
        <f>[27]Julho!$B$21</f>
        <v>11.208333333333334</v>
      </c>
      <c r="S31" s="16">
        <f>[27]Julho!$B$22</f>
        <v>10.558333333333332</v>
      </c>
      <c r="T31" s="16">
        <f>[27]Julho!$B$23</f>
        <v>12.554166666666667</v>
      </c>
      <c r="U31" s="16">
        <f>[27]Julho!$B$24</f>
        <v>16.983333333333338</v>
      </c>
      <c r="V31" s="16">
        <f>[27]Julho!$B$25</f>
        <v>21.808333333333326</v>
      </c>
      <c r="W31" s="16">
        <f>[27]Julho!$B$26</f>
        <v>23.429166666666664</v>
      </c>
      <c r="X31" s="16">
        <f>[27]Julho!$B$27</f>
        <v>24.0625</v>
      </c>
      <c r="Y31" s="16">
        <f>[27]Julho!$B$28</f>
        <v>24.333333333333329</v>
      </c>
      <c r="Z31" s="16">
        <f>[27]Julho!$B$29</f>
        <v>23.420833333333331</v>
      </c>
      <c r="AA31" s="16">
        <f>[27]Julho!$B$30</f>
        <v>23.295833333333334</v>
      </c>
      <c r="AB31" s="16">
        <f>[27]Julho!$B$31</f>
        <v>23.066666666666674</v>
      </c>
      <c r="AC31" s="16">
        <f>[27]Julho!$B$32</f>
        <v>21.987500000000001</v>
      </c>
      <c r="AD31" s="16">
        <f>[27]Julho!$B$33</f>
        <v>22.558333333333334</v>
      </c>
      <c r="AE31" s="16">
        <f>[27]Julho!$B$34</f>
        <v>25.28235294117647</v>
      </c>
      <c r="AF31" s="16">
        <f>[27]Julho!$B$35</f>
        <v>25.286666666666669</v>
      </c>
      <c r="AG31" s="98">
        <f>AVERAGE(B31:AF31)</f>
        <v>21.714923571579167</v>
      </c>
    </row>
    <row r="32" spans="1:38" ht="17.100000000000001" customHeight="1" x14ac:dyDescent="0.2">
      <c r="A32" s="80" t="s">
        <v>20</v>
      </c>
      <c r="B32" s="16">
        <f>[28]Julho!$B$5</f>
        <v>21.720833333333331</v>
      </c>
      <c r="C32" s="16">
        <f>[28]Julho!$B$6</f>
        <v>20.479166666666668</v>
      </c>
      <c r="D32" s="16">
        <f>[28]Julho!$B$7</f>
        <v>18.383333333333336</v>
      </c>
      <c r="E32" s="16">
        <f>[28]Julho!$B$8</f>
        <v>18.337500000000002</v>
      </c>
      <c r="F32" s="16">
        <f>[28]Julho!$B$9</f>
        <v>19.55833333333333</v>
      </c>
      <c r="G32" s="16">
        <f>[28]Julho!$B$10</f>
        <v>18.691666666666663</v>
      </c>
      <c r="H32" s="16">
        <f>[28]Julho!$B$11</f>
        <v>19.900000000000002</v>
      </c>
      <c r="I32" s="16">
        <f>[28]Julho!$B$12</f>
        <v>21.958333333333339</v>
      </c>
      <c r="J32" s="16">
        <f>[28]Julho!$B$13</f>
        <v>21.233333333333334</v>
      </c>
      <c r="K32" s="16">
        <f>[28]Julho!$B$14</f>
        <v>21.470833333333328</v>
      </c>
      <c r="L32" s="16">
        <f>[28]Julho!$B$15</f>
        <v>21.270833333333332</v>
      </c>
      <c r="M32" s="16">
        <f>[28]Julho!$B$16</f>
        <v>21.866666666666664</v>
      </c>
      <c r="N32" s="16">
        <f>[28]Julho!$B$17</f>
        <v>21.543749999999999</v>
      </c>
      <c r="O32" s="16" t="str">
        <f>[28]Julho!$B$18</f>
        <v>*</v>
      </c>
      <c r="P32" s="16" t="str">
        <f>[28]Julho!$B$19</f>
        <v>*</v>
      </c>
      <c r="Q32" s="16" t="str">
        <f>[28]Julho!$B$20</f>
        <v>*</v>
      </c>
      <c r="R32" s="16" t="str">
        <f>[28]Julho!$B$21</f>
        <v>*</v>
      </c>
      <c r="S32" s="16" t="str">
        <f>[28]Julho!$B$22</f>
        <v>*</v>
      </c>
      <c r="T32" s="16" t="str">
        <f>[28]Julho!$B$23</f>
        <v>*</v>
      </c>
      <c r="U32" s="16" t="str">
        <f>[28]Julho!$B$24</f>
        <v>*</v>
      </c>
      <c r="V32" s="16" t="str">
        <f>[28]Julho!$B$25</f>
        <v>*</v>
      </c>
      <c r="W32" s="16" t="str">
        <f>[28]Julho!$B$26</f>
        <v>*</v>
      </c>
      <c r="X32" s="16" t="str">
        <f>[28]Julho!$B$27</f>
        <v>*</v>
      </c>
      <c r="Y32" s="16" t="str">
        <f>[28]Julho!$B$28</f>
        <v>*</v>
      </c>
      <c r="Z32" s="16" t="str">
        <f>[28]Julho!$B$29</f>
        <v>*</v>
      </c>
      <c r="AA32" s="16" t="str">
        <f>[28]Julho!$B$30</f>
        <v>*</v>
      </c>
      <c r="AB32" s="16" t="str">
        <f>[28]Julho!$B$31</f>
        <v>*</v>
      </c>
      <c r="AC32" s="16" t="str">
        <f>[28]Julho!$B$32</f>
        <v>*</v>
      </c>
      <c r="AD32" s="16" t="str">
        <f>[28]Julho!$B$33</f>
        <v>*</v>
      </c>
      <c r="AE32" s="16" t="str">
        <f>[28]Julho!$B$34</f>
        <v>*</v>
      </c>
      <c r="AF32" s="16" t="str">
        <f>[28]Julho!$B$35</f>
        <v>*</v>
      </c>
      <c r="AG32" s="98">
        <f t="shared" si="2"/>
        <v>20.49342948717949</v>
      </c>
    </row>
    <row r="33" spans="1:35" s="5" customFormat="1" ht="17.100000000000001" customHeight="1" thickBot="1" x14ac:dyDescent="0.25">
      <c r="A33" s="113" t="s">
        <v>34</v>
      </c>
      <c r="B33" s="114">
        <f t="shared" ref="B33:AG33" si="3">AVERAGE(B5:B32)</f>
        <v>20.739209401709402</v>
      </c>
      <c r="C33" s="114">
        <f t="shared" si="3"/>
        <v>19.909560619119439</v>
      </c>
      <c r="D33" s="114">
        <f t="shared" si="3"/>
        <v>18.637962962962963</v>
      </c>
      <c r="E33" s="114">
        <f t="shared" si="3"/>
        <v>19.027895355673131</v>
      </c>
      <c r="F33" s="114">
        <f t="shared" si="3"/>
        <v>19.870123626373626</v>
      </c>
      <c r="G33" s="114">
        <f t="shared" si="3"/>
        <v>20.27614092180908</v>
      </c>
      <c r="H33" s="114">
        <f t="shared" si="3"/>
        <v>20.010819015454565</v>
      </c>
      <c r="I33" s="114">
        <f t="shared" si="3"/>
        <v>20.714696994182287</v>
      </c>
      <c r="J33" s="114">
        <f t="shared" si="3"/>
        <v>20.724507783882789</v>
      </c>
      <c r="K33" s="114">
        <f t="shared" si="3"/>
        <v>22.085416666666667</v>
      </c>
      <c r="L33" s="114">
        <f t="shared" si="3"/>
        <v>21.970886752136757</v>
      </c>
      <c r="M33" s="114">
        <f t="shared" si="3"/>
        <v>21.713081983805672</v>
      </c>
      <c r="N33" s="114">
        <f t="shared" si="3"/>
        <v>22.04314511060835</v>
      </c>
      <c r="O33" s="114">
        <f t="shared" si="3"/>
        <v>22.454555555555558</v>
      </c>
      <c r="P33" s="114">
        <f t="shared" si="3"/>
        <v>22.659699346405226</v>
      </c>
      <c r="Q33" s="114">
        <f t="shared" si="3"/>
        <v>22.456133333333334</v>
      </c>
      <c r="R33" s="114">
        <f t="shared" si="3"/>
        <v>12.297339176261673</v>
      </c>
      <c r="S33" s="114">
        <f t="shared" si="3"/>
        <v>9.5133656802135054</v>
      </c>
      <c r="T33" s="114">
        <f t="shared" si="3"/>
        <v>10.972588869463872</v>
      </c>
      <c r="U33" s="114">
        <f t="shared" si="3"/>
        <v>15.04786070671301</v>
      </c>
      <c r="V33" s="114">
        <f t="shared" si="3"/>
        <v>19.16527014652015</v>
      </c>
      <c r="W33" s="114">
        <f t="shared" si="3"/>
        <v>20.819785714285718</v>
      </c>
      <c r="X33" s="114">
        <f t="shared" si="3"/>
        <v>22.510869565217391</v>
      </c>
      <c r="Y33" s="114">
        <f t="shared" si="3"/>
        <v>23.559168609168605</v>
      </c>
      <c r="Z33" s="114">
        <f t="shared" si="3"/>
        <v>22.834928929765887</v>
      </c>
      <c r="AA33" s="114">
        <f t="shared" si="3"/>
        <v>22.150647329723419</v>
      </c>
      <c r="AB33" s="114">
        <f t="shared" si="3"/>
        <v>21.833974358974363</v>
      </c>
      <c r="AC33" s="114">
        <f t="shared" si="3"/>
        <v>21.275373931623928</v>
      </c>
      <c r="AD33" s="114">
        <f t="shared" si="3"/>
        <v>22.079282794500184</v>
      </c>
      <c r="AE33" s="114">
        <f t="shared" si="3"/>
        <v>22.670879569776623</v>
      </c>
      <c r="AF33" s="114">
        <f t="shared" si="3"/>
        <v>22.842764285714285</v>
      </c>
      <c r="AG33" s="124">
        <f t="shared" si="3"/>
        <v>20.271896324518547</v>
      </c>
      <c r="AH33" s="8"/>
    </row>
    <row r="34" spans="1:35" x14ac:dyDescent="0.2">
      <c r="A34" s="64"/>
      <c r="B34" s="65"/>
      <c r="C34" s="65"/>
      <c r="D34" s="65" t="s">
        <v>138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69"/>
      <c r="AH34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49</v>
      </c>
      <c r="N35" s="66"/>
      <c r="O35" s="66"/>
      <c r="P35" s="66"/>
      <c r="Q35" s="66"/>
      <c r="R35" s="66"/>
      <c r="S35" s="66"/>
      <c r="T35" s="127" t="s">
        <v>136</v>
      </c>
      <c r="U35" s="127"/>
      <c r="V35" s="127"/>
      <c r="W35" s="127"/>
      <c r="X35" s="127"/>
      <c r="Y35" s="66"/>
      <c r="Z35" s="66"/>
      <c r="AA35" s="66"/>
      <c r="AB35" s="66"/>
      <c r="AC35" s="66"/>
      <c r="AD35" s="67"/>
      <c r="AE35" s="66"/>
      <c r="AF35" s="66"/>
      <c r="AG35" s="99"/>
      <c r="AH35" s="2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50</v>
      </c>
      <c r="N36" s="73"/>
      <c r="O36" s="73"/>
      <c r="P36" s="73"/>
      <c r="Q36" s="66"/>
      <c r="R36" s="66"/>
      <c r="S36" s="66"/>
      <c r="T36" s="128" t="s">
        <v>137</v>
      </c>
      <c r="U36" s="128"/>
      <c r="V36" s="128"/>
      <c r="W36" s="128"/>
      <c r="X36" s="128"/>
      <c r="Y36" s="66"/>
      <c r="Z36" s="66"/>
      <c r="AA36" s="66"/>
      <c r="AB36" s="66"/>
      <c r="AC36" s="66"/>
      <c r="AD36" s="67"/>
      <c r="AE36" s="68"/>
      <c r="AF36" s="76"/>
      <c r="AG36" s="71"/>
      <c r="AH36" s="2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100"/>
      <c r="AH37" s="29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101"/>
    </row>
    <row r="42" spans="1:35" x14ac:dyDescent="0.2">
      <c r="P42" s="2" t="s">
        <v>51</v>
      </c>
    </row>
    <row r="44" spans="1:35" x14ac:dyDescent="0.2">
      <c r="Z44" s="2" t="s">
        <v>51</v>
      </c>
    </row>
  </sheetData>
  <mergeCells count="36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topLeftCell="E1" zoomScale="90" zoomScaleNormal="90" workbookViewId="0">
      <selection activeCell="T51" sqref="T51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132" t="s">
        <v>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77"/>
    </row>
    <row r="2" spans="1:35" s="4" customFormat="1" ht="20.100000000000001" customHeight="1" x14ac:dyDescent="0.2">
      <c r="A2" s="135" t="s">
        <v>21</v>
      </c>
      <c r="B2" s="136" t="s">
        <v>134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48"/>
      <c r="AI2" s="78" t="s">
        <v>42</v>
      </c>
    </row>
    <row r="3" spans="1:35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20" t="s">
        <v>41</v>
      </c>
      <c r="AH3" s="27" t="s">
        <v>39</v>
      </c>
      <c r="AI3" s="78" t="s">
        <v>43</v>
      </c>
    </row>
    <row r="4" spans="1:35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20" t="s">
        <v>37</v>
      </c>
      <c r="AH4" s="27" t="s">
        <v>37</v>
      </c>
      <c r="AI4" s="79"/>
    </row>
    <row r="5" spans="1:35" s="5" customFormat="1" ht="20.100000000000001" customHeight="1" x14ac:dyDescent="0.2">
      <c r="A5" s="80" t="s">
        <v>44</v>
      </c>
      <c r="B5" s="16">
        <f>[1]Julho!$K$5</f>
        <v>0</v>
      </c>
      <c r="C5" s="16">
        <f>[1]Julho!$K$6</f>
        <v>0</v>
      </c>
      <c r="D5" s="16">
        <f>[1]Julho!$K$7</f>
        <v>0</v>
      </c>
      <c r="E5" s="16">
        <f>[1]Julho!$K$8</f>
        <v>0</v>
      </c>
      <c r="F5" s="16">
        <f>[1]Julho!$K$9</f>
        <v>0</v>
      </c>
      <c r="G5" s="16">
        <f>[1]Julho!$K$10</f>
        <v>0</v>
      </c>
      <c r="H5" s="16">
        <f>[1]Julho!$K$11</f>
        <v>0</v>
      </c>
      <c r="I5" s="16">
        <f>[1]Julho!$K$12</f>
        <v>0</v>
      </c>
      <c r="J5" s="16">
        <f>[1]Julho!$K$13</f>
        <v>0</v>
      </c>
      <c r="K5" s="16">
        <f>[1]Julho!$K$14</f>
        <v>0</v>
      </c>
      <c r="L5" s="16">
        <f>[1]Julho!$K$15</f>
        <v>0</v>
      </c>
      <c r="M5" s="16">
        <f>[1]Julho!$K$16</f>
        <v>0</v>
      </c>
      <c r="N5" s="16">
        <f>[1]Julho!$K$17</f>
        <v>0</v>
      </c>
      <c r="O5" s="16">
        <f>[1]Julho!$K$18</f>
        <v>0</v>
      </c>
      <c r="P5" s="16">
        <f>[1]Julho!$K$19</f>
        <v>0</v>
      </c>
      <c r="Q5" s="16">
        <f>[1]Julho!$K$20</f>
        <v>0</v>
      </c>
      <c r="R5" s="16">
        <f>[1]Julho!$K$21</f>
        <v>0</v>
      </c>
      <c r="S5" s="16">
        <f>[1]Julho!$K$22</f>
        <v>0</v>
      </c>
      <c r="T5" s="16">
        <f>[1]Julho!$K$23</f>
        <v>0</v>
      </c>
      <c r="U5" s="16">
        <f>[1]Julho!$K$24</f>
        <v>0</v>
      </c>
      <c r="V5" s="16">
        <f>[1]Julho!$K$25</f>
        <v>0</v>
      </c>
      <c r="W5" s="16">
        <f>[1]Julho!$K$26</f>
        <v>0</v>
      </c>
      <c r="X5" s="16">
        <f>[1]Julho!$K$27</f>
        <v>0</v>
      </c>
      <c r="Y5" s="16">
        <f>[1]Julho!$K$28</f>
        <v>0</v>
      </c>
      <c r="Z5" s="16">
        <f>[1]Julho!$K$29</f>
        <v>0</v>
      </c>
      <c r="AA5" s="16">
        <f>[1]Julho!$K$30</f>
        <v>0</v>
      </c>
      <c r="AB5" s="16">
        <f>[1]Julho!$K$31</f>
        <v>0</v>
      </c>
      <c r="AC5" s="16">
        <f>[1]Julho!$K$32</f>
        <v>0</v>
      </c>
      <c r="AD5" s="16">
        <f>[1]Julho!$K$33</f>
        <v>0</v>
      </c>
      <c r="AE5" s="16">
        <f>[1]Julho!$K$34</f>
        <v>0</v>
      </c>
      <c r="AF5" s="15">
        <f>[1]Julho!$K$35</f>
        <v>0</v>
      </c>
      <c r="AG5" s="21">
        <f>SUM(B5:AF5)</f>
        <v>0</v>
      </c>
      <c r="AH5" s="126">
        <f>MAX(B5:AF5)</f>
        <v>0</v>
      </c>
      <c r="AI5" s="81">
        <f t="shared" ref="AI5:AI31" si="1">COUNTIF(B5:AF5,"=0,0")</f>
        <v>31</v>
      </c>
    </row>
    <row r="6" spans="1:35" ht="17.100000000000001" customHeight="1" x14ac:dyDescent="0.2">
      <c r="A6" s="80" t="s">
        <v>0</v>
      </c>
      <c r="B6" s="16">
        <f>[2]Julho!$K$5</f>
        <v>0</v>
      </c>
      <c r="C6" s="16">
        <f>[2]Julho!$K$6</f>
        <v>0</v>
      </c>
      <c r="D6" s="16">
        <f>[2]Julho!$K$7</f>
        <v>0</v>
      </c>
      <c r="E6" s="16">
        <f>[2]Julho!$K$8</f>
        <v>0</v>
      </c>
      <c r="F6" s="16">
        <f>[2]Julho!$K$9</f>
        <v>0</v>
      </c>
      <c r="G6" s="16">
        <f>[2]Julho!$K$10</f>
        <v>0</v>
      </c>
      <c r="H6" s="16">
        <f>[2]Julho!$K$11</f>
        <v>0</v>
      </c>
      <c r="I6" s="16">
        <f>[2]Julho!$K$12</f>
        <v>0</v>
      </c>
      <c r="J6" s="16">
        <f>[2]Julho!$K$13</f>
        <v>2</v>
      </c>
      <c r="K6" s="16">
        <f>[2]Julho!$K$14</f>
        <v>0.60000000000000009</v>
      </c>
      <c r="L6" s="16">
        <f>[2]Julho!$K$15</f>
        <v>0</v>
      </c>
      <c r="M6" s="16">
        <f>[2]Julho!$K$16</f>
        <v>0</v>
      </c>
      <c r="N6" s="16">
        <f>[2]Julho!$K$17</f>
        <v>0</v>
      </c>
      <c r="O6" s="16">
        <f>[2]Julho!$K$18</f>
        <v>0</v>
      </c>
      <c r="P6" s="16">
        <f>[2]Julho!$K$19</f>
        <v>0</v>
      </c>
      <c r="Q6" s="16">
        <f>[2]Julho!$K$20</f>
        <v>0</v>
      </c>
      <c r="R6" s="16">
        <f>[2]Julho!$K$21</f>
        <v>0.60000000000000009</v>
      </c>
      <c r="S6" s="16">
        <f>[2]Julho!$K$22</f>
        <v>1.8</v>
      </c>
      <c r="T6" s="16">
        <f>[2]Julho!$K$23</f>
        <v>0</v>
      </c>
      <c r="U6" s="16">
        <f>[2]Julho!$K$24</f>
        <v>0</v>
      </c>
      <c r="V6" s="16">
        <f>[2]Julho!$K$25</f>
        <v>0</v>
      </c>
      <c r="W6" s="16">
        <f>[2]Julho!$K$26</f>
        <v>0</v>
      </c>
      <c r="X6" s="16">
        <f>[2]Julho!$K$27</f>
        <v>0</v>
      </c>
      <c r="Y6" s="16">
        <f>[2]Julho!$K$28</f>
        <v>0</v>
      </c>
      <c r="Z6" s="16">
        <f>[2]Julho!$K$29</f>
        <v>0</v>
      </c>
      <c r="AA6" s="16">
        <f>[2]Julho!$K$30</f>
        <v>0</v>
      </c>
      <c r="AB6" s="16">
        <f>[2]Julho!$K$31</f>
        <v>0</v>
      </c>
      <c r="AC6" s="16">
        <f>[2]Julho!$K$32</f>
        <v>0</v>
      </c>
      <c r="AD6" s="16">
        <f>[2]Julho!$K$33</f>
        <v>0</v>
      </c>
      <c r="AE6" s="16">
        <f>[2]Julho!$K$34</f>
        <v>0</v>
      </c>
      <c r="AF6" s="16">
        <f>[2]Julho!$K$35</f>
        <v>0</v>
      </c>
      <c r="AG6" s="22">
        <f t="shared" ref="AG6:AG17" si="2">SUM(B6:AF6)</f>
        <v>5</v>
      </c>
      <c r="AH6" s="24">
        <f>MAX(B6:AF6)</f>
        <v>2</v>
      </c>
      <c r="AI6" s="81">
        <f t="shared" si="1"/>
        <v>27</v>
      </c>
    </row>
    <row r="7" spans="1:35" ht="17.100000000000001" customHeight="1" x14ac:dyDescent="0.2">
      <c r="A7" s="80" t="s">
        <v>1</v>
      </c>
      <c r="B7" s="16">
        <f>[3]Julho!$K$5</f>
        <v>0</v>
      </c>
      <c r="C7" s="16">
        <f>[3]Julho!$K$6</f>
        <v>0</v>
      </c>
      <c r="D7" s="16">
        <f>[3]Julho!$K$7</f>
        <v>0</v>
      </c>
      <c r="E7" s="16">
        <f>[3]Julho!$K$8</f>
        <v>0</v>
      </c>
      <c r="F7" s="16">
        <f>[3]Julho!$K$9</f>
        <v>0</v>
      </c>
      <c r="G7" s="16">
        <f>[3]Julho!$K$10</f>
        <v>0</v>
      </c>
      <c r="H7" s="16">
        <f>[3]Julho!$K$11</f>
        <v>0</v>
      </c>
      <c r="I7" s="16">
        <f>[3]Julho!$K$12</f>
        <v>0</v>
      </c>
      <c r="J7" s="16">
        <f>[3]Julho!$K$13</f>
        <v>0</v>
      </c>
      <c r="K7" s="16">
        <f>[3]Julho!$K$14</f>
        <v>0</v>
      </c>
      <c r="L7" s="16">
        <f>[3]Julho!$K$15</f>
        <v>0</v>
      </c>
      <c r="M7" s="16">
        <f>[3]Julho!$K$16</f>
        <v>0</v>
      </c>
      <c r="N7" s="16">
        <f>[3]Julho!$K$17</f>
        <v>0</v>
      </c>
      <c r="O7" s="16">
        <f>[3]Julho!$K$18</f>
        <v>0</v>
      </c>
      <c r="P7" s="16">
        <f>[3]Julho!$K$19</f>
        <v>0</v>
      </c>
      <c r="Q7" s="16">
        <f>[3]Julho!$K$20</f>
        <v>0</v>
      </c>
      <c r="R7" s="16" t="str">
        <f>[3]Julho!$K$21</f>
        <v>*</v>
      </c>
      <c r="S7" s="16">
        <f>[3]Julho!$K$22</f>
        <v>0</v>
      </c>
      <c r="T7" s="16">
        <f>[3]Julho!$K$23</f>
        <v>0</v>
      </c>
      <c r="U7" s="16">
        <f>[3]Julho!$K$24</f>
        <v>0</v>
      </c>
      <c r="V7" s="16">
        <f>[3]Julho!$K$25</f>
        <v>0</v>
      </c>
      <c r="W7" s="16">
        <f>[3]Julho!$K$26</f>
        <v>0</v>
      </c>
      <c r="X7" s="16">
        <f>[3]Julho!$K$27</f>
        <v>0</v>
      </c>
      <c r="Y7" s="16">
        <f>[3]Julho!$K$28</f>
        <v>0</v>
      </c>
      <c r="Z7" s="16">
        <f>[3]Julho!$K$29</f>
        <v>0</v>
      </c>
      <c r="AA7" s="16">
        <f>[3]Julho!$K$30</f>
        <v>0</v>
      </c>
      <c r="AB7" s="16">
        <f>[3]Julho!$K$31</f>
        <v>0</v>
      </c>
      <c r="AC7" s="16">
        <f>[3]Julho!$K$32</f>
        <v>0</v>
      </c>
      <c r="AD7" s="16">
        <f>[3]Julho!$K$33</f>
        <v>0</v>
      </c>
      <c r="AE7" s="16">
        <f>[3]Julho!$K$34</f>
        <v>0</v>
      </c>
      <c r="AF7" s="16">
        <f>[3]Julho!$K$35</f>
        <v>0</v>
      </c>
      <c r="AG7" s="22">
        <f t="shared" si="2"/>
        <v>0</v>
      </c>
      <c r="AH7" s="24">
        <f t="shared" ref="AH7:AH17" si="3">MAX(B7:AF7)</f>
        <v>0</v>
      </c>
      <c r="AI7" s="81">
        <f t="shared" si="1"/>
        <v>30</v>
      </c>
    </row>
    <row r="8" spans="1:35" ht="17.100000000000001" customHeight="1" x14ac:dyDescent="0.2">
      <c r="A8" s="80" t="s">
        <v>73</v>
      </c>
      <c r="B8" s="16">
        <f>[4]Julho!$K$5</f>
        <v>0</v>
      </c>
      <c r="C8" s="16">
        <f>[4]Julho!$K$6</f>
        <v>0</v>
      </c>
      <c r="D8" s="16">
        <f>[4]Julho!$K$7</f>
        <v>0</v>
      </c>
      <c r="E8" s="16">
        <f>[4]Julho!$K$8</f>
        <v>0</v>
      </c>
      <c r="F8" s="16">
        <f>[4]Julho!$K$9</f>
        <v>0</v>
      </c>
      <c r="G8" s="16">
        <f>[4]Julho!$K$10</f>
        <v>0</v>
      </c>
      <c r="H8" s="16">
        <f>[4]Julho!$K$11</f>
        <v>0</v>
      </c>
      <c r="I8" s="16">
        <f>[4]Julho!$K$12</f>
        <v>0</v>
      </c>
      <c r="J8" s="16">
        <f>[4]Julho!$K$13</f>
        <v>0</v>
      </c>
      <c r="K8" s="16">
        <f>[4]Julho!$K$14</f>
        <v>0</v>
      </c>
      <c r="L8" s="16">
        <f>[4]Julho!$K$15</f>
        <v>0</v>
      </c>
      <c r="M8" s="16">
        <f>[4]Julho!$K$16</f>
        <v>0</v>
      </c>
      <c r="N8" s="16">
        <f>[4]Julho!$K$17</f>
        <v>0</v>
      </c>
      <c r="O8" s="16">
        <f>[4]Julho!$K$18</f>
        <v>0</v>
      </c>
      <c r="P8" s="16">
        <f>[4]Julho!$K$19</f>
        <v>0</v>
      </c>
      <c r="Q8" s="16">
        <f>[4]Julho!$K$20</f>
        <v>0</v>
      </c>
      <c r="R8" s="16">
        <f>[4]Julho!$K$21</f>
        <v>0</v>
      </c>
      <c r="S8" s="16">
        <f>[4]Julho!$K$22</f>
        <v>0</v>
      </c>
      <c r="T8" s="16">
        <f>[4]Julho!$K$23</f>
        <v>0</v>
      </c>
      <c r="U8" s="16">
        <f>[4]Julho!$K$24</f>
        <v>0</v>
      </c>
      <c r="V8" s="16">
        <f>[4]Julho!$K$25</f>
        <v>0</v>
      </c>
      <c r="W8" s="16">
        <f>[4]Julho!$K$26</f>
        <v>0</v>
      </c>
      <c r="X8" s="16">
        <f>[4]Julho!$K$27</f>
        <v>0</v>
      </c>
      <c r="Y8" s="16">
        <f>[4]Julho!$K$28</f>
        <v>0</v>
      </c>
      <c r="Z8" s="16">
        <f>[4]Julho!$K$29</f>
        <v>0</v>
      </c>
      <c r="AA8" s="16">
        <f>[4]Julho!$K$30</f>
        <v>0</v>
      </c>
      <c r="AB8" s="16">
        <f>[4]Julho!$K$31</f>
        <v>0</v>
      </c>
      <c r="AC8" s="16">
        <f>[4]Julho!$K$32</f>
        <v>0</v>
      </c>
      <c r="AD8" s="16">
        <f>[4]Julho!$K$33</f>
        <v>0</v>
      </c>
      <c r="AE8" s="16">
        <f>[4]Julho!$K$34</f>
        <v>0</v>
      </c>
      <c r="AF8" s="16">
        <f>[4]Julho!$K$35</f>
        <v>0</v>
      </c>
      <c r="AG8" s="22">
        <f t="shared" si="2"/>
        <v>0</v>
      </c>
      <c r="AH8" s="24">
        <f t="shared" si="3"/>
        <v>0</v>
      </c>
      <c r="AI8" s="81">
        <f t="shared" si="1"/>
        <v>31</v>
      </c>
    </row>
    <row r="9" spans="1:35" ht="17.100000000000001" customHeight="1" x14ac:dyDescent="0.2">
      <c r="A9" s="80" t="s">
        <v>45</v>
      </c>
      <c r="B9" s="16" t="str">
        <f>[5]Julho!$K$5</f>
        <v>*</v>
      </c>
      <c r="C9" s="16" t="str">
        <f>[5]Julho!$K$6</f>
        <v>*</v>
      </c>
      <c r="D9" s="16" t="str">
        <f>[5]Julho!$K$7</f>
        <v>*</v>
      </c>
      <c r="E9" s="16" t="str">
        <f>[5]Julho!$K$8</f>
        <v>*</v>
      </c>
      <c r="F9" s="16" t="str">
        <f>[5]Julho!$K$9</f>
        <v>*</v>
      </c>
      <c r="G9" s="16" t="str">
        <f>[5]Julho!$K$10</f>
        <v>*</v>
      </c>
      <c r="H9" s="16" t="str">
        <f>[5]Julho!$K$11</f>
        <v>*</v>
      </c>
      <c r="I9" s="16" t="str">
        <f>[5]Julho!$K$12</f>
        <v>*</v>
      </c>
      <c r="J9" s="16" t="str">
        <f>[5]Julho!$K$13</f>
        <v>*</v>
      </c>
      <c r="K9" s="16" t="str">
        <f>[5]Julho!$K$14</f>
        <v>*</v>
      </c>
      <c r="L9" s="16" t="str">
        <f>[5]Julho!$K$15</f>
        <v>*</v>
      </c>
      <c r="M9" s="16" t="str">
        <f>[5]Julho!$K$16</f>
        <v>*</v>
      </c>
      <c r="N9" s="16" t="str">
        <f>[5]Julho!$K$17</f>
        <v>*</v>
      </c>
      <c r="O9" s="16" t="str">
        <f>[5]Julho!$K$18</f>
        <v>*</v>
      </c>
      <c r="P9" s="16" t="str">
        <f>[5]Julho!$K$19</f>
        <v>*</v>
      </c>
      <c r="Q9" s="16" t="str">
        <f>[5]Julho!$K$20</f>
        <v>*</v>
      </c>
      <c r="R9" s="16" t="str">
        <f>[5]Julho!$K$21</f>
        <v>*</v>
      </c>
      <c r="S9" s="16" t="str">
        <f>[5]Julho!$K$22</f>
        <v>*</v>
      </c>
      <c r="T9" s="16" t="str">
        <f>[5]Julho!$K$23</f>
        <v>*</v>
      </c>
      <c r="U9" s="16" t="str">
        <f>[5]Julho!$K$24</f>
        <v>*</v>
      </c>
      <c r="V9" s="16" t="str">
        <f>[5]Julho!$K$25</f>
        <v>*</v>
      </c>
      <c r="W9" s="16" t="str">
        <f>[5]Julho!$K$26</f>
        <v>*</v>
      </c>
      <c r="X9" s="16" t="str">
        <f>[5]Julho!$K$27</f>
        <v>*</v>
      </c>
      <c r="Y9" s="16" t="str">
        <f>[5]Julho!$K$28</f>
        <v>*</v>
      </c>
      <c r="Z9" s="16" t="str">
        <f>[5]Julho!$K$29</f>
        <v>*</v>
      </c>
      <c r="AA9" s="16" t="str">
        <f>[5]Julho!$K$30</f>
        <v>*</v>
      </c>
      <c r="AB9" s="16" t="str">
        <f>[5]Julho!$K$31</f>
        <v>*</v>
      </c>
      <c r="AC9" s="16" t="str">
        <f>[5]Julho!$K$32</f>
        <v>*</v>
      </c>
      <c r="AD9" s="16" t="str">
        <f>[5]Julho!$K$33</f>
        <v>*</v>
      </c>
      <c r="AE9" s="16" t="str">
        <f>[5]Julho!$K$34</f>
        <v>*</v>
      </c>
      <c r="AF9" s="16" t="str">
        <f>[5]Julho!$K$35</f>
        <v>*</v>
      </c>
      <c r="AG9" s="22" t="s">
        <v>139</v>
      </c>
      <c r="AH9" s="24" t="s">
        <v>139</v>
      </c>
      <c r="AI9" s="81" t="s">
        <v>139</v>
      </c>
    </row>
    <row r="10" spans="1:35" ht="17.100000000000001" customHeight="1" x14ac:dyDescent="0.2">
      <c r="A10" s="80" t="s">
        <v>2</v>
      </c>
      <c r="B10" s="16">
        <f>[6]Julho!$K$5</f>
        <v>0</v>
      </c>
      <c r="C10" s="16">
        <f>[6]Julho!$K$6</f>
        <v>0</v>
      </c>
      <c r="D10" s="16">
        <f>[6]Julho!$K$7</f>
        <v>0</v>
      </c>
      <c r="E10" s="16">
        <f>[6]Julho!$K$8</f>
        <v>0</v>
      </c>
      <c r="F10" s="16">
        <f>[6]Julho!$K$9</f>
        <v>0</v>
      </c>
      <c r="G10" s="16">
        <f>[6]Julho!$K$10</f>
        <v>0</v>
      </c>
      <c r="H10" s="16">
        <f>[6]Julho!$K$11</f>
        <v>0</v>
      </c>
      <c r="I10" s="16">
        <f>[6]Julho!$K$12</f>
        <v>0</v>
      </c>
      <c r="J10" s="16">
        <f>[6]Julho!$K$13</f>
        <v>0</v>
      </c>
      <c r="K10" s="16">
        <f>[6]Julho!$K$14</f>
        <v>0</v>
      </c>
      <c r="L10" s="16">
        <f>[6]Julho!$K$15</f>
        <v>0</v>
      </c>
      <c r="M10" s="16">
        <f>[6]Julho!$K$16</f>
        <v>0.2</v>
      </c>
      <c r="N10" s="16">
        <f>[6]Julho!$K$17</f>
        <v>0</v>
      </c>
      <c r="O10" s="16">
        <f>[6]Julho!$K$18</f>
        <v>0</v>
      </c>
      <c r="P10" s="16">
        <f>[6]Julho!$K$19</f>
        <v>0</v>
      </c>
      <c r="Q10" s="16">
        <f>[6]Julho!$K$20</f>
        <v>0</v>
      </c>
      <c r="R10" s="16">
        <f>[6]Julho!$K$21</f>
        <v>0</v>
      </c>
      <c r="S10" s="16">
        <f>[6]Julho!$K$22</f>
        <v>0</v>
      </c>
      <c r="T10" s="16">
        <f>[6]Julho!$K$23</f>
        <v>0</v>
      </c>
      <c r="U10" s="16">
        <f>[6]Julho!$K$24</f>
        <v>0</v>
      </c>
      <c r="V10" s="16">
        <f>[6]Julho!$K$25</f>
        <v>0</v>
      </c>
      <c r="W10" s="16">
        <f>[6]Julho!$K$26</f>
        <v>0</v>
      </c>
      <c r="X10" s="16">
        <f>[6]Julho!$K$27</f>
        <v>0</v>
      </c>
      <c r="Y10" s="16">
        <f>[6]Julho!$K$28</f>
        <v>0</v>
      </c>
      <c r="Z10" s="16">
        <f>[6]Julho!$K$29</f>
        <v>0</v>
      </c>
      <c r="AA10" s="16">
        <f>[6]Julho!$K$30</f>
        <v>0</v>
      </c>
      <c r="AB10" s="16">
        <f>[6]Julho!$K$31</f>
        <v>0</v>
      </c>
      <c r="AC10" s="16">
        <f>[6]Julho!$K$32</f>
        <v>0</v>
      </c>
      <c r="AD10" s="16">
        <f>[6]Julho!$K$33</f>
        <v>0</v>
      </c>
      <c r="AE10" s="16">
        <f>[6]Julho!$K$34</f>
        <v>0</v>
      </c>
      <c r="AF10" s="16">
        <f>[6]Julho!$K$35</f>
        <v>0</v>
      </c>
      <c r="AG10" s="22">
        <f t="shared" si="2"/>
        <v>0.2</v>
      </c>
      <c r="AH10" s="24">
        <f t="shared" si="3"/>
        <v>0.2</v>
      </c>
      <c r="AI10" s="81">
        <f t="shared" si="1"/>
        <v>30</v>
      </c>
    </row>
    <row r="11" spans="1:35" ht="17.100000000000001" customHeight="1" x14ac:dyDescent="0.2">
      <c r="A11" s="80" t="s">
        <v>3</v>
      </c>
      <c r="B11" s="16">
        <f>[7]Julho!$K$5</f>
        <v>0</v>
      </c>
      <c r="C11" s="16">
        <f>[7]Julho!$K$6</f>
        <v>0</v>
      </c>
      <c r="D11" s="16">
        <f>[7]Julho!$K$7</f>
        <v>0</v>
      </c>
      <c r="E11" s="16">
        <f>[7]Julho!$K$8</f>
        <v>0</v>
      </c>
      <c r="F11" s="16">
        <f>[7]Julho!$K$9</f>
        <v>0</v>
      </c>
      <c r="G11" s="16">
        <f>[7]Julho!$K$10</f>
        <v>0</v>
      </c>
      <c r="H11" s="16">
        <f>[7]Julho!$K$11</f>
        <v>0</v>
      </c>
      <c r="I11" s="16">
        <f>[7]Julho!$K$12</f>
        <v>0</v>
      </c>
      <c r="J11" s="16">
        <f>[7]Julho!$K$13</f>
        <v>0</v>
      </c>
      <c r="K11" s="16">
        <f>[7]Julho!$K$14</f>
        <v>0</v>
      </c>
      <c r="L11" s="16">
        <f>[7]Julho!$K$15</f>
        <v>0</v>
      </c>
      <c r="M11" s="16">
        <f>[7]Julho!$K$16</f>
        <v>0</v>
      </c>
      <c r="N11" s="16">
        <f>[7]Julho!$K$17</f>
        <v>0</v>
      </c>
      <c r="O11" s="16">
        <f>[7]Julho!$K$18</f>
        <v>0</v>
      </c>
      <c r="P11" s="16">
        <f>[7]Julho!$K$19</f>
        <v>0</v>
      </c>
      <c r="Q11" s="16">
        <f>[7]Julho!$K$20</f>
        <v>0</v>
      </c>
      <c r="R11" s="16">
        <f>[7]Julho!$K$21</f>
        <v>0</v>
      </c>
      <c r="S11" s="16">
        <f>[7]Julho!$K$22</f>
        <v>0</v>
      </c>
      <c r="T11" s="16">
        <f>[7]Julho!$K$23</f>
        <v>0</v>
      </c>
      <c r="U11" s="16">
        <f>[7]Julho!$K$24</f>
        <v>0</v>
      </c>
      <c r="V11" s="16">
        <f>[7]Julho!$K$25</f>
        <v>0</v>
      </c>
      <c r="W11" s="16">
        <f>[7]Julho!$K$26</f>
        <v>0</v>
      </c>
      <c r="X11" s="16">
        <f>[7]Julho!$K$27</f>
        <v>0</v>
      </c>
      <c r="Y11" s="16">
        <f>[7]Julho!$K$28</f>
        <v>0</v>
      </c>
      <c r="Z11" s="16">
        <f>[7]Julho!$K$29</f>
        <v>0</v>
      </c>
      <c r="AA11" s="16">
        <f>[7]Julho!$K$30</f>
        <v>0</v>
      </c>
      <c r="AB11" s="16">
        <f>[7]Julho!$K$31</f>
        <v>0</v>
      </c>
      <c r="AC11" s="16">
        <f>[7]Julho!$K$32</f>
        <v>0</v>
      </c>
      <c r="AD11" s="16">
        <f>[7]Julho!$K$33</f>
        <v>0</v>
      </c>
      <c r="AE11" s="16">
        <f>[7]Julho!$K$34</f>
        <v>0</v>
      </c>
      <c r="AF11" s="16">
        <f>[7]Julho!$K$35</f>
        <v>0</v>
      </c>
      <c r="AG11" s="22">
        <f t="shared" si="2"/>
        <v>0</v>
      </c>
      <c r="AH11" s="24">
        <f t="shared" si="3"/>
        <v>0</v>
      </c>
      <c r="AI11" s="81">
        <f t="shared" si="1"/>
        <v>31</v>
      </c>
    </row>
    <row r="12" spans="1:35" ht="17.100000000000001" customHeight="1" x14ac:dyDescent="0.2">
      <c r="A12" s="80" t="s">
        <v>4</v>
      </c>
      <c r="B12" s="16" t="str">
        <f>[8]Julho!$K$5</f>
        <v>*</v>
      </c>
      <c r="C12" s="16" t="str">
        <f>[8]Julho!$K$6</f>
        <v>*</v>
      </c>
      <c r="D12" s="16" t="str">
        <f>[8]Julho!$K$7</f>
        <v>*</v>
      </c>
      <c r="E12" s="16" t="str">
        <f>[8]Julho!$K$8</f>
        <v>*</v>
      </c>
      <c r="F12" s="16" t="str">
        <f>[8]Julho!$K$9</f>
        <v>*</v>
      </c>
      <c r="G12" s="16" t="str">
        <f>[8]Julho!$K$10</f>
        <v>*</v>
      </c>
      <c r="H12" s="16" t="str">
        <f>[8]Julho!$K$11</f>
        <v>*</v>
      </c>
      <c r="I12" s="16" t="str">
        <f>[8]Julho!$K$12</f>
        <v>*</v>
      </c>
      <c r="J12" s="16" t="str">
        <f>[8]Julho!$K$13</f>
        <v>*</v>
      </c>
      <c r="K12" s="16" t="str">
        <f>[8]Julho!$K$14</f>
        <v>*</v>
      </c>
      <c r="L12" s="16" t="str">
        <f>[8]Julho!$K$15</f>
        <v>*</v>
      </c>
      <c r="M12" s="16" t="str">
        <f>[8]Julho!$K$16</f>
        <v>*</v>
      </c>
      <c r="N12" s="16" t="str">
        <f>[8]Julho!$K$17</f>
        <v>*</v>
      </c>
      <c r="O12" s="16" t="str">
        <f>[8]Julho!$K$18</f>
        <v>*</v>
      </c>
      <c r="P12" s="16" t="str">
        <f>[8]Julho!$K$19</f>
        <v>*</v>
      </c>
      <c r="Q12" s="16" t="str">
        <f>[8]Julho!$K$20</f>
        <v>*</v>
      </c>
      <c r="R12" s="16" t="str">
        <f>[8]Julho!$K$21</f>
        <v>*</v>
      </c>
      <c r="S12" s="16" t="str">
        <f>[8]Julho!$K$22</f>
        <v>*</v>
      </c>
      <c r="T12" s="16" t="str">
        <f>[8]Julho!$K$23</f>
        <v>*</v>
      </c>
      <c r="U12" s="16" t="str">
        <f>[8]Julho!$K$24</f>
        <v>*</v>
      </c>
      <c r="V12" s="16" t="str">
        <f>[8]Julho!$K$25</f>
        <v>*</v>
      </c>
      <c r="W12" s="16" t="str">
        <f>[8]Julho!$K$26</f>
        <v>*</v>
      </c>
      <c r="X12" s="16" t="str">
        <f>[8]Julho!$K$27</f>
        <v>*</v>
      </c>
      <c r="Y12" s="16" t="str">
        <f>[8]Julho!$K$28</f>
        <v>*</v>
      </c>
      <c r="Z12" s="16" t="str">
        <f>[8]Julho!$K$29</f>
        <v>*</v>
      </c>
      <c r="AA12" s="16" t="str">
        <f>[8]Julho!$K$30</f>
        <v>*</v>
      </c>
      <c r="AB12" s="16" t="str">
        <f>[8]Julho!$K$31</f>
        <v>*</v>
      </c>
      <c r="AC12" s="16" t="str">
        <f>[8]Julho!$K$32</f>
        <v>*</v>
      </c>
      <c r="AD12" s="16" t="str">
        <f>[8]Julho!$K$33</f>
        <v>*</v>
      </c>
      <c r="AE12" s="16" t="str">
        <f>[8]Julho!$K$34</f>
        <v>*</v>
      </c>
      <c r="AF12" s="16" t="str">
        <f>[8]Julho!$K$35</f>
        <v>*</v>
      </c>
      <c r="AG12" s="22" t="s">
        <v>139</v>
      </c>
      <c r="AH12" s="24" t="s">
        <v>139</v>
      </c>
      <c r="AI12" s="81" t="s">
        <v>139</v>
      </c>
    </row>
    <row r="13" spans="1:35" ht="17.100000000000001" customHeight="1" x14ac:dyDescent="0.2">
      <c r="A13" s="80" t="s">
        <v>5</v>
      </c>
      <c r="B13" s="16">
        <f>[9]Julho!$K$5</f>
        <v>0</v>
      </c>
      <c r="C13" s="16">
        <f>[9]Julho!$K$6</f>
        <v>0</v>
      </c>
      <c r="D13" s="16">
        <f>[9]Julho!$K$7</f>
        <v>0</v>
      </c>
      <c r="E13" s="16">
        <f>[9]Julho!$K$8</f>
        <v>0</v>
      </c>
      <c r="F13" s="16">
        <f>[9]Julho!$K$9</f>
        <v>0</v>
      </c>
      <c r="G13" s="16">
        <f>[9]Julho!$K$10</f>
        <v>0</v>
      </c>
      <c r="H13" s="16">
        <f>[9]Julho!$K$11</f>
        <v>0</v>
      </c>
      <c r="I13" s="16">
        <f>[9]Julho!$K$12</f>
        <v>0</v>
      </c>
      <c r="J13" s="16">
        <f>[9]Julho!$K$13</f>
        <v>0</v>
      </c>
      <c r="K13" s="16">
        <f>[9]Julho!$K$14</f>
        <v>0</v>
      </c>
      <c r="L13" s="16">
        <f>[9]Julho!$K$15</f>
        <v>0</v>
      </c>
      <c r="M13" s="16">
        <f>[9]Julho!$K$16</f>
        <v>0</v>
      </c>
      <c r="N13" s="16">
        <f>[9]Julho!$K$17</f>
        <v>0</v>
      </c>
      <c r="O13" s="16">
        <f>[9]Julho!$K$18</f>
        <v>0</v>
      </c>
      <c r="P13" s="16">
        <f>[9]Julho!$K$19</f>
        <v>0</v>
      </c>
      <c r="Q13" s="16">
        <f>[9]Julho!$K$20</f>
        <v>0</v>
      </c>
      <c r="R13" s="16">
        <f>[9]Julho!$K$21</f>
        <v>0</v>
      </c>
      <c r="S13" s="16">
        <f>[9]Julho!$K$22</f>
        <v>0</v>
      </c>
      <c r="T13" s="16">
        <f>[9]Julho!$K$23</f>
        <v>0</v>
      </c>
      <c r="U13" s="16">
        <f>[9]Julho!$K$24</f>
        <v>0</v>
      </c>
      <c r="V13" s="16">
        <f>[9]Julho!$K$25</f>
        <v>0</v>
      </c>
      <c r="W13" s="16">
        <f>[9]Julho!$K$26</f>
        <v>0</v>
      </c>
      <c r="X13" s="16">
        <f>[9]Julho!$K$27</f>
        <v>0</v>
      </c>
      <c r="Y13" s="16">
        <f>[9]Julho!$K$28</f>
        <v>0</v>
      </c>
      <c r="Z13" s="16">
        <f>[9]Julho!$K$29</f>
        <v>0</v>
      </c>
      <c r="AA13" s="16">
        <f>[9]Julho!$K$30</f>
        <v>0.2</v>
      </c>
      <c r="AB13" s="16">
        <f>[9]Julho!$K$31</f>
        <v>0</v>
      </c>
      <c r="AC13" s="16">
        <f>[9]Julho!$K$32</f>
        <v>0</v>
      </c>
      <c r="AD13" s="16">
        <f>[9]Julho!$K$33</f>
        <v>0</v>
      </c>
      <c r="AE13" s="16">
        <f>[9]Julho!$K$34</f>
        <v>0</v>
      </c>
      <c r="AF13" s="16">
        <f>[9]Julho!$K$35</f>
        <v>0</v>
      </c>
      <c r="AG13" s="22">
        <f t="shared" si="2"/>
        <v>0.2</v>
      </c>
      <c r="AH13" s="24">
        <f t="shared" si="3"/>
        <v>0.2</v>
      </c>
      <c r="AI13" s="81">
        <f t="shared" si="1"/>
        <v>30</v>
      </c>
    </row>
    <row r="14" spans="1:35" ht="17.100000000000001" customHeight="1" x14ac:dyDescent="0.2">
      <c r="A14" s="80" t="s">
        <v>47</v>
      </c>
      <c r="B14" s="16">
        <f>[10]Julho!$K$5</f>
        <v>0</v>
      </c>
      <c r="C14" s="16">
        <f>[10]Julho!$K$6</f>
        <v>0</v>
      </c>
      <c r="D14" s="16">
        <f>[10]Julho!$K$7</f>
        <v>0</v>
      </c>
      <c r="E14" s="16">
        <f>[10]Julho!$K$8</f>
        <v>0</v>
      </c>
      <c r="F14" s="16">
        <f>[10]Julho!$K$9</f>
        <v>0</v>
      </c>
      <c r="G14" s="16">
        <f>[10]Julho!$K$10</f>
        <v>0</v>
      </c>
      <c r="H14" s="16">
        <f>[10]Julho!$K$11</f>
        <v>0</v>
      </c>
      <c r="I14" s="16">
        <f>[10]Julho!$K$12</f>
        <v>0</v>
      </c>
      <c r="J14" s="16">
        <f>[10]Julho!$K$13</f>
        <v>0</v>
      </c>
      <c r="K14" s="16">
        <f>[10]Julho!$K$14</f>
        <v>0</v>
      </c>
      <c r="L14" s="16">
        <f>[10]Julho!$K$15</f>
        <v>0</v>
      </c>
      <c r="M14" s="16">
        <f>[10]Julho!$K$16</f>
        <v>0</v>
      </c>
      <c r="N14" s="16">
        <f>[10]Julho!$K$17</f>
        <v>0</v>
      </c>
      <c r="O14" s="16">
        <f>[10]Julho!$K$18</f>
        <v>0</v>
      </c>
      <c r="P14" s="16">
        <f>[10]Julho!$K$19</f>
        <v>0</v>
      </c>
      <c r="Q14" s="16">
        <f>[10]Julho!$K$20</f>
        <v>0</v>
      </c>
      <c r="R14" s="16">
        <f>[10]Julho!$K$21</f>
        <v>0</v>
      </c>
      <c r="S14" s="16">
        <f>[10]Julho!$K$22</f>
        <v>0</v>
      </c>
      <c r="T14" s="16">
        <f>[10]Julho!$K$23</f>
        <v>0</v>
      </c>
      <c r="U14" s="16">
        <f>[10]Julho!$K$24</f>
        <v>0</v>
      </c>
      <c r="V14" s="16">
        <f>[10]Julho!$K$25</f>
        <v>0</v>
      </c>
      <c r="W14" s="16">
        <f>[10]Julho!$K$26</f>
        <v>0</v>
      </c>
      <c r="X14" s="16">
        <f>[10]Julho!$K$27</f>
        <v>0</v>
      </c>
      <c r="Y14" s="16">
        <f>[10]Julho!$K$28</f>
        <v>0</v>
      </c>
      <c r="Z14" s="16">
        <f>[10]Julho!$K$29</f>
        <v>0</v>
      </c>
      <c r="AA14" s="16">
        <f>[10]Julho!$K$30</f>
        <v>0</v>
      </c>
      <c r="AB14" s="16">
        <f>[10]Julho!$K$31</f>
        <v>0</v>
      </c>
      <c r="AC14" s="16">
        <f>[10]Julho!$K$32</f>
        <v>0</v>
      </c>
      <c r="AD14" s="16">
        <f>[10]Julho!$K$33</f>
        <v>0</v>
      </c>
      <c r="AE14" s="16">
        <f>[10]Julho!$K$34</f>
        <v>0</v>
      </c>
      <c r="AF14" s="16">
        <f>[10]Julho!$K$35</f>
        <v>0</v>
      </c>
      <c r="AG14" s="22">
        <f>SUM(B14:AF14)</f>
        <v>0</v>
      </c>
      <c r="AH14" s="24">
        <f>MAX(B14:AF14)</f>
        <v>0</v>
      </c>
      <c r="AI14" s="81">
        <f t="shared" si="1"/>
        <v>31</v>
      </c>
    </row>
    <row r="15" spans="1:35" ht="17.100000000000001" customHeight="1" x14ac:dyDescent="0.2">
      <c r="A15" s="80" t="s">
        <v>6</v>
      </c>
      <c r="B15" s="16">
        <f>[11]Julho!$K$5</f>
        <v>0</v>
      </c>
      <c r="C15" s="16">
        <f>[11]Julho!$K$6</f>
        <v>0</v>
      </c>
      <c r="D15" s="16">
        <f>[11]Julho!$K$7</f>
        <v>0</v>
      </c>
      <c r="E15" s="16">
        <f>[11]Julho!$K$8</f>
        <v>0</v>
      </c>
      <c r="F15" s="16">
        <f>[11]Julho!$K$9</f>
        <v>0</v>
      </c>
      <c r="G15" s="16">
        <f>[11]Julho!$K$10</f>
        <v>0</v>
      </c>
      <c r="H15" s="16">
        <f>[11]Julho!$K$11</f>
        <v>0</v>
      </c>
      <c r="I15" s="16">
        <f>[11]Julho!$K$12</f>
        <v>0</v>
      </c>
      <c r="J15" s="16">
        <f>[11]Julho!$K$13</f>
        <v>0</v>
      </c>
      <c r="K15" s="16">
        <f>[11]Julho!$K$14</f>
        <v>0</v>
      </c>
      <c r="L15" s="16">
        <f>[11]Julho!$K$15</f>
        <v>0</v>
      </c>
      <c r="M15" s="16">
        <f>[11]Julho!$K$16</f>
        <v>0</v>
      </c>
      <c r="N15" s="16">
        <f>[11]Julho!$K$17</f>
        <v>0</v>
      </c>
      <c r="O15" s="16">
        <f>[11]Julho!$K$18</f>
        <v>0</v>
      </c>
      <c r="P15" s="16">
        <f>[11]Julho!$K$19</f>
        <v>0</v>
      </c>
      <c r="Q15" s="16">
        <f>[11]Julho!$K$20</f>
        <v>0</v>
      </c>
      <c r="R15" s="16">
        <f>[11]Julho!$K$21</f>
        <v>0</v>
      </c>
      <c r="S15" s="16">
        <f>[11]Julho!$K$22</f>
        <v>0</v>
      </c>
      <c r="T15" s="16">
        <f>[11]Julho!$K$23</f>
        <v>0</v>
      </c>
      <c r="U15" s="16">
        <f>[11]Julho!$K$24</f>
        <v>0</v>
      </c>
      <c r="V15" s="16">
        <f>[11]Julho!$K$25</f>
        <v>0</v>
      </c>
      <c r="W15" s="16">
        <f>[11]Julho!$K$26</f>
        <v>0</v>
      </c>
      <c r="X15" s="16">
        <f>[11]Julho!$K$27</f>
        <v>0</v>
      </c>
      <c r="Y15" s="16">
        <f>[11]Julho!$K$28</f>
        <v>0</v>
      </c>
      <c r="Z15" s="16">
        <f>[11]Julho!$K$29</f>
        <v>0</v>
      </c>
      <c r="AA15" s="16">
        <f>[11]Julho!$K$30</f>
        <v>0</v>
      </c>
      <c r="AB15" s="16">
        <f>[11]Julho!$K$31</f>
        <v>0</v>
      </c>
      <c r="AC15" s="16">
        <f>[11]Julho!$K$32</f>
        <v>0</v>
      </c>
      <c r="AD15" s="16">
        <f>[11]Julho!$K$33</f>
        <v>0</v>
      </c>
      <c r="AE15" s="16">
        <f>[11]Julho!$K$34</f>
        <v>0</v>
      </c>
      <c r="AF15" s="16">
        <f>[11]Julho!$K$35</f>
        <v>0</v>
      </c>
      <c r="AG15" s="22">
        <f t="shared" si="2"/>
        <v>0</v>
      </c>
      <c r="AH15" s="24">
        <f t="shared" si="3"/>
        <v>0</v>
      </c>
      <c r="AI15" s="81">
        <f t="shared" si="1"/>
        <v>31</v>
      </c>
    </row>
    <row r="16" spans="1:35" ht="17.100000000000001" customHeight="1" x14ac:dyDescent="0.2">
      <c r="A16" s="80" t="s">
        <v>7</v>
      </c>
      <c r="B16" s="16">
        <f>[12]Julho!$K$5</f>
        <v>0</v>
      </c>
      <c r="C16" s="16">
        <f>[12]Julho!$K$6</f>
        <v>0</v>
      </c>
      <c r="D16" s="16">
        <f>[12]Julho!$K$7</f>
        <v>0</v>
      </c>
      <c r="E16" s="16">
        <f>[12]Julho!$K$8</f>
        <v>0</v>
      </c>
      <c r="F16" s="16">
        <f>[12]Julho!$K$9</f>
        <v>0</v>
      </c>
      <c r="G16" s="16">
        <f>[12]Julho!$K$10</f>
        <v>0</v>
      </c>
      <c r="H16" s="16">
        <f>[12]Julho!$K$11</f>
        <v>0</v>
      </c>
      <c r="I16" s="16">
        <f>[12]Julho!$K$12</f>
        <v>0</v>
      </c>
      <c r="J16" s="16">
        <f>[12]Julho!$K$13</f>
        <v>0</v>
      </c>
      <c r="K16" s="16">
        <f>[12]Julho!$K$14</f>
        <v>0</v>
      </c>
      <c r="L16" s="16">
        <f>[12]Julho!$K$15</f>
        <v>0</v>
      </c>
      <c r="M16" s="16">
        <f>[12]Julho!$K$16</f>
        <v>0</v>
      </c>
      <c r="N16" s="16">
        <f>[12]Julho!$K$17</f>
        <v>0</v>
      </c>
      <c r="O16" s="16">
        <f>[12]Julho!$K$18</f>
        <v>0</v>
      </c>
      <c r="P16" s="16">
        <f>[12]Julho!$K$19</f>
        <v>0</v>
      </c>
      <c r="Q16" s="16">
        <f>[12]Julho!$K$20</f>
        <v>0</v>
      </c>
      <c r="R16" s="16">
        <f>[12]Julho!$K$21</f>
        <v>0</v>
      </c>
      <c r="S16" s="16">
        <f>[12]Julho!$K$22</f>
        <v>0</v>
      </c>
      <c r="T16" s="16">
        <f>[12]Julho!$K$23</f>
        <v>0</v>
      </c>
      <c r="U16" s="16">
        <f>[12]Julho!$K$24</f>
        <v>0</v>
      </c>
      <c r="V16" s="16">
        <f>[12]Julho!$K$25</f>
        <v>0</v>
      </c>
      <c r="W16" s="16">
        <f>[12]Julho!$K$26</f>
        <v>0</v>
      </c>
      <c r="X16" s="16">
        <f>[12]Julho!$K$27</f>
        <v>0</v>
      </c>
      <c r="Y16" s="16">
        <f>[12]Julho!$K$28</f>
        <v>0</v>
      </c>
      <c r="Z16" s="16">
        <f>[12]Julho!$K$29</f>
        <v>0</v>
      </c>
      <c r="AA16" s="16">
        <f>[12]Julho!$K$30</f>
        <v>0</v>
      </c>
      <c r="AB16" s="16">
        <f>[12]Julho!$K$31</f>
        <v>0</v>
      </c>
      <c r="AC16" s="16">
        <f>[12]Julho!$K$32</f>
        <v>0</v>
      </c>
      <c r="AD16" s="16">
        <f>[12]Julho!$K$33</f>
        <v>0</v>
      </c>
      <c r="AE16" s="16">
        <f>[12]Julho!$K$34</f>
        <v>0</v>
      </c>
      <c r="AF16" s="16">
        <f>[12]Julho!$K$35</f>
        <v>0</v>
      </c>
      <c r="AG16" s="22">
        <f t="shared" si="2"/>
        <v>0</v>
      </c>
      <c r="AH16" s="24">
        <f t="shared" si="3"/>
        <v>0</v>
      </c>
      <c r="AI16" s="81">
        <f t="shared" si="1"/>
        <v>31</v>
      </c>
    </row>
    <row r="17" spans="1:37" ht="17.100000000000001" customHeight="1" x14ac:dyDescent="0.2">
      <c r="A17" s="80" t="s">
        <v>8</v>
      </c>
      <c r="B17" s="16">
        <f>[13]Julho!$K$5</f>
        <v>0</v>
      </c>
      <c r="C17" s="16">
        <f>[13]Julho!$K$6</f>
        <v>0</v>
      </c>
      <c r="D17" s="16">
        <f>[13]Julho!$K$7</f>
        <v>0</v>
      </c>
      <c r="E17" s="16">
        <f>[13]Julho!$K$8</f>
        <v>0</v>
      </c>
      <c r="F17" s="16">
        <f>[13]Julho!$K$9</f>
        <v>0</v>
      </c>
      <c r="G17" s="16">
        <f>[13]Julho!$K$10</f>
        <v>0</v>
      </c>
      <c r="H17" s="16">
        <f>[13]Julho!$K$11</f>
        <v>0</v>
      </c>
      <c r="I17" s="16">
        <f>[13]Julho!$K$12</f>
        <v>0</v>
      </c>
      <c r="J17" s="16">
        <f>[13]Julho!$K$13</f>
        <v>0</v>
      </c>
      <c r="K17" s="16">
        <f>[13]Julho!$K$14</f>
        <v>0</v>
      </c>
      <c r="L17" s="16">
        <f>[13]Julho!$K$15</f>
        <v>0</v>
      </c>
      <c r="M17" s="16">
        <f>[13]Julho!$K$16</f>
        <v>0</v>
      </c>
      <c r="N17" s="16">
        <f>[13]Julho!$K$17</f>
        <v>0</v>
      </c>
      <c r="O17" s="16">
        <f>[13]Julho!$K$18</f>
        <v>0</v>
      </c>
      <c r="P17" s="16">
        <f>[13]Julho!$K$19</f>
        <v>0</v>
      </c>
      <c r="Q17" s="16">
        <f>[13]Julho!$K$20</f>
        <v>0</v>
      </c>
      <c r="R17" s="16">
        <f>[13]Julho!$K$21</f>
        <v>0.8</v>
      </c>
      <c r="S17" s="16">
        <f>[13]Julho!$K$22</f>
        <v>0</v>
      </c>
      <c r="T17" s="16">
        <f>[13]Julho!$K$23</f>
        <v>0</v>
      </c>
      <c r="U17" s="16">
        <f>[13]Julho!$K$24</f>
        <v>0</v>
      </c>
      <c r="V17" s="16">
        <f>[13]Julho!$K$25</f>
        <v>0</v>
      </c>
      <c r="W17" s="16">
        <f>[13]Julho!$K$26</f>
        <v>0</v>
      </c>
      <c r="X17" s="16">
        <f>[13]Julho!$K$27</f>
        <v>0</v>
      </c>
      <c r="Y17" s="16">
        <f>[13]Julho!$K$28</f>
        <v>0</v>
      </c>
      <c r="Z17" s="16">
        <f>[13]Julho!$K$29</f>
        <v>0</v>
      </c>
      <c r="AA17" s="16">
        <f>[13]Julho!$K$30</f>
        <v>0</v>
      </c>
      <c r="AB17" s="16">
        <f>[13]Julho!$K$31</f>
        <v>0</v>
      </c>
      <c r="AC17" s="16">
        <f>[13]Julho!$K$32</f>
        <v>0</v>
      </c>
      <c r="AD17" s="16">
        <f>[13]Julho!$K$33</f>
        <v>0</v>
      </c>
      <c r="AE17" s="16">
        <f>[13]Julho!$K$34</f>
        <v>0</v>
      </c>
      <c r="AF17" s="16">
        <f>[13]Julho!$K$35</f>
        <v>0</v>
      </c>
      <c r="AG17" s="22">
        <f t="shared" si="2"/>
        <v>0.8</v>
      </c>
      <c r="AH17" s="24">
        <f t="shared" si="3"/>
        <v>0.8</v>
      </c>
      <c r="AI17" s="81">
        <f t="shared" si="1"/>
        <v>30</v>
      </c>
      <c r="AK17" s="18" t="s">
        <v>51</v>
      </c>
    </row>
    <row r="18" spans="1:37" ht="17.100000000000001" customHeight="1" x14ac:dyDescent="0.2">
      <c r="A18" s="80" t="s">
        <v>9</v>
      </c>
      <c r="B18" s="16" t="str">
        <f>[14]Julho!$K$5</f>
        <v>*</v>
      </c>
      <c r="C18" s="16" t="str">
        <f>[14]Julho!$K$6</f>
        <v>*</v>
      </c>
      <c r="D18" s="16">
        <f>[14]Julho!$K$7</f>
        <v>0</v>
      </c>
      <c r="E18" s="16">
        <f>[14]Julho!$K$8</f>
        <v>0</v>
      </c>
      <c r="F18" s="16" t="str">
        <f>[14]Julho!$K$9</f>
        <v>*</v>
      </c>
      <c r="G18" s="16" t="str">
        <f>[14]Julho!$K$10</f>
        <v>*</v>
      </c>
      <c r="H18" s="16" t="str">
        <f>[14]Julho!$K$11</f>
        <v>*</v>
      </c>
      <c r="I18" s="16" t="str">
        <f>[14]Julho!$K$12</f>
        <v>*</v>
      </c>
      <c r="J18" s="16" t="str">
        <f>[14]Julho!$K$13</f>
        <v>*</v>
      </c>
      <c r="K18" s="16" t="str">
        <f>[14]Julho!$K$14</f>
        <v>*</v>
      </c>
      <c r="L18" s="16" t="str">
        <f>[14]Julho!$K$15</f>
        <v>*</v>
      </c>
      <c r="M18" s="16" t="str">
        <f>[14]Julho!$K$16</f>
        <v>*</v>
      </c>
      <c r="N18" s="16" t="str">
        <f>[14]Julho!$K$17</f>
        <v>*</v>
      </c>
      <c r="O18" s="16" t="str">
        <f>[14]Julho!$K$18</f>
        <v>*</v>
      </c>
      <c r="P18" s="16" t="str">
        <f>[14]Julho!$K$19</f>
        <v>*</v>
      </c>
      <c r="Q18" s="16" t="str">
        <f>[14]Julho!$K$20</f>
        <v>*</v>
      </c>
      <c r="R18" s="16" t="str">
        <f>[14]Julho!$K$21</f>
        <v>*</v>
      </c>
      <c r="S18" s="16">
        <f>[14]Julho!$K$22</f>
        <v>0</v>
      </c>
      <c r="T18" s="16">
        <f>[14]Julho!$K$23</f>
        <v>0</v>
      </c>
      <c r="U18" s="16">
        <f>[14]Julho!$K$24</f>
        <v>0</v>
      </c>
      <c r="V18" s="16">
        <f>[14]Julho!$K$25</f>
        <v>0</v>
      </c>
      <c r="W18" s="16" t="str">
        <f>[14]Julho!$K$26</f>
        <v>*</v>
      </c>
      <c r="X18" s="16">
        <f>[14]Julho!$K$27</f>
        <v>0</v>
      </c>
      <c r="Y18" s="16">
        <f>[14]Julho!$K$28</f>
        <v>0</v>
      </c>
      <c r="Z18" s="16">
        <f>[14]Julho!$K$29</f>
        <v>0</v>
      </c>
      <c r="AA18" s="16">
        <f>[14]Julho!$K$30</f>
        <v>0</v>
      </c>
      <c r="AB18" s="16">
        <f>[14]Julho!$K$31</f>
        <v>0</v>
      </c>
      <c r="AC18" s="16">
        <f>[14]Julho!$K$32</f>
        <v>0</v>
      </c>
      <c r="AD18" s="16">
        <f>[14]Julho!$K$33</f>
        <v>0</v>
      </c>
      <c r="AE18" s="16">
        <f>[14]Julho!$K$34</f>
        <v>0</v>
      </c>
      <c r="AF18" s="16" t="str">
        <f>[14]Julho!$K$35</f>
        <v>*</v>
      </c>
      <c r="AG18" s="22">
        <f t="shared" ref="AG18:AG32" si="4">SUM(B18:AF18)</f>
        <v>0</v>
      </c>
      <c r="AH18" s="24">
        <f t="shared" ref="AH18:AH32" si="5">MAX(B18:AF18)</f>
        <v>0</v>
      </c>
      <c r="AI18" s="81">
        <f t="shared" si="1"/>
        <v>14</v>
      </c>
      <c r="AJ18" s="18" t="s">
        <v>51</v>
      </c>
      <c r="AK18" s="18" t="s">
        <v>51</v>
      </c>
    </row>
    <row r="19" spans="1:37" ht="17.100000000000001" customHeight="1" x14ac:dyDescent="0.2">
      <c r="A19" s="80" t="s">
        <v>46</v>
      </c>
      <c r="B19" s="16">
        <f>[15]Julho!$K$5</f>
        <v>0</v>
      </c>
      <c r="C19" s="16">
        <f>[15]Julho!$K$6</f>
        <v>0.2</v>
      </c>
      <c r="D19" s="16">
        <f>[15]Julho!$K$7</f>
        <v>0</v>
      </c>
      <c r="E19" s="16">
        <f>[15]Julho!$K$8</f>
        <v>0</v>
      </c>
      <c r="F19" s="16">
        <f>[15]Julho!$K$9</f>
        <v>0</v>
      </c>
      <c r="G19" s="16">
        <f>[15]Julho!$K$10</f>
        <v>0</v>
      </c>
      <c r="H19" s="16">
        <f>[15]Julho!$K$11</f>
        <v>0</v>
      </c>
      <c r="I19" s="16">
        <f>[15]Julho!$K$12</f>
        <v>0</v>
      </c>
      <c r="J19" s="16">
        <f>[15]Julho!$K$13</f>
        <v>0</v>
      </c>
      <c r="K19" s="16">
        <f>[15]Julho!$K$14</f>
        <v>0</v>
      </c>
      <c r="L19" s="16">
        <f>[15]Julho!$K$15</f>
        <v>0</v>
      </c>
      <c r="M19" s="16">
        <f>[15]Julho!$K$16</f>
        <v>0</v>
      </c>
      <c r="N19" s="16">
        <f>[15]Julho!$K$17</f>
        <v>0</v>
      </c>
      <c r="O19" s="16">
        <f>[15]Julho!$K$18</f>
        <v>0</v>
      </c>
      <c r="P19" s="16">
        <f>[15]Julho!$K$19</f>
        <v>0</v>
      </c>
      <c r="Q19" s="16">
        <f>[15]Julho!$K$20</f>
        <v>0</v>
      </c>
      <c r="R19" s="16">
        <f>[15]Julho!$K$21</f>
        <v>0</v>
      </c>
      <c r="S19" s="16">
        <f>[15]Julho!$K$22</f>
        <v>0</v>
      </c>
      <c r="T19" s="16">
        <f>[15]Julho!$K$23</f>
        <v>0</v>
      </c>
      <c r="U19" s="16">
        <f>[15]Julho!$K$24</f>
        <v>0</v>
      </c>
      <c r="V19" s="16">
        <f>[15]Julho!$K$25</f>
        <v>0</v>
      </c>
      <c r="W19" s="16">
        <f>[15]Julho!$K$26</f>
        <v>0</v>
      </c>
      <c r="X19" s="16">
        <f>[15]Julho!$K$27</f>
        <v>0</v>
      </c>
      <c r="Y19" s="16">
        <f>[15]Julho!$K$28</f>
        <v>0</v>
      </c>
      <c r="Z19" s="16">
        <f>[15]Julho!$K$29</f>
        <v>0</v>
      </c>
      <c r="AA19" s="16">
        <f>[15]Julho!$K$30</f>
        <v>0</v>
      </c>
      <c r="AB19" s="16">
        <f>[15]Julho!$K$31</f>
        <v>0</v>
      </c>
      <c r="AC19" s="16">
        <f>[15]Julho!$K$32</f>
        <v>0</v>
      </c>
      <c r="AD19" s="16">
        <f>[15]Julho!$K$33</f>
        <v>0</v>
      </c>
      <c r="AE19" s="16">
        <f>[15]Julho!$K$34</f>
        <v>0</v>
      </c>
      <c r="AF19" s="16">
        <f>[15]Julho!$K$35</f>
        <v>0</v>
      </c>
      <c r="AG19" s="22">
        <f t="shared" ref="AG19:AG20" si="6">SUM(B19:AF19)</f>
        <v>0.2</v>
      </c>
      <c r="AH19" s="24">
        <f t="shared" ref="AH19:AH20" si="7">MAX(B19:AF19)</f>
        <v>0.2</v>
      </c>
      <c r="AI19" s="81">
        <f t="shared" si="1"/>
        <v>30</v>
      </c>
    </row>
    <row r="20" spans="1:37" ht="17.100000000000001" customHeight="1" x14ac:dyDescent="0.2">
      <c r="A20" s="80" t="s">
        <v>10</v>
      </c>
      <c r="B20" s="16">
        <f>[16]Julho!$K$5</f>
        <v>0</v>
      </c>
      <c r="C20" s="16">
        <f>[16]Julho!$K$6</f>
        <v>0.2</v>
      </c>
      <c r="D20" s="16">
        <f>[16]Julho!$K$7</f>
        <v>0</v>
      </c>
      <c r="E20" s="16">
        <f>[16]Julho!$K$8</f>
        <v>0</v>
      </c>
      <c r="F20" s="16">
        <f>[16]Julho!$K$9</f>
        <v>0</v>
      </c>
      <c r="G20" s="16">
        <f>[16]Julho!$K$10</f>
        <v>0</v>
      </c>
      <c r="H20" s="16">
        <f>[16]Julho!$K$11</f>
        <v>0</v>
      </c>
      <c r="I20" s="16">
        <f>[16]Julho!$K$12</f>
        <v>0</v>
      </c>
      <c r="J20" s="16">
        <f>[16]Julho!$K$13</f>
        <v>2</v>
      </c>
      <c r="K20" s="16">
        <f>[16]Julho!$K$14</f>
        <v>0.2</v>
      </c>
      <c r="L20" s="16">
        <f>[16]Julho!$K$15</f>
        <v>0</v>
      </c>
      <c r="M20" s="16">
        <f>[16]Julho!$K$16</f>
        <v>0</v>
      </c>
      <c r="N20" s="16">
        <f>[16]Julho!$K$17</f>
        <v>0</v>
      </c>
      <c r="O20" s="16">
        <f>[16]Julho!$K$18</f>
        <v>0</v>
      </c>
      <c r="P20" s="16">
        <f>[16]Julho!$K$19</f>
        <v>0</v>
      </c>
      <c r="Q20" s="16">
        <f>[16]Julho!$K$20</f>
        <v>0</v>
      </c>
      <c r="R20" s="16">
        <f>[16]Julho!$K$21</f>
        <v>0.8</v>
      </c>
      <c r="S20" s="16">
        <f>[16]Julho!$K$22</f>
        <v>0</v>
      </c>
      <c r="T20" s="16">
        <f>[16]Julho!$K$23</f>
        <v>0</v>
      </c>
      <c r="U20" s="16">
        <f>[16]Julho!$K$24</f>
        <v>0</v>
      </c>
      <c r="V20" s="16">
        <f>[16]Julho!$K$25</f>
        <v>0</v>
      </c>
      <c r="W20" s="16">
        <f>[16]Julho!$K$26</f>
        <v>0</v>
      </c>
      <c r="X20" s="16">
        <f>[16]Julho!$K$27</f>
        <v>0</v>
      </c>
      <c r="Y20" s="16">
        <f>[16]Julho!$K$28</f>
        <v>0</v>
      </c>
      <c r="Z20" s="16">
        <f>[16]Julho!$K$29</f>
        <v>0</v>
      </c>
      <c r="AA20" s="16">
        <f>[16]Julho!$K$30</f>
        <v>0</v>
      </c>
      <c r="AB20" s="16">
        <f>[16]Julho!$K$31</f>
        <v>0</v>
      </c>
      <c r="AC20" s="16">
        <f>[16]Julho!$K$32</f>
        <v>0</v>
      </c>
      <c r="AD20" s="16">
        <f>[16]Julho!$K$33</f>
        <v>0</v>
      </c>
      <c r="AE20" s="16">
        <f>[16]Julho!$K$34</f>
        <v>0</v>
      </c>
      <c r="AF20" s="16">
        <f>[16]Julho!$K$35</f>
        <v>0</v>
      </c>
      <c r="AG20" s="22">
        <f t="shared" si="6"/>
        <v>3.2</v>
      </c>
      <c r="AH20" s="24">
        <f t="shared" si="7"/>
        <v>2</v>
      </c>
      <c r="AI20" s="81">
        <f t="shared" si="1"/>
        <v>27</v>
      </c>
      <c r="AJ20" s="18" t="s">
        <v>51</v>
      </c>
    </row>
    <row r="21" spans="1:37" ht="17.100000000000001" customHeight="1" x14ac:dyDescent="0.2">
      <c r="A21" s="80" t="s">
        <v>11</v>
      </c>
      <c r="B21" s="16">
        <f>[17]Julho!$K$5</f>
        <v>0</v>
      </c>
      <c r="C21" s="16">
        <f>[17]Julho!$K$6</f>
        <v>0</v>
      </c>
      <c r="D21" s="16">
        <f>[17]Julho!$K$7</f>
        <v>0</v>
      </c>
      <c r="E21" s="16">
        <f>[17]Julho!$K$8</f>
        <v>0</v>
      </c>
      <c r="F21" s="16">
        <f>[17]Julho!$K$9</f>
        <v>0</v>
      </c>
      <c r="G21" s="16">
        <f>[17]Julho!$K$10</f>
        <v>0</v>
      </c>
      <c r="H21" s="16">
        <f>[17]Julho!$K$11</f>
        <v>0</v>
      </c>
      <c r="I21" s="16">
        <f>[17]Julho!$K$12</f>
        <v>0</v>
      </c>
      <c r="J21" s="16">
        <f>[17]Julho!$K$13</f>
        <v>0</v>
      </c>
      <c r="K21" s="16">
        <f>[17]Julho!$K$14</f>
        <v>0</v>
      </c>
      <c r="L21" s="16">
        <f>[17]Julho!$K$15</f>
        <v>0</v>
      </c>
      <c r="M21" s="16">
        <f>[17]Julho!$K$16</f>
        <v>0</v>
      </c>
      <c r="N21" s="16">
        <f>[17]Julho!$K$17</f>
        <v>0</v>
      </c>
      <c r="O21" s="16">
        <f>[17]Julho!$K$18</f>
        <v>0</v>
      </c>
      <c r="P21" s="16">
        <f>[17]Julho!$K$19</f>
        <v>0</v>
      </c>
      <c r="Q21" s="16">
        <f>[17]Julho!$K$20</f>
        <v>0</v>
      </c>
      <c r="R21" s="16">
        <f>[17]Julho!$K$21</f>
        <v>0</v>
      </c>
      <c r="S21" s="16">
        <f>[17]Julho!$K$22</f>
        <v>0</v>
      </c>
      <c r="T21" s="16">
        <f>[17]Julho!$K$23</f>
        <v>0</v>
      </c>
      <c r="U21" s="16">
        <f>[17]Julho!$K$24</f>
        <v>0</v>
      </c>
      <c r="V21" s="16">
        <f>[17]Julho!$K$25</f>
        <v>0</v>
      </c>
      <c r="W21" s="16">
        <f>[17]Julho!$K$26</f>
        <v>0</v>
      </c>
      <c r="X21" s="16">
        <f>[17]Julho!$K$27</f>
        <v>0</v>
      </c>
      <c r="Y21" s="16">
        <f>[17]Julho!$K$28</f>
        <v>0</v>
      </c>
      <c r="Z21" s="16">
        <f>[17]Julho!$K$29</f>
        <v>0</v>
      </c>
      <c r="AA21" s="16">
        <f>[17]Julho!$K$30</f>
        <v>0</v>
      </c>
      <c r="AB21" s="16">
        <f>[17]Julho!$K$31</f>
        <v>0</v>
      </c>
      <c r="AC21" s="16">
        <f>[17]Julho!$K$32</f>
        <v>0</v>
      </c>
      <c r="AD21" s="16">
        <f>[17]Julho!$K$33</f>
        <v>0</v>
      </c>
      <c r="AE21" s="16">
        <f>[17]Julho!$K$34</f>
        <v>0</v>
      </c>
      <c r="AF21" s="16">
        <f>[17]Julho!$K$35</f>
        <v>0</v>
      </c>
      <c r="AG21" s="22">
        <f t="shared" si="4"/>
        <v>0</v>
      </c>
      <c r="AH21" s="24">
        <f t="shared" si="5"/>
        <v>0</v>
      </c>
      <c r="AI21" s="81">
        <f t="shared" si="1"/>
        <v>31</v>
      </c>
    </row>
    <row r="22" spans="1:37" ht="17.100000000000001" customHeight="1" x14ac:dyDescent="0.2">
      <c r="A22" s="80" t="s">
        <v>12</v>
      </c>
      <c r="B22" s="16">
        <f>[18]Julho!$K$5</f>
        <v>0</v>
      </c>
      <c r="C22" s="16">
        <f>[18]Julho!$K$6</f>
        <v>0</v>
      </c>
      <c r="D22" s="16">
        <f>[18]Julho!$K$7</f>
        <v>0</v>
      </c>
      <c r="E22" s="16">
        <f>[18]Julho!$K$8</f>
        <v>0</v>
      </c>
      <c r="F22" s="16">
        <f>[18]Julho!$K$9</f>
        <v>0</v>
      </c>
      <c r="G22" s="16">
        <f>[18]Julho!$K$10</f>
        <v>0</v>
      </c>
      <c r="H22" s="16">
        <f>[18]Julho!$K$11</f>
        <v>0</v>
      </c>
      <c r="I22" s="16">
        <f>[18]Julho!$K$12</f>
        <v>0</v>
      </c>
      <c r="J22" s="16">
        <f>[18]Julho!$K$13</f>
        <v>1.8</v>
      </c>
      <c r="K22" s="16">
        <f>[18]Julho!$K$14</f>
        <v>0</v>
      </c>
      <c r="L22" s="16">
        <f>[18]Julho!$K$15</f>
        <v>0</v>
      </c>
      <c r="M22" s="16">
        <f>[18]Julho!$K$16</f>
        <v>0</v>
      </c>
      <c r="N22" s="16">
        <f>[18]Julho!$K$17</f>
        <v>0</v>
      </c>
      <c r="O22" s="16">
        <f>[18]Julho!$K$18</f>
        <v>0</v>
      </c>
      <c r="P22" s="16">
        <f>[18]Julho!$K$19</f>
        <v>0</v>
      </c>
      <c r="Q22" s="16">
        <f>[18]Julho!$K$20</f>
        <v>0</v>
      </c>
      <c r="R22" s="16">
        <f>[18]Julho!$K$21</f>
        <v>0</v>
      </c>
      <c r="S22" s="16">
        <f>[18]Julho!$K$22</f>
        <v>0</v>
      </c>
      <c r="T22" s="16">
        <f>[18]Julho!$K$23</f>
        <v>0</v>
      </c>
      <c r="U22" s="16">
        <f>[18]Julho!$K$24</f>
        <v>0</v>
      </c>
      <c r="V22" s="16">
        <f>[18]Julho!$K$25</f>
        <v>0</v>
      </c>
      <c r="W22" s="16">
        <f>[18]Julho!$K$26</f>
        <v>0</v>
      </c>
      <c r="X22" s="16">
        <f>[18]Julho!$K$27</f>
        <v>0</v>
      </c>
      <c r="Y22" s="16">
        <f>[18]Julho!$K$28</f>
        <v>0</v>
      </c>
      <c r="Z22" s="16">
        <f>[18]Julho!$K$29</f>
        <v>0</v>
      </c>
      <c r="AA22" s="16">
        <f>[18]Julho!$K$30</f>
        <v>0</v>
      </c>
      <c r="AB22" s="16">
        <f>[18]Julho!$K$31</f>
        <v>0</v>
      </c>
      <c r="AC22" s="16">
        <f>[18]Julho!$K$32</f>
        <v>0</v>
      </c>
      <c r="AD22" s="16">
        <f>[18]Julho!$K$33</f>
        <v>0</v>
      </c>
      <c r="AE22" s="16">
        <f>[18]Julho!$K$34</f>
        <v>0</v>
      </c>
      <c r="AF22" s="16">
        <f>[18]Julho!$K$35</f>
        <v>0</v>
      </c>
      <c r="AG22" s="22">
        <f t="shared" si="4"/>
        <v>1.8</v>
      </c>
      <c r="AH22" s="24">
        <f t="shared" si="5"/>
        <v>1.8</v>
      </c>
      <c r="AI22" s="81">
        <f t="shared" si="1"/>
        <v>30</v>
      </c>
    </row>
    <row r="23" spans="1:37" ht="17.100000000000001" customHeight="1" x14ac:dyDescent="0.2">
      <c r="A23" s="80" t="s">
        <v>13</v>
      </c>
      <c r="B23" s="16">
        <f>[19]Julho!$K$5</f>
        <v>0.2</v>
      </c>
      <c r="C23" s="16">
        <f>[19]Julho!$K$6</f>
        <v>0</v>
      </c>
      <c r="D23" s="16">
        <f>[19]Julho!$K$7</f>
        <v>0</v>
      </c>
      <c r="E23" s="16">
        <f>[19]Julho!$K$8</f>
        <v>0</v>
      </c>
      <c r="F23" s="16">
        <f>[19]Julho!$K$9</f>
        <v>0</v>
      </c>
      <c r="G23" s="16">
        <f>[19]Julho!$K$10</f>
        <v>0</v>
      </c>
      <c r="H23" s="16">
        <f>[19]Julho!$K$11</f>
        <v>0</v>
      </c>
      <c r="I23" s="16">
        <f>[19]Julho!$K$12</f>
        <v>0</v>
      </c>
      <c r="J23" s="16">
        <f>[19]Julho!$K$13</f>
        <v>0</v>
      </c>
      <c r="K23" s="16">
        <f>[19]Julho!$K$14</f>
        <v>0</v>
      </c>
      <c r="L23" s="16">
        <f>[19]Julho!$K$15</f>
        <v>0.2</v>
      </c>
      <c r="M23" s="16">
        <f>[19]Julho!$K$16</f>
        <v>0</v>
      </c>
      <c r="N23" s="16">
        <f>[19]Julho!$K$17</f>
        <v>0</v>
      </c>
      <c r="O23" s="16">
        <f>[19]Julho!$K$18</f>
        <v>0</v>
      </c>
      <c r="P23" s="16">
        <f>[19]Julho!$K$19</f>
        <v>0</v>
      </c>
      <c r="Q23" s="16">
        <f>[19]Julho!$K$20</f>
        <v>0</v>
      </c>
      <c r="R23" s="16">
        <f>[19]Julho!$K$21</f>
        <v>0</v>
      </c>
      <c r="S23" s="16">
        <f>[19]Julho!$K$22</f>
        <v>0</v>
      </c>
      <c r="T23" s="16">
        <f>[19]Julho!$K$23</f>
        <v>0</v>
      </c>
      <c r="U23" s="16">
        <f>[19]Julho!$K$24</f>
        <v>0</v>
      </c>
      <c r="V23" s="16">
        <f>[19]Julho!$K$25</f>
        <v>0.2</v>
      </c>
      <c r="W23" s="16">
        <f>[19]Julho!$K$26</f>
        <v>0</v>
      </c>
      <c r="X23" s="16">
        <f>[19]Julho!$K$27</f>
        <v>0</v>
      </c>
      <c r="Y23" s="16">
        <f>[19]Julho!$K$28</f>
        <v>0</v>
      </c>
      <c r="Z23" s="16">
        <f>[19]Julho!$K$29</f>
        <v>0</v>
      </c>
      <c r="AA23" s="16">
        <f>[19]Julho!$K$30</f>
        <v>0</v>
      </c>
      <c r="AB23" s="16">
        <f>[19]Julho!$K$31</f>
        <v>0</v>
      </c>
      <c r="AC23" s="16">
        <f>[19]Julho!$K$32</f>
        <v>0</v>
      </c>
      <c r="AD23" s="16">
        <f>[19]Julho!$K$33</f>
        <v>0</v>
      </c>
      <c r="AE23" s="16">
        <f>[19]Julho!$K$34</f>
        <v>0</v>
      </c>
      <c r="AF23" s="16">
        <f>[19]Julho!$K$35</f>
        <v>0</v>
      </c>
      <c r="AG23" s="22">
        <f t="shared" si="4"/>
        <v>0.60000000000000009</v>
      </c>
      <c r="AH23" s="24">
        <f t="shared" si="5"/>
        <v>0.2</v>
      </c>
      <c r="AI23" s="81">
        <f t="shared" si="1"/>
        <v>28</v>
      </c>
    </row>
    <row r="24" spans="1:37" ht="17.100000000000001" customHeight="1" x14ac:dyDescent="0.2">
      <c r="A24" s="80" t="s">
        <v>14</v>
      </c>
      <c r="B24" s="16">
        <f>[20]Julho!$K$5</f>
        <v>0</v>
      </c>
      <c r="C24" s="16">
        <f>[20]Julho!$K$6</f>
        <v>0</v>
      </c>
      <c r="D24" s="16">
        <f>[20]Julho!$K$7</f>
        <v>0</v>
      </c>
      <c r="E24" s="16">
        <f>[20]Julho!$K$8</f>
        <v>0</v>
      </c>
      <c r="F24" s="16">
        <f>[20]Julho!$K$9</f>
        <v>0</v>
      </c>
      <c r="G24" s="16">
        <f>[20]Julho!$K$10</f>
        <v>0</v>
      </c>
      <c r="H24" s="16">
        <f>[20]Julho!$K$11</f>
        <v>0</v>
      </c>
      <c r="I24" s="16">
        <f>[20]Julho!$K$12</f>
        <v>0</v>
      </c>
      <c r="J24" s="16">
        <f>[20]Julho!$K$13</f>
        <v>0</v>
      </c>
      <c r="K24" s="16">
        <f>[20]Julho!$K$14</f>
        <v>0</v>
      </c>
      <c r="L24" s="16">
        <f>[20]Julho!$K$15</f>
        <v>0</v>
      </c>
      <c r="M24" s="16">
        <f>[20]Julho!$K$16</f>
        <v>0</v>
      </c>
      <c r="N24" s="16">
        <f>[20]Julho!$K$17</f>
        <v>0</v>
      </c>
      <c r="O24" s="16">
        <f>[20]Julho!$K$18</f>
        <v>0</v>
      </c>
      <c r="P24" s="16">
        <f>[20]Julho!$K$19</f>
        <v>0</v>
      </c>
      <c r="Q24" s="16">
        <f>[20]Julho!$K$20</f>
        <v>0</v>
      </c>
      <c r="R24" s="16">
        <f>[20]Julho!$K$21</f>
        <v>0</v>
      </c>
      <c r="S24" s="16">
        <f>[20]Julho!$K$22</f>
        <v>0</v>
      </c>
      <c r="T24" s="16">
        <f>[20]Julho!$K$23</f>
        <v>0</v>
      </c>
      <c r="U24" s="16">
        <f>[20]Julho!$K$24</f>
        <v>0</v>
      </c>
      <c r="V24" s="16">
        <f>[20]Julho!$K$25</f>
        <v>0</v>
      </c>
      <c r="W24" s="16">
        <f>[20]Julho!$K$26</f>
        <v>0</v>
      </c>
      <c r="X24" s="16">
        <f>[20]Julho!$K$27</f>
        <v>0</v>
      </c>
      <c r="Y24" s="16">
        <f>[20]Julho!$K$28</f>
        <v>0</v>
      </c>
      <c r="Z24" s="16">
        <f>[20]Julho!$K$29</f>
        <v>0</v>
      </c>
      <c r="AA24" s="16">
        <f>[20]Julho!$K$30</f>
        <v>0</v>
      </c>
      <c r="AB24" s="16">
        <f>[20]Julho!$K$31</f>
        <v>0</v>
      </c>
      <c r="AC24" s="16">
        <f>[20]Julho!$K$32</f>
        <v>0</v>
      </c>
      <c r="AD24" s="16">
        <f>[20]Julho!$K$33</f>
        <v>0</v>
      </c>
      <c r="AE24" s="16">
        <f>[20]Julho!$K$34</f>
        <v>0</v>
      </c>
      <c r="AF24" s="16">
        <f>[20]Julho!$K$35</f>
        <v>0</v>
      </c>
      <c r="AG24" s="22">
        <f t="shared" si="4"/>
        <v>0</v>
      </c>
      <c r="AH24" s="24">
        <f t="shared" si="5"/>
        <v>0</v>
      </c>
      <c r="AI24" s="81">
        <f t="shared" si="1"/>
        <v>31</v>
      </c>
    </row>
    <row r="25" spans="1:37" ht="17.100000000000001" customHeight="1" x14ac:dyDescent="0.2">
      <c r="A25" s="80" t="s">
        <v>15</v>
      </c>
      <c r="B25" s="16">
        <f>[21]Julho!$K$5</f>
        <v>0.2</v>
      </c>
      <c r="C25" s="16">
        <f>[21]Julho!$K$6</f>
        <v>0.2</v>
      </c>
      <c r="D25" s="16">
        <f>[21]Julho!$K$7</f>
        <v>0</v>
      </c>
      <c r="E25" s="16">
        <f>[21]Julho!$K$8</f>
        <v>0</v>
      </c>
      <c r="F25" s="16">
        <f>[21]Julho!$K$9</f>
        <v>0</v>
      </c>
      <c r="G25" s="16">
        <f>[21]Julho!$K$10</f>
        <v>0</v>
      </c>
      <c r="H25" s="16">
        <f>[21]Julho!$K$11</f>
        <v>0</v>
      </c>
      <c r="I25" s="16">
        <f>[21]Julho!$K$12</f>
        <v>0</v>
      </c>
      <c r="J25" s="16">
        <f>[21]Julho!$K$13</f>
        <v>0</v>
      </c>
      <c r="K25" s="16">
        <f>[21]Julho!$K$14</f>
        <v>0.2</v>
      </c>
      <c r="L25" s="16">
        <f>[21]Julho!$K$15</f>
        <v>0</v>
      </c>
      <c r="M25" s="16">
        <f>[21]Julho!$K$16</f>
        <v>0</v>
      </c>
      <c r="N25" s="16">
        <f>[21]Julho!$K$17</f>
        <v>0</v>
      </c>
      <c r="O25" s="16">
        <f>[21]Julho!$K$18</f>
        <v>0</v>
      </c>
      <c r="P25" s="16">
        <f>[21]Julho!$K$19</f>
        <v>0</v>
      </c>
      <c r="Q25" s="16">
        <f>[21]Julho!$K$20</f>
        <v>0</v>
      </c>
      <c r="R25" s="16">
        <f>[21]Julho!$K$21</f>
        <v>5.1999999999999993</v>
      </c>
      <c r="S25" s="16">
        <f>[21]Julho!$K$22</f>
        <v>0.2</v>
      </c>
      <c r="T25" s="16">
        <f>[21]Julho!$K$23</f>
        <v>0</v>
      </c>
      <c r="U25" s="16">
        <f>[21]Julho!$K$24</f>
        <v>0</v>
      </c>
      <c r="V25" s="16">
        <f>[21]Julho!$K$25</f>
        <v>0</v>
      </c>
      <c r="W25" s="16">
        <f>[21]Julho!$K$26</f>
        <v>0</v>
      </c>
      <c r="X25" s="16">
        <f>[21]Julho!$K$27</f>
        <v>0</v>
      </c>
      <c r="Y25" s="16">
        <f>[21]Julho!$K$28</f>
        <v>0</v>
      </c>
      <c r="Z25" s="16">
        <f>[21]Julho!$K$29</f>
        <v>0</v>
      </c>
      <c r="AA25" s="16">
        <f>[21]Julho!$K$30</f>
        <v>0</v>
      </c>
      <c r="AB25" s="16">
        <f>[21]Julho!$K$31</f>
        <v>0</v>
      </c>
      <c r="AC25" s="16">
        <f>[21]Julho!$K$32</f>
        <v>0</v>
      </c>
      <c r="AD25" s="16">
        <f>[21]Julho!$K$33</f>
        <v>0</v>
      </c>
      <c r="AE25" s="16">
        <f>[21]Julho!$K$34</f>
        <v>0</v>
      </c>
      <c r="AF25" s="16">
        <f>[21]Julho!$K$35</f>
        <v>0</v>
      </c>
      <c r="AG25" s="22">
        <f t="shared" si="4"/>
        <v>5.9999999999999991</v>
      </c>
      <c r="AH25" s="24">
        <f t="shared" si="5"/>
        <v>5.1999999999999993</v>
      </c>
      <c r="AI25" s="81">
        <f t="shared" si="1"/>
        <v>26</v>
      </c>
      <c r="AJ25" s="18" t="s">
        <v>51</v>
      </c>
    </row>
    <row r="26" spans="1:37" ht="17.100000000000001" customHeight="1" x14ac:dyDescent="0.2">
      <c r="A26" s="80" t="s">
        <v>16</v>
      </c>
      <c r="B26" s="16">
        <f>[22]Julho!$K$5</f>
        <v>0</v>
      </c>
      <c r="C26" s="16">
        <f>[22]Julho!$K$6</f>
        <v>0</v>
      </c>
      <c r="D26" s="16">
        <f>[22]Julho!$K$7</f>
        <v>0</v>
      </c>
      <c r="E26" s="16">
        <f>[22]Julho!$K$8</f>
        <v>0</v>
      </c>
      <c r="F26" s="16">
        <f>[22]Julho!$K$9</f>
        <v>0</v>
      </c>
      <c r="G26" s="16">
        <f>[22]Julho!$K$10</f>
        <v>0</v>
      </c>
      <c r="H26" s="16">
        <f>[22]Julho!$K$11</f>
        <v>0</v>
      </c>
      <c r="I26" s="16">
        <f>[22]Julho!$K$12</f>
        <v>0</v>
      </c>
      <c r="J26" s="16">
        <f>[22]Julho!$K$13</f>
        <v>0.4</v>
      </c>
      <c r="K26" s="16">
        <f>[22]Julho!$K$14</f>
        <v>0</v>
      </c>
      <c r="L26" s="16">
        <f>[22]Julho!$K$15</f>
        <v>0</v>
      </c>
      <c r="M26" s="16">
        <f>[22]Julho!$K$16</f>
        <v>0</v>
      </c>
      <c r="N26" s="16">
        <f>[22]Julho!$K$17</f>
        <v>0</v>
      </c>
      <c r="O26" s="16">
        <f>[22]Julho!$K$18</f>
        <v>0</v>
      </c>
      <c r="P26" s="16">
        <f>[22]Julho!$K$19</f>
        <v>0</v>
      </c>
      <c r="Q26" s="16">
        <f>[22]Julho!$K$20</f>
        <v>0</v>
      </c>
      <c r="R26" s="16">
        <f>[22]Julho!$K$21</f>
        <v>0.8</v>
      </c>
      <c r="S26" s="16">
        <f>[22]Julho!$K$22</f>
        <v>0</v>
      </c>
      <c r="T26" s="16">
        <f>[22]Julho!$K$23</f>
        <v>0</v>
      </c>
      <c r="U26" s="16">
        <f>[22]Julho!$K$24</f>
        <v>0</v>
      </c>
      <c r="V26" s="16">
        <f>[22]Julho!$K$25</f>
        <v>0</v>
      </c>
      <c r="W26" s="16">
        <f>[22]Julho!$K$26</f>
        <v>0</v>
      </c>
      <c r="X26" s="16">
        <f>[22]Julho!$K$27</f>
        <v>0</v>
      </c>
      <c r="Y26" s="16">
        <f>[22]Julho!$K$28</f>
        <v>0</v>
      </c>
      <c r="Z26" s="16">
        <f>[22]Julho!$K$29</f>
        <v>0</v>
      </c>
      <c r="AA26" s="16">
        <f>[22]Julho!$K$30</f>
        <v>0</v>
      </c>
      <c r="AB26" s="16">
        <f>[22]Julho!$K$31</f>
        <v>0</v>
      </c>
      <c r="AC26" s="16">
        <f>[22]Julho!$K$32</f>
        <v>0</v>
      </c>
      <c r="AD26" s="16">
        <f>[22]Julho!$K$33</f>
        <v>0</v>
      </c>
      <c r="AE26" s="16">
        <f>[22]Julho!$K$34</f>
        <v>0</v>
      </c>
      <c r="AF26" s="16">
        <f>[22]Julho!$K$35</f>
        <v>0</v>
      </c>
      <c r="AG26" s="22">
        <f t="shared" si="4"/>
        <v>1.2000000000000002</v>
      </c>
      <c r="AH26" s="24">
        <f t="shared" si="5"/>
        <v>0.8</v>
      </c>
      <c r="AI26" s="81">
        <f t="shared" si="1"/>
        <v>29</v>
      </c>
    </row>
    <row r="27" spans="1:37" ht="17.100000000000001" customHeight="1" x14ac:dyDescent="0.2">
      <c r="A27" s="80" t="s">
        <v>17</v>
      </c>
      <c r="B27" s="16">
        <f>[23]Julho!$K$5</f>
        <v>0</v>
      </c>
      <c r="C27" s="16">
        <f>[23]Julho!$K$6</f>
        <v>0</v>
      </c>
      <c r="D27" s="16">
        <f>[23]Julho!$K$7</f>
        <v>0</v>
      </c>
      <c r="E27" s="16">
        <f>[23]Julho!$K$8</f>
        <v>0</v>
      </c>
      <c r="F27" s="16">
        <f>[23]Julho!$K$9</f>
        <v>0</v>
      </c>
      <c r="G27" s="16">
        <f>[23]Julho!$K$10</f>
        <v>0</v>
      </c>
      <c r="H27" s="16">
        <f>[23]Julho!$K$11</f>
        <v>0</v>
      </c>
      <c r="I27" s="16">
        <f>[23]Julho!$K$12</f>
        <v>0</v>
      </c>
      <c r="J27" s="16">
        <f>[23]Julho!$K$13</f>
        <v>0</v>
      </c>
      <c r="K27" s="16">
        <f>[23]Julho!$K$14</f>
        <v>0</v>
      </c>
      <c r="L27" s="16">
        <f>[23]Julho!$K$15</f>
        <v>0</v>
      </c>
      <c r="M27" s="16">
        <f>[23]Julho!$K$16</f>
        <v>0</v>
      </c>
      <c r="N27" s="16">
        <f>[23]Julho!$K$17</f>
        <v>0</v>
      </c>
      <c r="O27" s="16">
        <f>[23]Julho!$K$18</f>
        <v>0</v>
      </c>
      <c r="P27" s="16">
        <f>[23]Julho!$K$19</f>
        <v>0</v>
      </c>
      <c r="Q27" s="16">
        <f>[23]Julho!$K$20</f>
        <v>0</v>
      </c>
      <c r="R27" s="16">
        <f>[23]Julho!$K$21</f>
        <v>0</v>
      </c>
      <c r="S27" s="16">
        <f>[23]Julho!$K$22</f>
        <v>0</v>
      </c>
      <c r="T27" s="16">
        <f>[23]Julho!$K$23</f>
        <v>0</v>
      </c>
      <c r="U27" s="16">
        <f>[23]Julho!$K$24</f>
        <v>0</v>
      </c>
      <c r="V27" s="16">
        <f>[23]Julho!$K$25</f>
        <v>0</v>
      </c>
      <c r="W27" s="16">
        <f>[23]Julho!$K$26</f>
        <v>0</v>
      </c>
      <c r="X27" s="16">
        <f>[23]Julho!$K$27</f>
        <v>0</v>
      </c>
      <c r="Y27" s="16">
        <f>[23]Julho!$K$28</f>
        <v>0</v>
      </c>
      <c r="Z27" s="16">
        <f>[23]Julho!$K$29</f>
        <v>0</v>
      </c>
      <c r="AA27" s="16">
        <f>[23]Julho!$K$30</f>
        <v>0</v>
      </c>
      <c r="AB27" s="16">
        <f>[23]Julho!$K$31</f>
        <v>0</v>
      </c>
      <c r="AC27" s="16">
        <f>[23]Julho!$K$32</f>
        <v>0</v>
      </c>
      <c r="AD27" s="16">
        <f>[23]Julho!$K$33</f>
        <v>0</v>
      </c>
      <c r="AE27" s="16">
        <f>[23]Julho!$K$34</f>
        <v>0</v>
      </c>
      <c r="AF27" s="16">
        <f>[23]Julho!$K$35</f>
        <v>0</v>
      </c>
      <c r="AG27" s="22">
        <f t="shared" si="4"/>
        <v>0</v>
      </c>
      <c r="AH27" s="24">
        <f t="shared" si="5"/>
        <v>0</v>
      </c>
      <c r="AI27" s="81">
        <f t="shared" si="1"/>
        <v>31</v>
      </c>
    </row>
    <row r="28" spans="1:37" ht="17.100000000000001" customHeight="1" x14ac:dyDescent="0.2">
      <c r="A28" s="80" t="s">
        <v>18</v>
      </c>
      <c r="B28" s="16">
        <f>[24]Julho!$K$5</f>
        <v>0</v>
      </c>
      <c r="C28" s="16">
        <f>[24]Julho!$K$6</f>
        <v>0</v>
      </c>
      <c r="D28" s="16">
        <f>[24]Julho!$K$7</f>
        <v>0</v>
      </c>
      <c r="E28" s="16">
        <f>[24]Julho!$K$8</f>
        <v>0</v>
      </c>
      <c r="F28" s="16">
        <f>[24]Julho!$K$9</f>
        <v>0</v>
      </c>
      <c r="G28" s="16">
        <f>[24]Julho!$K$10</f>
        <v>0</v>
      </c>
      <c r="H28" s="16">
        <f>[24]Julho!$K$11</f>
        <v>0</v>
      </c>
      <c r="I28" s="16">
        <f>[24]Julho!$K$12</f>
        <v>0</v>
      </c>
      <c r="J28" s="16">
        <f>[24]Julho!$K$13</f>
        <v>0</v>
      </c>
      <c r="K28" s="16">
        <f>[24]Julho!$K$14</f>
        <v>0</v>
      </c>
      <c r="L28" s="16">
        <f>[24]Julho!$K$15</f>
        <v>0</v>
      </c>
      <c r="M28" s="16">
        <f>[24]Julho!$K$16</f>
        <v>0</v>
      </c>
      <c r="N28" s="16">
        <f>[24]Julho!$K$17</f>
        <v>0</v>
      </c>
      <c r="O28" s="16">
        <f>[24]Julho!$K$18</f>
        <v>0</v>
      </c>
      <c r="P28" s="16">
        <f>[24]Julho!$K$19</f>
        <v>0</v>
      </c>
      <c r="Q28" s="16">
        <f>[24]Julho!$K$20</f>
        <v>0</v>
      </c>
      <c r="R28" s="16">
        <f>[24]Julho!$K$21</f>
        <v>0</v>
      </c>
      <c r="S28" s="16">
        <f>[24]Julho!$K$22</f>
        <v>0</v>
      </c>
      <c r="T28" s="16">
        <f>[24]Julho!$K$23</f>
        <v>0</v>
      </c>
      <c r="U28" s="16">
        <f>[24]Julho!$K$24</f>
        <v>0</v>
      </c>
      <c r="V28" s="16">
        <f>[24]Julho!$K$25</f>
        <v>0</v>
      </c>
      <c r="W28" s="16">
        <f>[24]Julho!$K$26</f>
        <v>0</v>
      </c>
      <c r="X28" s="16">
        <f>[24]Julho!$K$27</f>
        <v>0</v>
      </c>
      <c r="Y28" s="16">
        <f>[24]Julho!$K$28</f>
        <v>0</v>
      </c>
      <c r="Z28" s="16">
        <f>[24]Julho!$K$29</f>
        <v>0</v>
      </c>
      <c r="AA28" s="16">
        <f>[24]Julho!$K$30</f>
        <v>0</v>
      </c>
      <c r="AB28" s="16">
        <f>[24]Julho!$K$31</f>
        <v>0</v>
      </c>
      <c r="AC28" s="16">
        <f>[24]Julho!$K$32</f>
        <v>0</v>
      </c>
      <c r="AD28" s="16">
        <f>[24]Julho!$K$33</f>
        <v>0</v>
      </c>
      <c r="AE28" s="16">
        <f>[24]Julho!$K$34</f>
        <v>0</v>
      </c>
      <c r="AF28" s="16">
        <f>[24]Julho!$K$35</f>
        <v>0</v>
      </c>
      <c r="AG28" s="22">
        <f t="shared" si="4"/>
        <v>0</v>
      </c>
      <c r="AH28" s="24">
        <f t="shared" si="5"/>
        <v>0</v>
      </c>
      <c r="AI28" s="81">
        <f t="shared" si="1"/>
        <v>31</v>
      </c>
    </row>
    <row r="29" spans="1:37" ht="17.100000000000001" customHeight="1" x14ac:dyDescent="0.2">
      <c r="A29" s="80" t="s">
        <v>19</v>
      </c>
      <c r="B29" s="16">
        <f>[25]Julho!$K$5</f>
        <v>0</v>
      </c>
      <c r="C29" s="16">
        <f>[25]Julho!$K$6</f>
        <v>0.2</v>
      </c>
      <c r="D29" s="16">
        <f>[25]Julho!$K$7</f>
        <v>0</v>
      </c>
      <c r="E29" s="16">
        <f>[25]Julho!$K$8</f>
        <v>0</v>
      </c>
      <c r="F29" s="16">
        <f>[25]Julho!$K$9</f>
        <v>0</v>
      </c>
      <c r="G29" s="16">
        <f>[25]Julho!$K$10</f>
        <v>0</v>
      </c>
      <c r="H29" s="16">
        <f>[25]Julho!$K$11</f>
        <v>0</v>
      </c>
      <c r="I29" s="16">
        <f>[25]Julho!$K$12</f>
        <v>0</v>
      </c>
      <c r="J29" s="16">
        <f>[25]Julho!$K$13</f>
        <v>0</v>
      </c>
      <c r="K29" s="16">
        <f>[25]Julho!$K$14</f>
        <v>0</v>
      </c>
      <c r="L29" s="16">
        <f>[25]Julho!$K$15</f>
        <v>0</v>
      </c>
      <c r="M29" s="16">
        <f>[25]Julho!$K$16</f>
        <v>0</v>
      </c>
      <c r="N29" s="16">
        <f>[25]Julho!$K$17</f>
        <v>0</v>
      </c>
      <c r="O29" s="16">
        <f>[25]Julho!$K$18</f>
        <v>0</v>
      </c>
      <c r="P29" s="16">
        <f>[25]Julho!$K$19</f>
        <v>0</v>
      </c>
      <c r="Q29" s="16">
        <f>[25]Julho!$K$20</f>
        <v>0</v>
      </c>
      <c r="R29" s="16">
        <f>[25]Julho!$K$21</f>
        <v>0.2</v>
      </c>
      <c r="S29" s="16">
        <f>[25]Julho!$K$22</f>
        <v>0.2</v>
      </c>
      <c r="T29" s="16">
        <f>[25]Julho!$K$23</f>
        <v>0</v>
      </c>
      <c r="U29" s="16">
        <f>[25]Julho!$K$24</f>
        <v>0</v>
      </c>
      <c r="V29" s="16">
        <f>[25]Julho!$K$25</f>
        <v>0</v>
      </c>
      <c r="W29" s="16">
        <f>[25]Julho!$K$26</f>
        <v>0</v>
      </c>
      <c r="X29" s="16">
        <f>[25]Julho!$K$27</f>
        <v>0</v>
      </c>
      <c r="Y29" s="16">
        <f>[25]Julho!$K$28</f>
        <v>0</v>
      </c>
      <c r="Z29" s="16">
        <f>[25]Julho!$K$29</f>
        <v>0</v>
      </c>
      <c r="AA29" s="16">
        <f>[25]Julho!$K$30</f>
        <v>0</v>
      </c>
      <c r="AB29" s="16">
        <f>[25]Julho!$K$31</f>
        <v>0</v>
      </c>
      <c r="AC29" s="16">
        <f>[25]Julho!$K$32</f>
        <v>0</v>
      </c>
      <c r="AD29" s="16">
        <f>[25]Julho!$K$33</f>
        <v>0</v>
      </c>
      <c r="AE29" s="16">
        <f>[25]Julho!$K$34</f>
        <v>0</v>
      </c>
      <c r="AF29" s="16">
        <f>[25]Julho!$K$35</f>
        <v>0</v>
      </c>
      <c r="AG29" s="22">
        <f t="shared" si="4"/>
        <v>0.60000000000000009</v>
      </c>
      <c r="AH29" s="24">
        <f t="shared" si="5"/>
        <v>0.2</v>
      </c>
      <c r="AI29" s="81">
        <f t="shared" si="1"/>
        <v>28</v>
      </c>
    </row>
    <row r="30" spans="1:37" ht="17.100000000000001" customHeight="1" x14ac:dyDescent="0.2">
      <c r="A30" s="80" t="s">
        <v>31</v>
      </c>
      <c r="B30" s="16">
        <f>[26]Julho!$K$5</f>
        <v>0</v>
      </c>
      <c r="C30" s="16">
        <f>[26]Julho!$K$6</f>
        <v>0</v>
      </c>
      <c r="D30" s="16">
        <f>[26]Julho!$K$7</f>
        <v>0</v>
      </c>
      <c r="E30" s="16">
        <f>[26]Julho!$K$8</f>
        <v>0</v>
      </c>
      <c r="F30" s="16">
        <f>[26]Julho!$K$9</f>
        <v>0</v>
      </c>
      <c r="G30" s="16">
        <f>[26]Julho!$K$10</f>
        <v>0</v>
      </c>
      <c r="H30" s="16">
        <f>[26]Julho!$K$11</f>
        <v>0</v>
      </c>
      <c r="I30" s="16">
        <f>[26]Julho!$K$12</f>
        <v>0</v>
      </c>
      <c r="J30" s="16">
        <f>[26]Julho!$K$13</f>
        <v>0</v>
      </c>
      <c r="K30" s="16">
        <f>[26]Julho!$K$14</f>
        <v>0</v>
      </c>
      <c r="L30" s="16">
        <f>[26]Julho!$K$15</f>
        <v>0</v>
      </c>
      <c r="M30" s="16">
        <f>[26]Julho!$K$16</f>
        <v>0</v>
      </c>
      <c r="N30" s="16">
        <f>[26]Julho!$K$17</f>
        <v>0</v>
      </c>
      <c r="O30" s="16">
        <f>[26]Julho!$K$18</f>
        <v>0</v>
      </c>
      <c r="P30" s="16">
        <f>[26]Julho!$K$19</f>
        <v>0</v>
      </c>
      <c r="Q30" s="16">
        <f>[26]Julho!$K$20</f>
        <v>0</v>
      </c>
      <c r="R30" s="16" t="str">
        <f>[26]Julho!$K$21</f>
        <v>*</v>
      </c>
      <c r="S30" s="16">
        <f>[26]Julho!$K$22</f>
        <v>0</v>
      </c>
      <c r="T30" s="16">
        <f>[26]Julho!$K$23</f>
        <v>0</v>
      </c>
      <c r="U30" s="16">
        <f>[26]Julho!$K$24</f>
        <v>0</v>
      </c>
      <c r="V30" s="16">
        <f>[26]Julho!$K$25</f>
        <v>0</v>
      </c>
      <c r="W30" s="16">
        <f>[26]Julho!$K$26</f>
        <v>0</v>
      </c>
      <c r="X30" s="16">
        <f>[26]Julho!$K$27</f>
        <v>0</v>
      </c>
      <c r="Y30" s="16">
        <f>[26]Julho!$K$28</f>
        <v>0</v>
      </c>
      <c r="Z30" s="16">
        <f>[26]Julho!$K$29</f>
        <v>0</v>
      </c>
      <c r="AA30" s="16">
        <f>[26]Julho!$K$30</f>
        <v>0</v>
      </c>
      <c r="AB30" s="16">
        <f>[26]Julho!$K$31</f>
        <v>0</v>
      </c>
      <c r="AC30" s="16">
        <f>[26]Julho!$K$32</f>
        <v>0</v>
      </c>
      <c r="AD30" s="16">
        <f>[26]Julho!$K$33</f>
        <v>0</v>
      </c>
      <c r="AE30" s="16">
        <f>[26]Julho!$K$34</f>
        <v>0</v>
      </c>
      <c r="AF30" s="16">
        <f>[26]Julho!$K$35</f>
        <v>0</v>
      </c>
      <c r="AG30" s="22">
        <f t="shared" ref="AG30" si="8">SUM(B30:AF30)</f>
        <v>0</v>
      </c>
      <c r="AH30" s="24">
        <f t="shared" ref="AH30" si="9">MAX(B30:AF30)</f>
        <v>0</v>
      </c>
      <c r="AI30" s="81">
        <f t="shared" si="1"/>
        <v>30</v>
      </c>
    </row>
    <row r="31" spans="1:37" ht="17.100000000000001" customHeight="1" x14ac:dyDescent="0.2">
      <c r="A31" s="80" t="s">
        <v>48</v>
      </c>
      <c r="B31" s="16">
        <f>[27]Julho!$K$5</f>
        <v>0</v>
      </c>
      <c r="C31" s="16">
        <f>[27]Julho!$K$6</f>
        <v>0</v>
      </c>
      <c r="D31" s="16">
        <f>[27]Julho!$K$7</f>
        <v>0</v>
      </c>
      <c r="E31" s="16">
        <f>[27]Julho!$K$8</f>
        <v>0</v>
      </c>
      <c r="F31" s="16">
        <f>[27]Julho!$K$9</f>
        <v>0</v>
      </c>
      <c r="G31" s="16">
        <f>[27]Julho!$K$10</f>
        <v>0</v>
      </c>
      <c r="H31" s="16">
        <f>[27]Julho!$K$11</f>
        <v>0</v>
      </c>
      <c r="I31" s="16">
        <f>[27]Julho!$K$12</f>
        <v>0</v>
      </c>
      <c r="J31" s="16">
        <f>[27]Julho!$K$13</f>
        <v>0</v>
      </c>
      <c r="K31" s="16">
        <f>[27]Julho!$K$14</f>
        <v>0</v>
      </c>
      <c r="L31" s="16">
        <f>[27]Julho!$K$15</f>
        <v>0</v>
      </c>
      <c r="M31" s="16">
        <f>[27]Julho!$K$16</f>
        <v>0</v>
      </c>
      <c r="N31" s="16">
        <f>[27]Julho!$K$17</f>
        <v>0</v>
      </c>
      <c r="O31" s="16">
        <f>[27]Julho!$K$18</f>
        <v>0</v>
      </c>
      <c r="P31" s="16">
        <f>[27]Julho!$K$19</f>
        <v>0</v>
      </c>
      <c r="Q31" s="16">
        <f>[27]Julho!$K$20</f>
        <v>0</v>
      </c>
      <c r="R31" s="16">
        <f>[27]Julho!$K$21</f>
        <v>1</v>
      </c>
      <c r="S31" s="16">
        <f>[27]Julho!$K$22</f>
        <v>0</v>
      </c>
      <c r="T31" s="16">
        <f>[27]Julho!$K$23</f>
        <v>0</v>
      </c>
      <c r="U31" s="16">
        <f>[27]Julho!$K$24</f>
        <v>0</v>
      </c>
      <c r="V31" s="16">
        <f>[27]Julho!$K$25</f>
        <v>0</v>
      </c>
      <c r="W31" s="16">
        <f>[27]Julho!$K$26</f>
        <v>0</v>
      </c>
      <c r="X31" s="16">
        <f>[27]Julho!$K$27</f>
        <v>0</v>
      </c>
      <c r="Y31" s="16">
        <f>[27]Julho!$K$28</f>
        <v>0</v>
      </c>
      <c r="Z31" s="16">
        <f>[27]Julho!$K$29</f>
        <v>0</v>
      </c>
      <c r="AA31" s="16">
        <f>[27]Julho!$K$30</f>
        <v>0</v>
      </c>
      <c r="AB31" s="16">
        <f>[27]Julho!$K$31</f>
        <v>0</v>
      </c>
      <c r="AC31" s="16">
        <f>[27]Julho!$K$32</f>
        <v>0</v>
      </c>
      <c r="AD31" s="16">
        <f>[27]Julho!$K$33</f>
        <v>0</v>
      </c>
      <c r="AE31" s="16">
        <f>[27]Julho!$K$34</f>
        <v>0</v>
      </c>
      <c r="AF31" s="16">
        <f>[27]Julho!$K$35</f>
        <v>0</v>
      </c>
      <c r="AG31" s="22">
        <f t="shared" ref="AG31" si="10">SUM(B31:AF31)</f>
        <v>1</v>
      </c>
      <c r="AH31" s="24">
        <f>MAX(B31:AF31)</f>
        <v>1</v>
      </c>
      <c r="AI31" s="81">
        <f t="shared" si="1"/>
        <v>30</v>
      </c>
      <c r="AJ31" s="18" t="s">
        <v>51</v>
      </c>
    </row>
    <row r="32" spans="1:37" ht="17.100000000000001" customHeight="1" x14ac:dyDescent="0.2">
      <c r="A32" s="80" t="s">
        <v>20</v>
      </c>
      <c r="B32" s="16">
        <f>[28]Julho!$K$5</f>
        <v>0</v>
      </c>
      <c r="C32" s="16">
        <f>[28]Julho!$K$6</f>
        <v>0</v>
      </c>
      <c r="D32" s="16">
        <f>[28]Julho!$K$7</f>
        <v>0</v>
      </c>
      <c r="E32" s="16">
        <f>[28]Julho!$K$8</f>
        <v>0</v>
      </c>
      <c r="F32" s="16">
        <f>[28]Julho!$K$9</f>
        <v>0</v>
      </c>
      <c r="G32" s="16">
        <f>[28]Julho!$K$10</f>
        <v>0</v>
      </c>
      <c r="H32" s="16">
        <f>[28]Julho!$K$11</f>
        <v>0</v>
      </c>
      <c r="I32" s="16">
        <f>[28]Julho!$K$12</f>
        <v>0</v>
      </c>
      <c r="J32" s="16">
        <f>[28]Julho!$K$13</f>
        <v>0</v>
      </c>
      <c r="K32" s="16">
        <f>[28]Julho!$K$14</f>
        <v>0</v>
      </c>
      <c r="L32" s="16">
        <f>[28]Julho!$K$15</f>
        <v>0</v>
      </c>
      <c r="M32" s="16">
        <f>[28]Julho!$K$16</f>
        <v>0</v>
      </c>
      <c r="N32" s="16">
        <f>[28]Julho!$K$17</f>
        <v>0</v>
      </c>
      <c r="O32" s="16" t="str">
        <f>[28]Julho!$K$18</f>
        <v>*</v>
      </c>
      <c r="P32" s="16" t="str">
        <f>[28]Julho!$K$19</f>
        <v>*</v>
      </c>
      <c r="Q32" s="16" t="str">
        <f>[28]Julho!$K$20</f>
        <v>*</v>
      </c>
      <c r="R32" s="16" t="str">
        <f>[28]Julho!$K$21</f>
        <v>*</v>
      </c>
      <c r="S32" s="16" t="str">
        <f>[28]Julho!$K$22</f>
        <v>*</v>
      </c>
      <c r="T32" s="16" t="str">
        <f>[28]Julho!$K$23</f>
        <v>*</v>
      </c>
      <c r="U32" s="16" t="str">
        <f>[28]Julho!$K$24</f>
        <v>*</v>
      </c>
      <c r="V32" s="16" t="str">
        <f>[28]Julho!$K$25</f>
        <v>*</v>
      </c>
      <c r="W32" s="16" t="str">
        <f>[28]Julho!$K$26</f>
        <v>*</v>
      </c>
      <c r="X32" s="16" t="str">
        <f>[28]Julho!$K$27</f>
        <v>*</v>
      </c>
      <c r="Y32" s="16" t="str">
        <f>[28]Julho!$K$28</f>
        <v>*</v>
      </c>
      <c r="Z32" s="16" t="str">
        <f>[28]Julho!$K$29</f>
        <v>*</v>
      </c>
      <c r="AA32" s="16" t="str">
        <f>[28]Julho!$K$30</f>
        <v>*</v>
      </c>
      <c r="AB32" s="16" t="str">
        <f>[28]Julho!$K$31</f>
        <v>*</v>
      </c>
      <c r="AC32" s="16" t="str">
        <f>[28]Julho!$K$32</f>
        <v>*</v>
      </c>
      <c r="AD32" s="16" t="str">
        <f>[28]Julho!$K$33</f>
        <v>*</v>
      </c>
      <c r="AE32" s="16" t="str">
        <f>[28]Julho!$K$34</f>
        <v>*</v>
      </c>
      <c r="AF32" s="16" t="str">
        <f>[28]Julho!$K$35</f>
        <v>*</v>
      </c>
      <c r="AG32" s="22">
        <f t="shared" si="4"/>
        <v>0</v>
      </c>
      <c r="AH32" s="24">
        <f t="shared" si="5"/>
        <v>0</v>
      </c>
      <c r="AI32" s="81">
        <f>COUNTIF(B32:AF32,"=0,0")</f>
        <v>13</v>
      </c>
    </row>
    <row r="33" spans="1:35" s="5" customFormat="1" ht="17.100000000000001" customHeight="1" x14ac:dyDescent="0.2">
      <c r="A33" s="82" t="s">
        <v>33</v>
      </c>
      <c r="B33" s="19">
        <f t="shared" ref="B33:AH33" si="11">MAX(B5:B32)</f>
        <v>0.2</v>
      </c>
      <c r="C33" s="19">
        <f t="shared" si="11"/>
        <v>0.2</v>
      </c>
      <c r="D33" s="19">
        <f t="shared" si="11"/>
        <v>0</v>
      </c>
      <c r="E33" s="19">
        <f t="shared" si="11"/>
        <v>0</v>
      </c>
      <c r="F33" s="19">
        <f t="shared" si="11"/>
        <v>0</v>
      </c>
      <c r="G33" s="19">
        <f t="shared" si="11"/>
        <v>0</v>
      </c>
      <c r="H33" s="19">
        <f t="shared" si="11"/>
        <v>0</v>
      </c>
      <c r="I33" s="19">
        <f t="shared" si="11"/>
        <v>0</v>
      </c>
      <c r="J33" s="19">
        <f t="shared" si="11"/>
        <v>2</v>
      </c>
      <c r="K33" s="19">
        <f t="shared" si="11"/>
        <v>0.60000000000000009</v>
      </c>
      <c r="L33" s="19">
        <f t="shared" si="11"/>
        <v>0.2</v>
      </c>
      <c r="M33" s="19">
        <f t="shared" si="11"/>
        <v>0.2</v>
      </c>
      <c r="N33" s="19">
        <f t="shared" si="11"/>
        <v>0</v>
      </c>
      <c r="O33" s="19">
        <f t="shared" si="11"/>
        <v>0</v>
      </c>
      <c r="P33" s="19">
        <f t="shared" si="11"/>
        <v>0</v>
      </c>
      <c r="Q33" s="19">
        <f t="shared" si="11"/>
        <v>0</v>
      </c>
      <c r="R33" s="19">
        <f t="shared" si="11"/>
        <v>5.1999999999999993</v>
      </c>
      <c r="S33" s="19">
        <f t="shared" si="11"/>
        <v>1.8</v>
      </c>
      <c r="T33" s="19">
        <f t="shared" si="11"/>
        <v>0</v>
      </c>
      <c r="U33" s="19">
        <f t="shared" si="11"/>
        <v>0</v>
      </c>
      <c r="V33" s="19">
        <f t="shared" si="11"/>
        <v>0.2</v>
      </c>
      <c r="W33" s="19">
        <f t="shared" si="11"/>
        <v>0</v>
      </c>
      <c r="X33" s="19">
        <f t="shared" si="11"/>
        <v>0</v>
      </c>
      <c r="Y33" s="19">
        <f t="shared" si="11"/>
        <v>0</v>
      </c>
      <c r="Z33" s="19">
        <f t="shared" si="11"/>
        <v>0</v>
      </c>
      <c r="AA33" s="19">
        <f t="shared" si="11"/>
        <v>0.2</v>
      </c>
      <c r="AB33" s="19">
        <f t="shared" si="11"/>
        <v>0</v>
      </c>
      <c r="AC33" s="19">
        <f t="shared" si="11"/>
        <v>0</v>
      </c>
      <c r="AD33" s="19">
        <f t="shared" si="11"/>
        <v>0</v>
      </c>
      <c r="AE33" s="19">
        <f t="shared" si="11"/>
        <v>0</v>
      </c>
      <c r="AF33" s="19">
        <f t="shared" si="11"/>
        <v>0</v>
      </c>
      <c r="AG33" s="21">
        <f t="shared" si="11"/>
        <v>5.9999999999999991</v>
      </c>
      <c r="AH33" s="126">
        <f t="shared" si="11"/>
        <v>5.1999999999999993</v>
      </c>
      <c r="AI33" s="146"/>
    </row>
    <row r="34" spans="1:35" s="11" customFormat="1" ht="13.5" thickBot="1" x14ac:dyDescent="0.25">
      <c r="A34" s="109" t="s">
        <v>36</v>
      </c>
      <c r="B34" s="110">
        <f t="shared" ref="B34:AG34" si="12">SUM(B5:B32)</f>
        <v>0.4</v>
      </c>
      <c r="C34" s="110">
        <f t="shared" si="12"/>
        <v>0.8</v>
      </c>
      <c r="D34" s="110">
        <f t="shared" si="12"/>
        <v>0</v>
      </c>
      <c r="E34" s="110">
        <f t="shared" si="12"/>
        <v>0</v>
      </c>
      <c r="F34" s="110">
        <f t="shared" si="12"/>
        <v>0</v>
      </c>
      <c r="G34" s="110">
        <f t="shared" si="12"/>
        <v>0</v>
      </c>
      <c r="H34" s="110">
        <f t="shared" si="12"/>
        <v>0</v>
      </c>
      <c r="I34" s="110">
        <f t="shared" si="12"/>
        <v>0</v>
      </c>
      <c r="J34" s="110">
        <f t="shared" si="12"/>
        <v>6.2</v>
      </c>
      <c r="K34" s="110">
        <f t="shared" si="12"/>
        <v>1</v>
      </c>
      <c r="L34" s="110">
        <f t="shared" si="12"/>
        <v>0.2</v>
      </c>
      <c r="M34" s="110">
        <f t="shared" si="12"/>
        <v>0.2</v>
      </c>
      <c r="N34" s="110">
        <f t="shared" si="12"/>
        <v>0</v>
      </c>
      <c r="O34" s="110">
        <f t="shared" si="12"/>
        <v>0</v>
      </c>
      <c r="P34" s="110">
        <f t="shared" si="12"/>
        <v>0</v>
      </c>
      <c r="Q34" s="110">
        <f t="shared" si="12"/>
        <v>0</v>
      </c>
      <c r="R34" s="110">
        <f t="shared" si="12"/>
        <v>9.3999999999999986</v>
      </c>
      <c r="S34" s="110">
        <f t="shared" si="12"/>
        <v>2.2000000000000002</v>
      </c>
      <c r="T34" s="110">
        <f t="shared" si="12"/>
        <v>0</v>
      </c>
      <c r="U34" s="110">
        <f t="shared" si="12"/>
        <v>0</v>
      </c>
      <c r="V34" s="110">
        <f t="shared" si="12"/>
        <v>0.2</v>
      </c>
      <c r="W34" s="110">
        <f t="shared" si="12"/>
        <v>0</v>
      </c>
      <c r="X34" s="110">
        <f t="shared" si="12"/>
        <v>0</v>
      </c>
      <c r="Y34" s="110">
        <f t="shared" si="12"/>
        <v>0</v>
      </c>
      <c r="Z34" s="110">
        <f t="shared" si="12"/>
        <v>0</v>
      </c>
      <c r="AA34" s="110">
        <f t="shared" si="12"/>
        <v>0.2</v>
      </c>
      <c r="AB34" s="110">
        <f t="shared" si="12"/>
        <v>0</v>
      </c>
      <c r="AC34" s="110">
        <f t="shared" si="12"/>
        <v>0</v>
      </c>
      <c r="AD34" s="110">
        <f t="shared" si="12"/>
        <v>0</v>
      </c>
      <c r="AE34" s="110">
        <f t="shared" si="12"/>
        <v>0</v>
      </c>
      <c r="AF34" s="110">
        <f t="shared" si="12"/>
        <v>0</v>
      </c>
      <c r="AG34" s="111">
        <f t="shared" si="12"/>
        <v>20.8</v>
      </c>
      <c r="AH34" s="112"/>
      <c r="AI34" s="147"/>
    </row>
    <row r="35" spans="1:35" x14ac:dyDescent="0.2">
      <c r="A35" s="64"/>
      <c r="B35" s="65"/>
      <c r="C35" s="65"/>
      <c r="D35" s="65" t="s">
        <v>138</v>
      </c>
      <c r="E35" s="65"/>
      <c r="F35" s="65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7"/>
      <c r="AE35" s="68"/>
      <c r="AF35" s="76"/>
      <c r="AG35" s="76"/>
      <c r="AH35" s="76"/>
      <c r="AI35" s="69"/>
    </row>
    <row r="36" spans="1:35" x14ac:dyDescent="0.2">
      <c r="A36" s="64"/>
      <c r="B36" s="70" t="s">
        <v>135</v>
      </c>
      <c r="C36" s="70"/>
      <c r="D36" s="70"/>
      <c r="E36" s="70"/>
      <c r="F36" s="70"/>
      <c r="G36" s="70"/>
      <c r="H36" s="70"/>
      <c r="I36" s="70"/>
      <c r="J36" s="66"/>
      <c r="K36" s="66"/>
      <c r="L36" s="66"/>
      <c r="M36" s="66" t="s">
        <v>49</v>
      </c>
      <c r="N36" s="66"/>
      <c r="O36" s="66"/>
      <c r="P36" s="66"/>
      <c r="Q36" s="66"/>
      <c r="R36" s="66"/>
      <c r="S36" s="66"/>
      <c r="T36" s="127" t="s">
        <v>136</v>
      </c>
      <c r="U36" s="127"/>
      <c r="V36" s="127"/>
      <c r="W36" s="127"/>
      <c r="X36" s="127"/>
      <c r="Y36" s="66"/>
      <c r="Z36" s="66"/>
      <c r="AA36" s="66"/>
      <c r="AB36" s="66"/>
      <c r="AC36" s="66"/>
      <c r="AD36" s="67"/>
      <c r="AE36" s="66"/>
      <c r="AF36" s="66"/>
      <c r="AG36" s="67"/>
      <c r="AH36" s="66"/>
      <c r="AI36" s="69"/>
    </row>
    <row r="37" spans="1:35" x14ac:dyDescent="0.2">
      <c r="A37" s="72"/>
      <c r="B37" s="66"/>
      <c r="C37" s="66"/>
      <c r="D37" s="66"/>
      <c r="E37" s="66"/>
      <c r="F37" s="66"/>
      <c r="G37" s="66"/>
      <c r="H37" s="66"/>
      <c r="I37" s="66"/>
      <c r="J37" s="73"/>
      <c r="K37" s="73"/>
      <c r="L37" s="73"/>
      <c r="M37" s="73" t="s">
        <v>50</v>
      </c>
      <c r="N37" s="73"/>
      <c r="O37" s="73"/>
      <c r="P37" s="73"/>
      <c r="Q37" s="66"/>
      <c r="R37" s="66"/>
      <c r="S37" s="66"/>
      <c r="T37" s="128" t="s">
        <v>137</v>
      </c>
      <c r="U37" s="128"/>
      <c r="V37" s="128"/>
      <c r="W37" s="128"/>
      <c r="X37" s="128"/>
      <c r="Y37" s="66"/>
      <c r="Z37" s="66"/>
      <c r="AA37" s="66"/>
      <c r="AB37" s="66"/>
      <c r="AC37" s="66"/>
      <c r="AD37" s="67"/>
      <c r="AE37" s="68"/>
      <c r="AF37" s="76"/>
      <c r="AG37" s="66"/>
      <c r="AH37" s="66"/>
      <c r="AI37" s="71"/>
    </row>
    <row r="38" spans="1:35" x14ac:dyDescent="0.2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7"/>
      <c r="AE38" s="68"/>
      <c r="AF38" s="76"/>
      <c r="AG38" s="73"/>
      <c r="AH38" s="73"/>
      <c r="AI38" s="71"/>
    </row>
    <row r="39" spans="1:35" ht="13.5" thickBot="1" x14ac:dyDescent="0.25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102"/>
      <c r="AH39" s="107"/>
      <c r="AI39" s="108"/>
    </row>
    <row r="40" spans="1:35" x14ac:dyDescent="0.2">
      <c r="H40" s="31"/>
      <c r="I40" s="31"/>
      <c r="J40" s="14"/>
      <c r="K40" s="31"/>
      <c r="L40" s="31"/>
      <c r="M40" s="31"/>
      <c r="N40" s="31"/>
      <c r="O40" s="31"/>
      <c r="P40" s="14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35" x14ac:dyDescent="0.2">
      <c r="AI41" s="13" t="s">
        <v>51</v>
      </c>
    </row>
    <row r="42" spans="1:35" x14ac:dyDescent="0.2">
      <c r="AH42" s="30" t="s">
        <v>51</v>
      </c>
      <c r="AI42" s="13" t="s">
        <v>51</v>
      </c>
    </row>
    <row r="43" spans="1:35" x14ac:dyDescent="0.2">
      <c r="F43" s="2" t="s">
        <v>51</v>
      </c>
    </row>
    <row r="44" spans="1:35" x14ac:dyDescent="0.2">
      <c r="AH44" s="30" t="s">
        <v>51</v>
      </c>
    </row>
    <row r="50" spans="19:30" x14ac:dyDescent="0.2">
      <c r="AD50" s="2" t="s">
        <v>51</v>
      </c>
    </row>
    <row r="51" spans="19:30" x14ac:dyDescent="0.2">
      <c r="S51" s="2" t="s">
        <v>51</v>
      </c>
    </row>
  </sheetData>
  <sheetProtection password="C6EC" sheet="1" objects="1" scenarios="1"/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B2:AH2"/>
    <mergeCell ref="T36:X36"/>
    <mergeCell ref="T37:X37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59" customWidth="1"/>
    <col min="3" max="3" width="9.5703125" style="60" customWidth="1"/>
    <col min="4" max="4" width="9.5703125" style="59" customWidth="1"/>
    <col min="5" max="5" width="9.85546875" style="59" customWidth="1"/>
    <col min="6" max="6" width="9.5703125" style="59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4" customFormat="1" ht="42.75" customHeight="1" x14ac:dyDescent="0.2">
      <c r="A1" s="32" t="s">
        <v>54</v>
      </c>
      <c r="B1" s="32" t="s">
        <v>55</v>
      </c>
      <c r="C1" s="32" t="s">
        <v>56</v>
      </c>
      <c r="D1" s="32" t="s">
        <v>57</v>
      </c>
      <c r="E1" s="32" t="s">
        <v>58</v>
      </c>
      <c r="F1" s="32" t="s">
        <v>59</v>
      </c>
      <c r="G1" s="32" t="s">
        <v>60</v>
      </c>
      <c r="H1" s="32" t="s">
        <v>61</v>
      </c>
      <c r="I1" s="32" t="s">
        <v>62</v>
      </c>
      <c r="J1" s="33"/>
      <c r="K1" s="33"/>
      <c r="L1" s="33"/>
      <c r="M1" s="33"/>
    </row>
    <row r="2" spans="1:13" s="39" customFormat="1" x14ac:dyDescent="0.2">
      <c r="A2" s="35" t="s">
        <v>63</v>
      </c>
      <c r="B2" s="35" t="s">
        <v>64</v>
      </c>
      <c r="C2" s="36" t="s">
        <v>65</v>
      </c>
      <c r="D2" s="36">
        <v>-20.444199999999999</v>
      </c>
      <c r="E2" s="36">
        <v>-52.875599999999999</v>
      </c>
      <c r="F2" s="36">
        <v>388</v>
      </c>
      <c r="G2" s="37">
        <v>40405</v>
      </c>
      <c r="H2" s="38">
        <v>1</v>
      </c>
      <c r="I2" s="36" t="s">
        <v>66</v>
      </c>
      <c r="J2" s="33"/>
      <c r="K2" s="33"/>
      <c r="L2" s="33"/>
      <c r="M2" s="33"/>
    </row>
    <row r="3" spans="1:13" ht="12.75" customHeight="1" x14ac:dyDescent="0.2">
      <c r="A3" s="35" t="s">
        <v>0</v>
      </c>
      <c r="B3" s="35" t="s">
        <v>64</v>
      </c>
      <c r="C3" s="36" t="s">
        <v>67</v>
      </c>
      <c r="D3" s="38">
        <v>-23.002500000000001</v>
      </c>
      <c r="E3" s="38">
        <v>-55.3294</v>
      </c>
      <c r="F3" s="38">
        <v>431</v>
      </c>
      <c r="G3" s="40">
        <v>39611</v>
      </c>
      <c r="H3" s="38">
        <v>1</v>
      </c>
      <c r="I3" s="36" t="s">
        <v>68</v>
      </c>
      <c r="J3" s="41"/>
      <c r="K3" s="41"/>
      <c r="L3" s="41"/>
      <c r="M3" s="41"/>
    </row>
    <row r="4" spans="1:13" x14ac:dyDescent="0.2">
      <c r="A4" s="35" t="s">
        <v>1</v>
      </c>
      <c r="B4" s="35" t="s">
        <v>64</v>
      </c>
      <c r="C4" s="36" t="s">
        <v>69</v>
      </c>
      <c r="D4" s="42">
        <v>-20.4756</v>
      </c>
      <c r="E4" s="42">
        <v>-55.783900000000003</v>
      </c>
      <c r="F4" s="42">
        <v>155</v>
      </c>
      <c r="G4" s="40">
        <v>39022</v>
      </c>
      <c r="H4" s="38">
        <v>1</v>
      </c>
      <c r="I4" s="36" t="s">
        <v>70</v>
      </c>
      <c r="J4" s="41"/>
      <c r="K4" s="41"/>
      <c r="L4" s="41"/>
      <c r="M4" s="41"/>
    </row>
    <row r="5" spans="1:13" s="44" customFormat="1" x14ac:dyDescent="0.2">
      <c r="A5" s="35" t="s">
        <v>45</v>
      </c>
      <c r="B5" s="35" t="s">
        <v>64</v>
      </c>
      <c r="C5" s="36" t="s">
        <v>71</v>
      </c>
      <c r="D5" s="42">
        <v>-22.1008</v>
      </c>
      <c r="E5" s="42">
        <v>-56.54</v>
      </c>
      <c r="F5" s="42">
        <v>208</v>
      </c>
      <c r="G5" s="40">
        <v>40764</v>
      </c>
      <c r="H5" s="38">
        <v>1</v>
      </c>
      <c r="I5" s="43" t="s">
        <v>72</v>
      </c>
      <c r="J5" s="41"/>
      <c r="K5" s="41"/>
      <c r="L5" s="41"/>
      <c r="M5" s="41"/>
    </row>
    <row r="6" spans="1:13" s="44" customFormat="1" x14ac:dyDescent="0.2">
      <c r="A6" s="35" t="s">
        <v>73</v>
      </c>
      <c r="B6" s="35" t="s">
        <v>64</v>
      </c>
      <c r="C6" s="36" t="s">
        <v>74</v>
      </c>
      <c r="D6" s="42">
        <v>-21.7514</v>
      </c>
      <c r="E6" s="42">
        <v>-52.470599999999997</v>
      </c>
      <c r="F6" s="42">
        <v>387</v>
      </c>
      <c r="G6" s="40">
        <v>41354</v>
      </c>
      <c r="H6" s="38">
        <v>1</v>
      </c>
      <c r="I6" s="43" t="s">
        <v>75</v>
      </c>
      <c r="J6" s="41"/>
      <c r="K6" s="41"/>
      <c r="L6" s="41"/>
      <c r="M6" s="41"/>
    </row>
    <row r="7" spans="1:13" x14ac:dyDescent="0.2">
      <c r="A7" s="35" t="s">
        <v>2</v>
      </c>
      <c r="B7" s="35" t="s">
        <v>64</v>
      </c>
      <c r="C7" s="36" t="s">
        <v>76</v>
      </c>
      <c r="D7" s="42">
        <v>-20.45</v>
      </c>
      <c r="E7" s="42">
        <v>-54.616599999999998</v>
      </c>
      <c r="F7" s="42">
        <v>530</v>
      </c>
      <c r="G7" s="40">
        <v>37145</v>
      </c>
      <c r="H7" s="38">
        <v>1</v>
      </c>
      <c r="I7" s="36" t="s">
        <v>77</v>
      </c>
      <c r="J7" s="41"/>
      <c r="K7" s="41"/>
      <c r="L7" s="41"/>
      <c r="M7" s="41"/>
    </row>
    <row r="8" spans="1:13" x14ac:dyDescent="0.2">
      <c r="A8" s="35" t="s">
        <v>3</v>
      </c>
      <c r="B8" s="35" t="s">
        <v>64</v>
      </c>
      <c r="C8" s="36" t="s">
        <v>78</v>
      </c>
      <c r="D8" s="38">
        <v>-19.122499999999999</v>
      </c>
      <c r="E8" s="38">
        <v>-51.720799999999997</v>
      </c>
      <c r="F8" s="42">
        <v>516</v>
      </c>
      <c r="G8" s="40">
        <v>39515</v>
      </c>
      <c r="H8" s="38">
        <v>1</v>
      </c>
      <c r="I8" s="36" t="s">
        <v>79</v>
      </c>
      <c r="J8" s="41"/>
      <c r="K8" s="41"/>
      <c r="L8" s="41"/>
      <c r="M8" s="41"/>
    </row>
    <row r="9" spans="1:13" x14ac:dyDescent="0.2">
      <c r="A9" s="35" t="s">
        <v>4</v>
      </c>
      <c r="B9" s="35" t="s">
        <v>64</v>
      </c>
      <c r="C9" s="36" t="s">
        <v>80</v>
      </c>
      <c r="D9" s="42">
        <v>-18.802199999999999</v>
      </c>
      <c r="E9" s="42">
        <v>-52.602800000000002</v>
      </c>
      <c r="F9" s="42">
        <v>818</v>
      </c>
      <c r="G9" s="40">
        <v>39070</v>
      </c>
      <c r="H9" s="38">
        <v>1</v>
      </c>
      <c r="I9" s="36" t="s">
        <v>81</v>
      </c>
      <c r="J9" s="41"/>
      <c r="K9" s="41"/>
      <c r="L9" s="41"/>
      <c r="M9" s="41"/>
    </row>
    <row r="10" spans="1:13" ht="13.5" customHeight="1" x14ac:dyDescent="0.2">
      <c r="A10" s="35" t="s">
        <v>5</v>
      </c>
      <c r="B10" s="35" t="s">
        <v>64</v>
      </c>
      <c r="C10" s="36" t="s">
        <v>82</v>
      </c>
      <c r="D10" s="42">
        <v>-18.996700000000001</v>
      </c>
      <c r="E10" s="42">
        <v>-57.637500000000003</v>
      </c>
      <c r="F10" s="42">
        <v>126</v>
      </c>
      <c r="G10" s="40">
        <v>39017</v>
      </c>
      <c r="H10" s="38">
        <v>1</v>
      </c>
      <c r="I10" s="36" t="s">
        <v>83</v>
      </c>
      <c r="J10" s="41"/>
      <c r="K10" s="41"/>
      <c r="L10" s="41"/>
      <c r="M10" s="41"/>
    </row>
    <row r="11" spans="1:13" ht="13.5" customHeight="1" x14ac:dyDescent="0.2">
      <c r="A11" s="35" t="s">
        <v>47</v>
      </c>
      <c r="B11" s="35" t="s">
        <v>64</v>
      </c>
      <c r="C11" s="36" t="s">
        <v>84</v>
      </c>
      <c r="D11" s="42">
        <v>-18.4922</v>
      </c>
      <c r="E11" s="42">
        <v>-53.167200000000001</v>
      </c>
      <c r="F11" s="42">
        <v>730</v>
      </c>
      <c r="G11" s="40">
        <v>41247</v>
      </c>
      <c r="H11" s="38">
        <v>1</v>
      </c>
      <c r="I11" s="43" t="s">
        <v>85</v>
      </c>
      <c r="J11" s="41"/>
      <c r="K11" s="41"/>
      <c r="L11" s="41"/>
      <c r="M11" s="41"/>
    </row>
    <row r="12" spans="1:13" x14ac:dyDescent="0.2">
      <c r="A12" s="35" t="s">
        <v>6</v>
      </c>
      <c r="B12" s="35" t="s">
        <v>64</v>
      </c>
      <c r="C12" s="36" t="s">
        <v>86</v>
      </c>
      <c r="D12" s="42">
        <v>-18.304400000000001</v>
      </c>
      <c r="E12" s="42">
        <v>-54.440899999999999</v>
      </c>
      <c r="F12" s="42">
        <v>252</v>
      </c>
      <c r="G12" s="40">
        <v>39028</v>
      </c>
      <c r="H12" s="38">
        <v>1</v>
      </c>
      <c r="I12" s="36" t="s">
        <v>87</v>
      </c>
      <c r="J12" s="41"/>
      <c r="K12" s="41"/>
      <c r="L12" s="41"/>
      <c r="M12" s="41"/>
    </row>
    <row r="13" spans="1:13" x14ac:dyDescent="0.2">
      <c r="A13" s="35" t="s">
        <v>7</v>
      </c>
      <c r="B13" s="35" t="s">
        <v>64</v>
      </c>
      <c r="C13" s="36" t="s">
        <v>88</v>
      </c>
      <c r="D13" s="42">
        <v>-22.193899999999999</v>
      </c>
      <c r="E13" s="45">
        <v>-54.9114</v>
      </c>
      <c r="F13" s="42">
        <v>469</v>
      </c>
      <c r="G13" s="40">
        <v>39011</v>
      </c>
      <c r="H13" s="38">
        <v>1</v>
      </c>
      <c r="I13" s="36" t="s">
        <v>89</v>
      </c>
      <c r="J13" s="41"/>
      <c r="K13" s="41"/>
      <c r="L13" s="41"/>
      <c r="M13" s="41"/>
    </row>
    <row r="14" spans="1:13" x14ac:dyDescent="0.2">
      <c r="A14" s="35" t="s">
        <v>90</v>
      </c>
      <c r="B14" s="35" t="s">
        <v>64</v>
      </c>
      <c r="C14" s="36" t="s">
        <v>91</v>
      </c>
      <c r="D14" s="38">
        <v>-23.449400000000001</v>
      </c>
      <c r="E14" s="38">
        <v>-54.181699999999999</v>
      </c>
      <c r="F14" s="38">
        <v>336</v>
      </c>
      <c r="G14" s="40">
        <v>39598</v>
      </c>
      <c r="H14" s="38">
        <v>1</v>
      </c>
      <c r="I14" s="36" t="s">
        <v>92</v>
      </c>
      <c r="J14" s="41"/>
      <c r="K14" s="41"/>
      <c r="L14" s="41"/>
      <c r="M14" s="41"/>
    </row>
    <row r="15" spans="1:13" x14ac:dyDescent="0.2">
      <c r="A15" s="35" t="s">
        <v>9</v>
      </c>
      <c r="B15" s="35" t="s">
        <v>64</v>
      </c>
      <c r="C15" s="36" t="s">
        <v>93</v>
      </c>
      <c r="D15" s="42">
        <v>-22.3</v>
      </c>
      <c r="E15" s="42">
        <v>-53.816600000000001</v>
      </c>
      <c r="F15" s="42">
        <v>373.29</v>
      </c>
      <c r="G15" s="40">
        <v>37662</v>
      </c>
      <c r="H15" s="38">
        <v>1</v>
      </c>
      <c r="I15" s="36" t="s">
        <v>94</v>
      </c>
      <c r="J15" s="41"/>
      <c r="K15" s="41"/>
      <c r="L15" s="41"/>
      <c r="M15" s="41"/>
    </row>
    <row r="16" spans="1:13" s="44" customFormat="1" x14ac:dyDescent="0.2">
      <c r="A16" s="35" t="s">
        <v>46</v>
      </c>
      <c r="B16" s="35" t="s">
        <v>64</v>
      </c>
      <c r="C16" s="36" t="s">
        <v>95</v>
      </c>
      <c r="D16" s="42">
        <v>-21.478200000000001</v>
      </c>
      <c r="E16" s="42">
        <v>-56.136899999999997</v>
      </c>
      <c r="F16" s="42">
        <v>249</v>
      </c>
      <c r="G16" s="40">
        <v>40759</v>
      </c>
      <c r="H16" s="38">
        <v>1</v>
      </c>
      <c r="I16" s="43" t="s">
        <v>96</v>
      </c>
      <c r="J16" s="41"/>
      <c r="K16" s="41"/>
      <c r="L16" s="41"/>
      <c r="M16" s="41"/>
    </row>
    <row r="17" spans="1:13" x14ac:dyDescent="0.2">
      <c r="A17" s="35" t="s">
        <v>10</v>
      </c>
      <c r="B17" s="35" t="s">
        <v>64</v>
      </c>
      <c r="C17" s="36" t="s">
        <v>97</v>
      </c>
      <c r="D17" s="38">
        <v>-22.857199999999999</v>
      </c>
      <c r="E17" s="38">
        <v>-54.605600000000003</v>
      </c>
      <c r="F17" s="38">
        <v>379</v>
      </c>
      <c r="G17" s="40">
        <v>39617</v>
      </c>
      <c r="H17" s="38">
        <v>1</v>
      </c>
      <c r="I17" s="36" t="s">
        <v>98</v>
      </c>
      <c r="J17" s="41"/>
      <c r="K17" s="41"/>
      <c r="L17" s="41"/>
      <c r="M17" s="41"/>
    </row>
    <row r="18" spans="1:13" ht="12.75" customHeight="1" x14ac:dyDescent="0.2">
      <c r="A18" s="35" t="s">
        <v>11</v>
      </c>
      <c r="B18" s="35" t="s">
        <v>64</v>
      </c>
      <c r="C18" s="36" t="s">
        <v>99</v>
      </c>
      <c r="D18" s="42">
        <v>-21.609200000000001</v>
      </c>
      <c r="E18" s="42">
        <v>-55.177799999999998</v>
      </c>
      <c r="F18" s="42">
        <v>401</v>
      </c>
      <c r="G18" s="40">
        <v>39065</v>
      </c>
      <c r="H18" s="38">
        <v>1</v>
      </c>
      <c r="I18" s="36" t="s">
        <v>100</v>
      </c>
      <c r="J18" s="41"/>
      <c r="K18" s="41"/>
      <c r="L18" s="41"/>
      <c r="M18" s="41"/>
    </row>
    <row r="19" spans="1:13" s="44" customFormat="1" x14ac:dyDescent="0.2">
      <c r="A19" s="35" t="s">
        <v>12</v>
      </c>
      <c r="B19" s="35" t="s">
        <v>64</v>
      </c>
      <c r="C19" s="36" t="s">
        <v>101</v>
      </c>
      <c r="D19" s="42">
        <v>-20.395600000000002</v>
      </c>
      <c r="E19" s="42">
        <v>-56.431699999999999</v>
      </c>
      <c r="F19" s="42">
        <v>140</v>
      </c>
      <c r="G19" s="40">
        <v>39023</v>
      </c>
      <c r="H19" s="38">
        <v>1</v>
      </c>
      <c r="I19" s="36" t="s">
        <v>102</v>
      </c>
      <c r="J19" s="41"/>
      <c r="K19" s="41"/>
      <c r="L19" s="41"/>
      <c r="M19" s="41"/>
    </row>
    <row r="20" spans="1:13" x14ac:dyDescent="0.2">
      <c r="A20" s="35" t="s">
        <v>103</v>
      </c>
      <c r="B20" s="35" t="s">
        <v>64</v>
      </c>
      <c r="C20" s="36" t="s">
        <v>104</v>
      </c>
      <c r="D20" s="42">
        <v>-18.988900000000001</v>
      </c>
      <c r="E20" s="42">
        <v>-56.623100000000001</v>
      </c>
      <c r="F20" s="42">
        <v>104</v>
      </c>
      <c r="G20" s="40">
        <v>38932</v>
      </c>
      <c r="H20" s="38">
        <v>1</v>
      </c>
      <c r="I20" s="36" t="s">
        <v>105</v>
      </c>
      <c r="J20" s="41"/>
      <c r="K20" s="41"/>
      <c r="L20" s="41"/>
      <c r="M20" s="41"/>
    </row>
    <row r="21" spans="1:13" s="44" customFormat="1" x14ac:dyDescent="0.2">
      <c r="A21" s="35" t="s">
        <v>14</v>
      </c>
      <c r="B21" s="35" t="s">
        <v>64</v>
      </c>
      <c r="C21" s="36" t="s">
        <v>106</v>
      </c>
      <c r="D21" s="42">
        <v>-19.414300000000001</v>
      </c>
      <c r="E21" s="42">
        <v>-51.1053</v>
      </c>
      <c r="F21" s="42">
        <v>424</v>
      </c>
      <c r="G21" s="40" t="s">
        <v>107</v>
      </c>
      <c r="H21" s="38">
        <v>1</v>
      </c>
      <c r="I21" s="36" t="s">
        <v>108</v>
      </c>
      <c r="J21" s="41"/>
      <c r="K21" s="41"/>
      <c r="L21" s="41"/>
      <c r="M21" s="41"/>
    </row>
    <row r="22" spans="1:13" x14ac:dyDescent="0.2">
      <c r="A22" s="35" t="s">
        <v>15</v>
      </c>
      <c r="B22" s="35" t="s">
        <v>64</v>
      </c>
      <c r="C22" s="36" t="s">
        <v>109</v>
      </c>
      <c r="D22" s="42">
        <v>-22.533300000000001</v>
      </c>
      <c r="E22" s="42">
        <v>-55.533299999999997</v>
      </c>
      <c r="F22" s="42">
        <v>650</v>
      </c>
      <c r="G22" s="40">
        <v>37140</v>
      </c>
      <c r="H22" s="38">
        <v>1</v>
      </c>
      <c r="I22" s="36" t="s">
        <v>110</v>
      </c>
      <c r="J22" s="41"/>
      <c r="K22" s="41"/>
      <c r="L22" s="41"/>
      <c r="M22" s="41"/>
    </row>
    <row r="23" spans="1:13" x14ac:dyDescent="0.2">
      <c r="A23" s="35" t="s">
        <v>16</v>
      </c>
      <c r="B23" s="35" t="s">
        <v>64</v>
      </c>
      <c r="C23" s="36" t="s">
        <v>111</v>
      </c>
      <c r="D23" s="42">
        <v>-21.7058</v>
      </c>
      <c r="E23" s="42">
        <v>-57.5533</v>
      </c>
      <c r="F23" s="42">
        <v>85</v>
      </c>
      <c r="G23" s="40">
        <v>39014</v>
      </c>
      <c r="H23" s="38">
        <v>1</v>
      </c>
      <c r="I23" s="36" t="s">
        <v>112</v>
      </c>
      <c r="J23" s="41"/>
      <c r="K23" s="41"/>
      <c r="L23" s="41"/>
      <c r="M23" s="41"/>
    </row>
    <row r="24" spans="1:13" s="44" customFormat="1" x14ac:dyDescent="0.2">
      <c r="A24" s="35" t="s">
        <v>18</v>
      </c>
      <c r="B24" s="35" t="s">
        <v>64</v>
      </c>
      <c r="C24" s="36" t="s">
        <v>113</v>
      </c>
      <c r="D24" s="42">
        <v>-19.420100000000001</v>
      </c>
      <c r="E24" s="42">
        <v>-54.553100000000001</v>
      </c>
      <c r="F24" s="42">
        <v>647</v>
      </c>
      <c r="G24" s="40">
        <v>39067</v>
      </c>
      <c r="H24" s="38">
        <v>1</v>
      </c>
      <c r="I24" s="36" t="s">
        <v>114</v>
      </c>
      <c r="J24" s="41"/>
      <c r="K24" s="41"/>
      <c r="L24" s="41"/>
      <c r="M24" s="41"/>
    </row>
    <row r="25" spans="1:13" x14ac:dyDescent="0.2">
      <c r="A25" s="35" t="s">
        <v>115</v>
      </c>
      <c r="B25" s="35" t="s">
        <v>64</v>
      </c>
      <c r="C25" s="36" t="s">
        <v>116</v>
      </c>
      <c r="D25" s="38">
        <v>-21.774999999999999</v>
      </c>
      <c r="E25" s="38">
        <v>-54.528100000000002</v>
      </c>
      <c r="F25" s="38">
        <v>329</v>
      </c>
      <c r="G25" s="40">
        <v>39625</v>
      </c>
      <c r="H25" s="38">
        <v>1</v>
      </c>
      <c r="I25" s="36" t="s">
        <v>117</v>
      </c>
      <c r="J25" s="41"/>
      <c r="K25" s="41"/>
      <c r="L25" s="41"/>
      <c r="M25" s="41"/>
    </row>
    <row r="26" spans="1:13" s="49" customFormat="1" ht="15" customHeight="1" x14ac:dyDescent="0.2">
      <c r="A26" s="46" t="s">
        <v>31</v>
      </c>
      <c r="B26" s="46" t="s">
        <v>64</v>
      </c>
      <c r="C26" s="36" t="s">
        <v>118</v>
      </c>
      <c r="D26" s="47">
        <v>-20.9817</v>
      </c>
      <c r="E26" s="47">
        <v>-54.971899999999998</v>
      </c>
      <c r="F26" s="47">
        <v>464</v>
      </c>
      <c r="G26" s="37" t="s">
        <v>119</v>
      </c>
      <c r="H26" s="36">
        <v>1</v>
      </c>
      <c r="I26" s="46" t="s">
        <v>120</v>
      </c>
      <c r="J26" s="48"/>
      <c r="K26" s="48"/>
      <c r="L26" s="48"/>
      <c r="M26" s="48"/>
    </row>
    <row r="27" spans="1:13" s="44" customFormat="1" x14ac:dyDescent="0.2">
      <c r="A27" s="35" t="s">
        <v>19</v>
      </c>
      <c r="B27" s="35" t="s">
        <v>64</v>
      </c>
      <c r="C27" s="36" t="s">
        <v>121</v>
      </c>
      <c r="D27" s="38">
        <v>-23.966899999999999</v>
      </c>
      <c r="E27" s="38">
        <v>-55.0242</v>
      </c>
      <c r="F27" s="38">
        <v>402</v>
      </c>
      <c r="G27" s="40">
        <v>39605</v>
      </c>
      <c r="H27" s="38">
        <v>1</v>
      </c>
      <c r="I27" s="36" t="s">
        <v>122</v>
      </c>
      <c r="J27" s="41"/>
      <c r="K27" s="41"/>
      <c r="L27" s="41"/>
      <c r="M27" s="41"/>
    </row>
    <row r="28" spans="1:13" s="51" customFormat="1" x14ac:dyDescent="0.2">
      <c r="A28" s="46" t="s">
        <v>48</v>
      </c>
      <c r="B28" s="46" t="s">
        <v>64</v>
      </c>
      <c r="C28" s="36" t="s">
        <v>123</v>
      </c>
      <c r="D28" s="36">
        <v>-17.634699999999999</v>
      </c>
      <c r="E28" s="36">
        <v>-54.760100000000001</v>
      </c>
      <c r="F28" s="36">
        <v>486</v>
      </c>
      <c r="G28" s="37" t="s">
        <v>124</v>
      </c>
      <c r="H28" s="36">
        <v>1</v>
      </c>
      <c r="I28" s="38" t="s">
        <v>125</v>
      </c>
      <c r="J28" s="50"/>
      <c r="K28" s="50"/>
      <c r="L28" s="50"/>
      <c r="M28" s="50"/>
    </row>
    <row r="29" spans="1:13" x14ac:dyDescent="0.2">
      <c r="A29" s="35" t="s">
        <v>20</v>
      </c>
      <c r="B29" s="35" t="s">
        <v>64</v>
      </c>
      <c r="C29" s="36" t="s">
        <v>126</v>
      </c>
      <c r="D29" s="38">
        <v>-20.783300000000001</v>
      </c>
      <c r="E29" s="38">
        <v>-51.7</v>
      </c>
      <c r="F29" s="38">
        <v>313</v>
      </c>
      <c r="G29" s="40">
        <v>37137</v>
      </c>
      <c r="H29" s="38">
        <v>1</v>
      </c>
      <c r="I29" s="36" t="s">
        <v>127</v>
      </c>
      <c r="J29" s="41"/>
      <c r="K29" s="41"/>
      <c r="L29" s="41"/>
      <c r="M29" s="41"/>
    </row>
    <row r="30" spans="1:13" ht="18" customHeight="1" x14ac:dyDescent="0.2">
      <c r="A30" s="52"/>
      <c r="B30" s="53"/>
      <c r="C30" s="54"/>
      <c r="D30" s="54"/>
      <c r="E30" s="54"/>
      <c r="F30" s="54"/>
      <c r="G30" s="32" t="s">
        <v>128</v>
      </c>
      <c r="H30" s="36">
        <f>SUM(H2:H29)</f>
        <v>28</v>
      </c>
      <c r="I30" s="52"/>
      <c r="J30" s="41"/>
      <c r="K30" s="41"/>
      <c r="L30" s="41"/>
      <c r="M30" s="41"/>
    </row>
    <row r="31" spans="1:13" x14ac:dyDescent="0.2">
      <c r="A31" s="41" t="s">
        <v>129</v>
      </c>
      <c r="B31" s="55"/>
      <c r="C31" s="55"/>
      <c r="D31" s="55"/>
      <c r="E31" s="55"/>
      <c r="F31" s="55"/>
      <c r="G31" s="41"/>
      <c r="H31" s="56"/>
      <c r="I31" s="41"/>
      <c r="J31" s="41"/>
      <c r="K31" s="41"/>
      <c r="L31" s="41"/>
      <c r="M31" s="41"/>
    </row>
    <row r="32" spans="1:13" x14ac:dyDescent="0.2">
      <c r="A32" s="57" t="s">
        <v>130</v>
      </c>
      <c r="B32" s="58"/>
      <c r="C32" s="58"/>
      <c r="D32" s="58"/>
      <c r="E32" s="58"/>
      <c r="F32" s="58"/>
      <c r="G32" s="41"/>
      <c r="H32" s="41"/>
      <c r="I32" s="41"/>
      <c r="J32" s="41"/>
      <c r="K32" s="41"/>
      <c r="L32" s="41"/>
      <c r="M32" s="41"/>
    </row>
    <row r="33" spans="1:13" x14ac:dyDescent="0.2">
      <c r="A33" s="41"/>
      <c r="B33" s="58"/>
      <c r="C33" s="58"/>
      <c r="D33" s="58"/>
      <c r="E33" s="58"/>
      <c r="F33" s="58"/>
      <c r="G33" s="41"/>
      <c r="H33" s="41"/>
      <c r="I33" s="41"/>
      <c r="J33" s="41"/>
      <c r="K33" s="41"/>
      <c r="L33" s="41"/>
      <c r="M33" s="41"/>
    </row>
    <row r="34" spans="1:13" x14ac:dyDescent="0.2">
      <c r="A34" s="41"/>
      <c r="B34" s="58"/>
      <c r="C34" s="58"/>
      <c r="D34" s="58"/>
      <c r="E34" s="58"/>
      <c r="F34" s="58"/>
      <c r="G34" s="41"/>
      <c r="H34" s="41"/>
      <c r="I34" s="41"/>
      <c r="J34" s="41"/>
      <c r="K34" s="41"/>
      <c r="L34" s="41"/>
      <c r="M34" s="41"/>
    </row>
    <row r="35" spans="1:13" x14ac:dyDescent="0.2">
      <c r="A35" s="41"/>
      <c r="B35" s="58"/>
      <c r="C35" s="58"/>
      <c r="D35" s="58"/>
      <c r="E35" s="58"/>
      <c r="F35" s="58"/>
      <c r="G35" s="41"/>
      <c r="H35" s="41"/>
      <c r="I35" s="41"/>
      <c r="J35" s="41"/>
      <c r="K35" s="41"/>
      <c r="L35" s="41"/>
      <c r="M35" s="41"/>
    </row>
    <row r="36" spans="1:13" x14ac:dyDescent="0.2">
      <c r="A36" s="41"/>
      <c r="B36" s="58"/>
      <c r="C36" s="58"/>
      <c r="D36" s="58"/>
      <c r="E36" s="58"/>
      <c r="F36" s="58"/>
      <c r="G36" s="41"/>
      <c r="H36" s="41"/>
      <c r="I36" s="41"/>
      <c r="J36" s="41"/>
      <c r="K36" s="41"/>
      <c r="L36" s="41"/>
      <c r="M36" s="41"/>
    </row>
    <row r="37" spans="1:13" x14ac:dyDescent="0.2">
      <c r="A37" s="41"/>
      <c r="B37" s="58"/>
      <c r="C37" s="58"/>
      <c r="D37" s="58"/>
      <c r="E37" s="58"/>
      <c r="F37" s="58"/>
      <c r="G37" s="41"/>
      <c r="H37" s="41"/>
      <c r="I37" s="41"/>
      <c r="J37" s="41"/>
      <c r="K37" s="41"/>
      <c r="L37" s="41"/>
      <c r="M37" s="41"/>
    </row>
    <row r="38" spans="1:13" x14ac:dyDescent="0.2">
      <c r="A38" s="41"/>
      <c r="B38" s="58"/>
      <c r="C38" s="58"/>
      <c r="D38" s="58"/>
      <c r="E38" s="58"/>
      <c r="F38" s="58"/>
      <c r="G38" s="41"/>
      <c r="H38" s="41"/>
      <c r="I38" s="41"/>
      <c r="J38" s="41"/>
      <c r="K38" s="41"/>
      <c r="L38" s="41"/>
      <c r="M38" s="41"/>
    </row>
    <row r="39" spans="1:13" x14ac:dyDescent="0.2">
      <c r="A39" s="41"/>
      <c r="B39" s="58"/>
      <c r="C39" s="58"/>
      <c r="D39" s="58"/>
      <c r="E39" s="58"/>
      <c r="F39" s="58"/>
      <c r="G39" s="41"/>
      <c r="H39" s="41"/>
      <c r="I39" s="41"/>
      <c r="J39" s="41"/>
      <c r="K39" s="41"/>
      <c r="L39" s="41"/>
      <c r="M39" s="41"/>
    </row>
    <row r="40" spans="1:13" x14ac:dyDescent="0.2">
      <c r="A40" s="41"/>
      <c r="B40" s="58"/>
      <c r="C40" s="58"/>
      <c r="D40" s="58"/>
      <c r="E40" s="58"/>
      <c r="F40" s="58"/>
      <c r="G40" s="41"/>
      <c r="H40" s="41"/>
      <c r="I40" s="41"/>
      <c r="J40" s="41"/>
      <c r="K40" s="41"/>
      <c r="L40" s="41"/>
      <c r="M40" s="41"/>
    </row>
    <row r="41" spans="1:13" x14ac:dyDescent="0.2">
      <c r="A41" s="41"/>
      <c r="B41" s="58"/>
      <c r="C41" s="58"/>
      <c r="D41" s="58"/>
      <c r="E41" s="58"/>
      <c r="F41" s="58"/>
      <c r="G41" s="41"/>
      <c r="H41" s="41"/>
      <c r="I41" s="41"/>
      <c r="J41" s="41"/>
      <c r="K41" s="41"/>
      <c r="L41" s="41"/>
      <c r="M41" s="41"/>
    </row>
    <row r="42" spans="1:13" x14ac:dyDescent="0.2">
      <c r="A42" s="41"/>
      <c r="B42" s="58"/>
      <c r="C42" s="58"/>
      <c r="D42" s="58"/>
      <c r="E42" s="58"/>
      <c r="F42" s="58"/>
      <c r="G42" s="41"/>
      <c r="H42" s="41"/>
      <c r="I42" s="41"/>
      <c r="J42" s="41"/>
      <c r="K42" s="41"/>
      <c r="L42" s="41"/>
      <c r="M42" s="41"/>
    </row>
    <row r="43" spans="1:13" x14ac:dyDescent="0.2">
      <c r="A43" s="41"/>
      <c r="B43" s="58"/>
      <c r="C43" s="58"/>
      <c r="D43" s="58"/>
      <c r="E43" s="58"/>
      <c r="F43" s="58"/>
      <c r="G43" s="41"/>
      <c r="H43" s="41"/>
      <c r="I43" s="41"/>
      <c r="J43" s="41"/>
      <c r="K43" s="41"/>
      <c r="L43" s="41"/>
      <c r="M43" s="41"/>
    </row>
    <row r="44" spans="1:13" x14ac:dyDescent="0.2">
      <c r="A44" s="41"/>
      <c r="B44" s="58"/>
      <c r="C44" s="58"/>
      <c r="D44" s="58"/>
      <c r="E44" s="58"/>
      <c r="F44" s="58"/>
      <c r="G44" s="41"/>
      <c r="H44" s="41"/>
      <c r="I44" s="41"/>
      <c r="J44" s="41"/>
      <c r="K44" s="41"/>
      <c r="L44" s="41"/>
      <c r="M44" s="41"/>
    </row>
    <row r="45" spans="1:13" x14ac:dyDescent="0.2">
      <c r="A45" s="41"/>
      <c r="B45" s="58"/>
      <c r="C45" s="58"/>
      <c r="D45" s="58"/>
      <c r="E45" s="58"/>
      <c r="F45" s="58"/>
      <c r="G45" s="41"/>
      <c r="H45" s="41"/>
      <c r="I45" s="41"/>
      <c r="J45" s="41"/>
      <c r="K45" s="41"/>
      <c r="L45" s="41"/>
      <c r="M45" s="41"/>
    </row>
    <row r="46" spans="1:13" x14ac:dyDescent="0.2">
      <c r="A46" s="41"/>
      <c r="B46" s="58"/>
      <c r="C46" s="58"/>
      <c r="D46" s="58"/>
      <c r="E46" s="58"/>
      <c r="F46" s="58"/>
      <c r="G46" s="41"/>
      <c r="H46" s="41"/>
      <c r="I46" s="41"/>
      <c r="J46" s="41"/>
      <c r="K46" s="41"/>
      <c r="L46" s="41"/>
      <c r="M46" s="41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22" zoomScale="90" zoomScaleNormal="90" workbookViewId="0">
      <selection activeCell="AA43" sqref="AA43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132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4" ht="20.100000000000001" customHeight="1" x14ac:dyDescent="0.2">
      <c r="A2" s="135" t="s">
        <v>21</v>
      </c>
      <c r="B2" s="136" t="s">
        <v>134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8"/>
    </row>
    <row r="3" spans="1:34" s="4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25" t="s">
        <v>39</v>
      </c>
      <c r="AH3" s="91" t="s">
        <v>38</v>
      </c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25" t="s">
        <v>37</v>
      </c>
      <c r="AH4" s="91" t="s">
        <v>37</v>
      </c>
    </row>
    <row r="5" spans="1:34" s="5" customFormat="1" ht="20.100000000000001" customHeight="1" x14ac:dyDescent="0.2">
      <c r="A5" s="80" t="s">
        <v>44</v>
      </c>
      <c r="B5" s="16">
        <f>[1]Julho!$C$5</f>
        <v>30</v>
      </c>
      <c r="C5" s="16">
        <f>[1]Julho!$C$6</f>
        <v>27</v>
      </c>
      <c r="D5" s="16">
        <f>[1]Julho!$C$7</f>
        <v>25.8</v>
      </c>
      <c r="E5" s="16">
        <f>[1]Julho!$C$8</f>
        <v>25.9</v>
      </c>
      <c r="F5" s="16">
        <f>[1]Julho!$C$9</f>
        <v>27.1</v>
      </c>
      <c r="G5" s="16">
        <f>[1]Julho!$C$10</f>
        <v>27.8</v>
      </c>
      <c r="H5" s="16">
        <f>[1]Julho!$C$11</f>
        <v>28.5</v>
      </c>
      <c r="I5" s="16">
        <f>[1]Julho!$C$12</f>
        <v>30.2</v>
      </c>
      <c r="J5" s="16">
        <f>[1]Julho!$C$13</f>
        <v>30.7</v>
      </c>
      <c r="K5" s="16">
        <f>[1]Julho!$C$14</f>
        <v>31.3</v>
      </c>
      <c r="L5" s="16">
        <f>[1]Julho!$C$15</f>
        <v>30.8</v>
      </c>
      <c r="M5" s="16">
        <f>[1]Julho!$C$16</f>
        <v>31.3</v>
      </c>
      <c r="N5" s="16">
        <f>[1]Julho!$C$17</f>
        <v>32</v>
      </c>
      <c r="O5" s="16">
        <f>[1]Julho!$C$18</f>
        <v>32.1</v>
      </c>
      <c r="P5" s="16">
        <f>[1]Julho!$C$19</f>
        <v>31.9</v>
      </c>
      <c r="Q5" s="16">
        <f>[1]Julho!$C$20</f>
        <v>32</v>
      </c>
      <c r="R5" s="16">
        <f>[1]Julho!$C$21</f>
        <v>21.8</v>
      </c>
      <c r="S5" s="16">
        <f>[1]Julho!$C$22</f>
        <v>17</v>
      </c>
      <c r="T5" s="16">
        <f>[1]Julho!$C$23</f>
        <v>20.9</v>
      </c>
      <c r="U5" s="16">
        <f>[1]Julho!$C$24</f>
        <v>28.6</v>
      </c>
      <c r="V5" s="16">
        <f>[1]Julho!$C$25</f>
        <v>31.6</v>
      </c>
      <c r="W5" s="16">
        <f>[1]Julho!$C$26</f>
        <v>31.7</v>
      </c>
      <c r="X5" s="16">
        <f>[1]Julho!$C$27</f>
        <v>33.799999999999997</v>
      </c>
      <c r="Y5" s="16">
        <f>[1]Julho!$C$28</f>
        <v>33.6</v>
      </c>
      <c r="Z5" s="16">
        <f>[1]Julho!$C$29</f>
        <v>32</v>
      </c>
      <c r="AA5" s="16">
        <f>[1]Julho!$C$30</f>
        <v>31.6</v>
      </c>
      <c r="AB5" s="16">
        <f>[1]Julho!$C$31</f>
        <v>30</v>
      </c>
      <c r="AC5" s="16">
        <f>[1]Julho!$C$32</f>
        <v>31.1</v>
      </c>
      <c r="AD5" s="16">
        <f>[1]Julho!$C$33</f>
        <v>31</v>
      </c>
      <c r="AE5" s="16">
        <f>[1]Julho!$C$34</f>
        <v>31.7</v>
      </c>
      <c r="AF5" s="16">
        <f>[1]Julho!$C$35</f>
        <v>30.7</v>
      </c>
      <c r="AG5" s="26">
        <f>MAX(B5:AF5)</f>
        <v>33.799999999999997</v>
      </c>
      <c r="AH5" s="92">
        <f>AVERAGE(B5:AF5)</f>
        <v>29.403225806451619</v>
      </c>
    </row>
    <row r="6" spans="1:34" ht="17.100000000000001" customHeight="1" x14ac:dyDescent="0.2">
      <c r="A6" s="80" t="s">
        <v>0</v>
      </c>
      <c r="B6" s="16">
        <f>[2]Julho!$C$5</f>
        <v>24.5</v>
      </c>
      <c r="C6" s="16">
        <f>[2]Julho!$C$6</f>
        <v>24.9</v>
      </c>
      <c r="D6" s="16">
        <f>[2]Julho!$C$7</f>
        <v>21</v>
      </c>
      <c r="E6" s="16">
        <f>[2]Julho!$C$8</f>
        <v>22.8</v>
      </c>
      <c r="F6" s="16">
        <f>[2]Julho!$C$9</f>
        <v>24.4</v>
      </c>
      <c r="G6" s="16">
        <f>[2]Julho!$C$10</f>
        <v>25.9</v>
      </c>
      <c r="H6" s="16">
        <f>[2]Julho!$C$11</f>
        <v>25.7</v>
      </c>
      <c r="I6" s="16">
        <f>[2]Julho!$C$12</f>
        <v>26.6</v>
      </c>
      <c r="J6" s="16">
        <f>[2]Julho!$C$13</f>
        <v>23.7</v>
      </c>
      <c r="K6" s="16">
        <f>[2]Julho!$C$14</f>
        <v>27.9</v>
      </c>
      <c r="L6" s="16">
        <f>[2]Julho!$C$15</f>
        <v>28.2</v>
      </c>
      <c r="M6" s="16">
        <f>[2]Julho!$C$16</f>
        <v>28</v>
      </c>
      <c r="N6" s="16">
        <f>[2]Julho!$C$17</f>
        <v>28.9</v>
      </c>
      <c r="O6" s="16">
        <f>[2]Julho!$C$18</f>
        <v>29.7</v>
      </c>
      <c r="P6" s="16">
        <f>[2]Julho!$C$19</f>
        <v>29.6</v>
      </c>
      <c r="Q6" s="16">
        <f>[2]Julho!$C$20</f>
        <v>30.8</v>
      </c>
      <c r="R6" s="16">
        <f>[2]Julho!$C$21</f>
        <v>17.5</v>
      </c>
      <c r="S6" s="16">
        <f>[2]Julho!$C$22</f>
        <v>14.1</v>
      </c>
      <c r="T6" s="16">
        <f>[2]Julho!$C$23</f>
        <v>18.5</v>
      </c>
      <c r="U6" s="16">
        <f>[2]Julho!$C$24</f>
        <v>23.1</v>
      </c>
      <c r="V6" s="16">
        <f>[2]Julho!$C$25</f>
        <v>29.6</v>
      </c>
      <c r="W6" s="16">
        <f>[2]Julho!$C$26</f>
        <v>29.2</v>
      </c>
      <c r="X6" s="16">
        <f>[2]Julho!$C$27</f>
        <v>29.6</v>
      </c>
      <c r="Y6" s="16">
        <f>[2]Julho!$C$28</f>
        <v>31.8</v>
      </c>
      <c r="Z6" s="16">
        <f>[2]Julho!$C$29</f>
        <v>30.1</v>
      </c>
      <c r="AA6" s="16">
        <f>[2]Julho!$C$30</f>
        <v>29.9</v>
      </c>
      <c r="AB6" s="16">
        <f>[2]Julho!$C$31</f>
        <v>28.4</v>
      </c>
      <c r="AC6" s="16">
        <f>[2]Julho!$C$32</f>
        <v>28.3</v>
      </c>
      <c r="AD6" s="16">
        <f>[2]Julho!$C$33</f>
        <v>29.4</v>
      </c>
      <c r="AE6" s="16">
        <f>[2]Julho!$C$34</f>
        <v>30</v>
      </c>
      <c r="AF6" s="16">
        <f>[2]Julho!$C$35</f>
        <v>29.7</v>
      </c>
      <c r="AG6" s="23">
        <f t="shared" ref="AG6:AG16" si="1">MAX(B6:AF6)</f>
        <v>31.8</v>
      </c>
      <c r="AH6" s="93">
        <f t="shared" ref="AH6:AH16" si="2">AVERAGE(B6:AF6)</f>
        <v>26.509677419354837</v>
      </c>
    </row>
    <row r="7" spans="1:34" ht="17.100000000000001" customHeight="1" x14ac:dyDescent="0.2">
      <c r="A7" s="80" t="s">
        <v>1</v>
      </c>
      <c r="B7" s="16">
        <f>[3]Julho!$C$5</f>
        <v>29.9</v>
      </c>
      <c r="C7" s="16">
        <f>[3]Julho!$C$6</f>
        <v>29.3</v>
      </c>
      <c r="D7" s="16">
        <f>[3]Julho!$C$7</f>
        <v>26.9</v>
      </c>
      <c r="E7" s="16">
        <f>[3]Julho!$C$8</f>
        <v>27.9</v>
      </c>
      <c r="F7" s="16">
        <f>[3]Julho!$C$9</f>
        <v>29.3</v>
      </c>
      <c r="G7" s="16">
        <f>[3]Julho!$C$10</f>
        <v>29.7</v>
      </c>
      <c r="H7" s="16">
        <f>[3]Julho!$C$11</f>
        <v>28.9</v>
      </c>
      <c r="I7" s="16">
        <f>[3]Julho!$C$12</f>
        <v>30.3</v>
      </c>
      <c r="J7" s="16">
        <f>[3]Julho!$C$13</f>
        <v>29.7</v>
      </c>
      <c r="K7" s="16">
        <f>[3]Julho!$C$14</f>
        <v>31.6</v>
      </c>
      <c r="L7" s="16">
        <f>[3]Julho!$C$15</f>
        <v>30.8</v>
      </c>
      <c r="M7" s="16">
        <f>[3]Julho!$C$16</f>
        <v>31.6</v>
      </c>
      <c r="N7" s="16">
        <f>[3]Julho!$C$17</f>
        <v>32.4</v>
      </c>
      <c r="O7" s="16">
        <f>[3]Julho!$C$18</f>
        <v>32.6</v>
      </c>
      <c r="P7" s="16">
        <f>[3]Julho!$C$19</f>
        <v>32.200000000000003</v>
      </c>
      <c r="Q7" s="16">
        <f>[3]Julho!$C$20</f>
        <v>32.6</v>
      </c>
      <c r="R7" s="16" t="str">
        <f>[3]Julho!$C$21</f>
        <v>*</v>
      </c>
      <c r="S7" s="16">
        <f>[3]Julho!$C$22</f>
        <v>17</v>
      </c>
      <c r="T7" s="16">
        <f>[3]Julho!$C$23</f>
        <v>21.1</v>
      </c>
      <c r="U7" s="16">
        <f>[3]Julho!$C$24</f>
        <v>27.2</v>
      </c>
      <c r="V7" s="16">
        <f>[3]Julho!$C$25</f>
        <v>31.4</v>
      </c>
      <c r="W7" s="16">
        <f>[3]Julho!$C$26</f>
        <v>32.9</v>
      </c>
      <c r="X7" s="16">
        <f>[3]Julho!$C$27</f>
        <v>34.4</v>
      </c>
      <c r="Y7" s="16">
        <f>[3]Julho!$C$28</f>
        <v>35.4</v>
      </c>
      <c r="Z7" s="16">
        <f>[3]Julho!$C$29</f>
        <v>33.4</v>
      </c>
      <c r="AA7" s="16">
        <f>[3]Julho!$C$30</f>
        <v>33.200000000000003</v>
      </c>
      <c r="AB7" s="16">
        <f>[3]Julho!$C$31</f>
        <v>31.5</v>
      </c>
      <c r="AC7" s="16">
        <f>[3]Julho!$C$32</f>
        <v>32.1</v>
      </c>
      <c r="AD7" s="16">
        <f>[3]Julho!$C$33</f>
        <v>32.799999999999997</v>
      </c>
      <c r="AE7" s="16">
        <f>[3]Julho!$C$34</f>
        <v>33.700000000000003</v>
      </c>
      <c r="AF7" s="16">
        <f>[3]Julho!$C$35</f>
        <v>32.4</v>
      </c>
      <c r="AG7" s="23">
        <f t="shared" si="1"/>
        <v>35.4</v>
      </c>
      <c r="AH7" s="93">
        <f t="shared" si="2"/>
        <v>30.473333333333336</v>
      </c>
    </row>
    <row r="8" spans="1:34" ht="17.100000000000001" customHeight="1" x14ac:dyDescent="0.2">
      <c r="A8" s="80" t="s">
        <v>73</v>
      </c>
      <c r="B8" s="16">
        <f>[4]Julho!$C$5</f>
        <v>28.8</v>
      </c>
      <c r="C8" s="16">
        <f>[4]Julho!$C$6</f>
        <v>24.3</v>
      </c>
      <c r="D8" s="16">
        <f>[4]Julho!$C$7</f>
        <v>23.4</v>
      </c>
      <c r="E8" s="16">
        <f>[4]Julho!$C$8</f>
        <v>23.4</v>
      </c>
      <c r="F8" s="16">
        <f>[4]Julho!$C$9</f>
        <v>24.4</v>
      </c>
      <c r="G8" s="16">
        <f>[4]Julho!$C$10</f>
        <v>25.7</v>
      </c>
      <c r="H8" s="16">
        <f>[4]Julho!$C$11</f>
        <v>26.6</v>
      </c>
      <c r="I8" s="16">
        <f>[4]Julho!$C$12</f>
        <v>26.4</v>
      </c>
      <c r="J8" s="16">
        <f>[4]Julho!$C$13</f>
        <v>27.8</v>
      </c>
      <c r="K8" s="16">
        <f>[4]Julho!$C$14</f>
        <v>29</v>
      </c>
      <c r="L8" s="16">
        <f>[4]Julho!$C$15</f>
        <v>28.6</v>
      </c>
      <c r="M8" s="16">
        <f>[4]Julho!$C$16</f>
        <v>29.1</v>
      </c>
      <c r="N8" s="16">
        <f>[4]Julho!$C$17</f>
        <v>29.5</v>
      </c>
      <c r="O8" s="16">
        <f>[4]Julho!$C$18</f>
        <v>29.7</v>
      </c>
      <c r="P8" s="16">
        <f>[4]Julho!$C$19</f>
        <v>29.5</v>
      </c>
      <c r="Q8" s="16">
        <f>[4]Julho!$C$20</f>
        <v>30.9</v>
      </c>
      <c r="R8" s="16">
        <f>[4]Julho!$C$21</f>
        <v>23.6</v>
      </c>
      <c r="S8" s="16">
        <f>[4]Julho!$C$22</f>
        <v>16.399999999999999</v>
      </c>
      <c r="T8" s="16">
        <f>[4]Julho!$C$23</f>
        <v>19.7</v>
      </c>
      <c r="U8" s="16">
        <f>[4]Julho!$C$24</f>
        <v>25.7</v>
      </c>
      <c r="V8" s="16">
        <f>[4]Julho!$C$25</f>
        <v>29.7</v>
      </c>
      <c r="W8" s="16">
        <f>[4]Julho!$C$26</f>
        <v>29.2</v>
      </c>
      <c r="X8" s="16">
        <f>[4]Julho!$C$27</f>
        <v>30</v>
      </c>
      <c r="Y8" s="16">
        <f>[4]Julho!$C$28</f>
        <v>30.3</v>
      </c>
      <c r="Z8" s="16">
        <f>[4]Julho!$C$29</f>
        <v>30</v>
      </c>
      <c r="AA8" s="16">
        <f>[4]Julho!$C$30</f>
        <v>29.5</v>
      </c>
      <c r="AB8" s="16">
        <f>[4]Julho!$C$31</f>
        <v>28.2</v>
      </c>
      <c r="AC8" s="16">
        <f>[4]Julho!$C$32</f>
        <v>28.6</v>
      </c>
      <c r="AD8" s="16">
        <f>[4]Julho!$C$33</f>
        <v>29</v>
      </c>
      <c r="AE8" s="16">
        <f>[4]Julho!$C$34</f>
        <v>28.6</v>
      </c>
      <c r="AF8" s="16">
        <f>[4]Julho!$C$35</f>
        <v>28.5</v>
      </c>
      <c r="AG8" s="22">
        <f t="shared" si="1"/>
        <v>30.9</v>
      </c>
      <c r="AH8" s="93">
        <f t="shared" si="2"/>
        <v>27.229032258064521</v>
      </c>
    </row>
    <row r="9" spans="1:34" ht="17.100000000000001" customHeight="1" x14ac:dyDescent="0.2">
      <c r="A9" s="80" t="s">
        <v>45</v>
      </c>
      <c r="B9" s="16">
        <f>[5]Julho!$C$5</f>
        <v>24.6</v>
      </c>
      <c r="C9" s="16">
        <f>[5]Julho!$C$6</f>
        <v>28.1</v>
      </c>
      <c r="D9" s="16">
        <f>[5]Julho!$C$7</f>
        <v>25.3</v>
      </c>
      <c r="E9" s="16">
        <f>[5]Julho!$C$8</f>
        <v>26.1</v>
      </c>
      <c r="F9" s="16">
        <f>[5]Julho!$C$9</f>
        <v>27.8</v>
      </c>
      <c r="G9" s="16">
        <f>[5]Julho!$C$10</f>
        <v>28.9</v>
      </c>
      <c r="H9" s="16">
        <f>[5]Julho!$C$11</f>
        <v>29.1</v>
      </c>
      <c r="I9" s="16">
        <f>[5]Julho!$C$12</f>
        <v>29.2</v>
      </c>
      <c r="J9" s="16">
        <f>[5]Julho!$C$13</f>
        <v>26.5</v>
      </c>
      <c r="K9" s="16">
        <f>[5]Julho!$C$14</f>
        <v>30.6</v>
      </c>
      <c r="L9" s="16">
        <f>[5]Julho!$C$15</f>
        <v>30.7</v>
      </c>
      <c r="M9" s="16">
        <f>[5]Julho!$C$16</f>
        <v>30.6</v>
      </c>
      <c r="N9" s="16">
        <f>[5]Julho!$C$17</f>
        <v>31</v>
      </c>
      <c r="O9" s="16">
        <f>[5]Julho!$C$18</f>
        <v>31.2</v>
      </c>
      <c r="P9" s="16">
        <f>[5]Julho!$C$19</f>
        <v>30.4</v>
      </c>
      <c r="Q9" s="16">
        <f>[5]Julho!$C$20</f>
        <v>30.9</v>
      </c>
      <c r="R9" s="16">
        <f>[5]Julho!$C$21</f>
        <v>13.6</v>
      </c>
      <c r="S9" s="16">
        <f>[5]Julho!$C$22</f>
        <v>14.5</v>
      </c>
      <c r="T9" s="16">
        <f>[5]Julho!$C$23</f>
        <v>20.2</v>
      </c>
      <c r="U9" s="16">
        <f>[5]Julho!$C$24</f>
        <v>25.4</v>
      </c>
      <c r="V9" s="16">
        <f>[5]Julho!$C$25</f>
        <v>30.6</v>
      </c>
      <c r="W9" s="16">
        <f>[5]Julho!$C$26</f>
        <v>32.5</v>
      </c>
      <c r="X9" s="16">
        <f>[5]Julho!$C$27</f>
        <v>33.6</v>
      </c>
      <c r="Y9" s="16">
        <f>[5]Julho!$C$28</f>
        <v>33.9</v>
      </c>
      <c r="Z9" s="16">
        <f>[5]Julho!$C$29</f>
        <v>33.4</v>
      </c>
      <c r="AA9" s="16">
        <f>[5]Julho!$C$30</f>
        <v>32.700000000000003</v>
      </c>
      <c r="AB9" s="16">
        <f>[5]Julho!$C$31</f>
        <v>31.9</v>
      </c>
      <c r="AC9" s="16">
        <f>[5]Julho!$C$32</f>
        <v>31.7</v>
      </c>
      <c r="AD9" s="16">
        <f>[5]Julho!$C$33</f>
        <v>32.200000000000003</v>
      </c>
      <c r="AE9" s="16">
        <f>[5]Julho!$C$34</f>
        <v>33.1</v>
      </c>
      <c r="AF9" s="16">
        <f>[5]Julho!$C$35</f>
        <v>32.6</v>
      </c>
      <c r="AG9" s="23">
        <f t="shared" ref="AG9" si="3">MAX(B9:AF9)</f>
        <v>33.9</v>
      </c>
      <c r="AH9" s="93">
        <f t="shared" ref="AH9" si="4">AVERAGE(B9:AF9)</f>
        <v>28.803225806451614</v>
      </c>
    </row>
    <row r="10" spans="1:34" ht="17.100000000000001" customHeight="1" x14ac:dyDescent="0.2">
      <c r="A10" s="80" t="s">
        <v>2</v>
      </c>
      <c r="B10" s="16">
        <f>[6]Julho!$C$5</f>
        <v>28.4</v>
      </c>
      <c r="C10" s="16">
        <f>[6]Julho!$C$6</f>
        <v>26.5</v>
      </c>
      <c r="D10" s="16">
        <f>[6]Julho!$C$7</f>
        <v>25.1</v>
      </c>
      <c r="E10" s="16">
        <f>[6]Julho!$C$8</f>
        <v>25.3</v>
      </c>
      <c r="F10" s="16">
        <f>[6]Julho!$C$9</f>
        <v>26.9</v>
      </c>
      <c r="G10" s="16">
        <f>[6]Julho!$C$10</f>
        <v>27.5</v>
      </c>
      <c r="H10" s="16">
        <f>[6]Julho!$C$11</f>
        <v>27</v>
      </c>
      <c r="I10" s="16">
        <f>[6]Julho!$C$12</f>
        <v>28.5</v>
      </c>
      <c r="J10" s="16">
        <f>[6]Julho!$C$13</f>
        <v>27.2</v>
      </c>
      <c r="K10" s="16">
        <f>[6]Julho!$C$14</f>
        <v>30.1</v>
      </c>
      <c r="L10" s="16">
        <f>[6]Julho!$C$15</f>
        <v>28.4</v>
      </c>
      <c r="M10" s="16">
        <f>[6]Julho!$C$16</f>
        <v>28.9</v>
      </c>
      <c r="N10" s="16">
        <f>[6]Julho!$C$17</f>
        <v>29.2</v>
      </c>
      <c r="O10" s="16">
        <f>[6]Julho!$C$18</f>
        <v>29.4</v>
      </c>
      <c r="P10" s="16">
        <f>[6]Julho!$C$19</f>
        <v>28.8</v>
      </c>
      <c r="Q10" s="16">
        <f>[6]Julho!$C$20</f>
        <v>29.9</v>
      </c>
      <c r="R10" s="16">
        <f>[6]Julho!$C$21</f>
        <v>23</v>
      </c>
      <c r="S10" s="16">
        <f>[6]Julho!$C$22</f>
        <v>14.7</v>
      </c>
      <c r="T10" s="16">
        <f>[6]Julho!$C$23</f>
        <v>19.3</v>
      </c>
      <c r="U10" s="16">
        <f>[6]Julho!$C$24</f>
        <v>26.2</v>
      </c>
      <c r="V10" s="16">
        <f>[6]Julho!$C$25</f>
        <v>28.9</v>
      </c>
      <c r="W10" s="16">
        <f>[6]Julho!$C$26</f>
        <v>30</v>
      </c>
      <c r="X10" s="16">
        <f>[6]Julho!$C$27</f>
        <v>31.1</v>
      </c>
      <c r="Y10" s="16">
        <f>[6]Julho!$C$28</f>
        <v>32.1</v>
      </c>
      <c r="Z10" s="16">
        <f>[6]Julho!$C$29</f>
        <v>29.8</v>
      </c>
      <c r="AA10" s="16">
        <f>[6]Julho!$C$30</f>
        <v>30.1</v>
      </c>
      <c r="AB10" s="16">
        <f>[6]Julho!$C$31</f>
        <v>28.7</v>
      </c>
      <c r="AC10" s="16">
        <f>[6]Julho!$C$32</f>
        <v>29.1</v>
      </c>
      <c r="AD10" s="16">
        <f>[6]Julho!$C$33</f>
        <v>29.7</v>
      </c>
      <c r="AE10" s="16">
        <f>[6]Julho!$C$34</f>
        <v>29.7</v>
      </c>
      <c r="AF10" s="16">
        <f>[6]Julho!$C$35</f>
        <v>29</v>
      </c>
      <c r="AG10" s="23">
        <f t="shared" si="1"/>
        <v>32.1</v>
      </c>
      <c r="AH10" s="93">
        <f t="shared" si="2"/>
        <v>27.693548387096779</v>
      </c>
    </row>
    <row r="11" spans="1:34" ht="17.100000000000001" customHeight="1" x14ac:dyDescent="0.2">
      <c r="A11" s="80" t="s">
        <v>3</v>
      </c>
      <c r="B11" s="16">
        <f>[7]Julho!$C$5</f>
        <v>28.8</v>
      </c>
      <c r="C11" s="16">
        <f>[7]Julho!$C$6</f>
        <v>27.7</v>
      </c>
      <c r="D11" s="16">
        <f>[7]Julho!$C$7</f>
        <v>26.6</v>
      </c>
      <c r="E11" s="16">
        <f>[7]Julho!$C$8</f>
        <v>25.3</v>
      </c>
      <c r="F11" s="16">
        <f>[7]Julho!$C$9</f>
        <v>26.4</v>
      </c>
      <c r="G11" s="16">
        <f>[7]Julho!$C$10</f>
        <v>26.4</v>
      </c>
      <c r="H11" s="16">
        <f>[7]Julho!$C$11</f>
        <v>28</v>
      </c>
      <c r="I11" s="16">
        <f>[7]Julho!$C$12</f>
        <v>27</v>
      </c>
      <c r="J11" s="16">
        <f>[7]Julho!$C$13</f>
        <v>28.9</v>
      </c>
      <c r="K11" s="16">
        <f>[7]Julho!$C$14</f>
        <v>29.1</v>
      </c>
      <c r="L11" s="16">
        <f>[7]Julho!$C$15</f>
        <v>28.9</v>
      </c>
      <c r="M11" s="16">
        <f>[7]Julho!$C$16</f>
        <v>29.9</v>
      </c>
      <c r="N11" s="16">
        <f>[7]Julho!$C$17</f>
        <v>30.1</v>
      </c>
      <c r="O11" s="16">
        <f>[7]Julho!$C$18</f>
        <v>29.8</v>
      </c>
      <c r="P11" s="16">
        <f>[7]Julho!$C$19</f>
        <v>30.1</v>
      </c>
      <c r="Q11" s="16">
        <f>[7]Julho!$C$20</f>
        <v>29.6</v>
      </c>
      <c r="R11" s="16">
        <f>[7]Julho!$C$21</f>
        <v>30.5</v>
      </c>
      <c r="S11" s="16">
        <f>[7]Julho!$C$22</f>
        <v>19</v>
      </c>
      <c r="T11" s="16">
        <f>[7]Julho!$C$23</f>
        <v>22.1</v>
      </c>
      <c r="U11" s="16">
        <f>[7]Julho!$C$24</f>
        <v>29.3</v>
      </c>
      <c r="V11" s="16">
        <f>[7]Julho!$C$25</f>
        <v>30.6</v>
      </c>
      <c r="W11" s="16">
        <f>[7]Julho!$C$26</f>
        <v>30.1</v>
      </c>
      <c r="X11" s="16">
        <f>[7]Julho!$C$27</f>
        <v>31.6</v>
      </c>
      <c r="Y11" s="16">
        <f>[7]Julho!$C$28</f>
        <v>30.3</v>
      </c>
      <c r="Z11" s="16">
        <f>[7]Julho!$C$29</f>
        <v>29.5</v>
      </c>
      <c r="AA11" s="16">
        <f>[7]Julho!$C$30</f>
        <v>29.5</v>
      </c>
      <c r="AB11" s="16">
        <f>[7]Julho!$C$31</f>
        <v>28</v>
      </c>
      <c r="AC11" s="16">
        <f>[7]Julho!$C$32</f>
        <v>29.3</v>
      </c>
      <c r="AD11" s="16">
        <f>[7]Julho!$C$33</f>
        <v>28.8</v>
      </c>
      <c r="AE11" s="16">
        <f>[7]Julho!$C$34</f>
        <v>29.1</v>
      </c>
      <c r="AF11" s="16">
        <f>[7]Julho!$C$35</f>
        <v>27.8</v>
      </c>
      <c r="AG11" s="23">
        <f t="shared" si="1"/>
        <v>31.6</v>
      </c>
      <c r="AH11" s="93">
        <f t="shared" si="2"/>
        <v>28.325806451612902</v>
      </c>
    </row>
    <row r="12" spans="1:34" ht="17.100000000000001" customHeight="1" x14ac:dyDescent="0.2">
      <c r="A12" s="80" t="s">
        <v>4</v>
      </c>
      <c r="B12" s="16" t="str">
        <f>[8]Julho!$C$5</f>
        <v>*</v>
      </c>
      <c r="C12" s="16" t="str">
        <f>[8]Julho!$C$6</f>
        <v>*</v>
      </c>
      <c r="D12" s="16" t="str">
        <f>[8]Julho!$C$7</f>
        <v>*</v>
      </c>
      <c r="E12" s="16" t="str">
        <f>[8]Julho!$C$8</f>
        <v>*</v>
      </c>
      <c r="F12" s="16" t="str">
        <f>[8]Julho!$C$9</f>
        <v>*</v>
      </c>
      <c r="G12" s="16" t="str">
        <f>[8]Julho!$C$10</f>
        <v>*</v>
      </c>
      <c r="H12" s="16" t="str">
        <f>[8]Julho!$C$11</f>
        <v>*</v>
      </c>
      <c r="I12" s="16" t="str">
        <f>[8]Julho!$C$12</f>
        <v>*</v>
      </c>
      <c r="J12" s="16" t="str">
        <f>[8]Julho!$C$13</f>
        <v>*</v>
      </c>
      <c r="K12" s="16" t="str">
        <f>[8]Julho!$C$14</f>
        <v>*</v>
      </c>
      <c r="L12" s="16" t="str">
        <f>[8]Julho!$C$15</f>
        <v>*</v>
      </c>
      <c r="M12" s="16" t="str">
        <f>[8]Julho!$C$16</f>
        <v>*</v>
      </c>
      <c r="N12" s="16" t="str">
        <f>[8]Julho!$C$17</f>
        <v>*</v>
      </c>
      <c r="O12" s="16" t="str">
        <f>[8]Julho!$C$18</f>
        <v>*</v>
      </c>
      <c r="P12" s="16" t="str">
        <f>[8]Julho!$C$19</f>
        <v>*</v>
      </c>
      <c r="Q12" s="16" t="str">
        <f>[8]Julho!$C$20</f>
        <v>*</v>
      </c>
      <c r="R12" s="16" t="str">
        <f>[8]Julho!$C$21</f>
        <v>*</v>
      </c>
      <c r="S12" s="16" t="str">
        <f>[8]Julho!$C$22</f>
        <v>*</v>
      </c>
      <c r="T12" s="16" t="str">
        <f>[8]Julho!$C$23</f>
        <v>*</v>
      </c>
      <c r="U12" s="16" t="str">
        <f>[8]Julho!$C$24</f>
        <v>*</v>
      </c>
      <c r="V12" s="16" t="str">
        <f>[8]Julho!$C$25</f>
        <v>*</v>
      </c>
      <c r="W12" s="16" t="str">
        <f>[8]Julho!$C$26</f>
        <v>*</v>
      </c>
      <c r="X12" s="16" t="str">
        <f>[8]Julho!$C$27</f>
        <v>*</v>
      </c>
      <c r="Y12" s="16" t="str">
        <f>[8]Julho!$C$28</f>
        <v>*</v>
      </c>
      <c r="Z12" s="16" t="str">
        <f>[8]Julho!$C$29</f>
        <v>*</v>
      </c>
      <c r="AA12" s="16" t="str">
        <f>[8]Julho!$C$30</f>
        <v>*</v>
      </c>
      <c r="AB12" s="16" t="str">
        <f>[8]Julho!$C$31</f>
        <v>*</v>
      </c>
      <c r="AC12" s="16" t="str">
        <f>[8]Julho!$C$32</f>
        <v>*</v>
      </c>
      <c r="AD12" s="16" t="str">
        <f>[8]Julho!$C$33</f>
        <v>*</v>
      </c>
      <c r="AE12" s="16" t="str">
        <f>[8]Julho!$C$34</f>
        <v>*</v>
      </c>
      <c r="AF12" s="16" t="str">
        <f>[8]Julho!$C$35</f>
        <v>*</v>
      </c>
      <c r="AG12" s="23" t="s">
        <v>139</v>
      </c>
      <c r="AH12" s="93" t="s">
        <v>139</v>
      </c>
    </row>
    <row r="13" spans="1:34" ht="17.100000000000001" customHeight="1" x14ac:dyDescent="0.2">
      <c r="A13" s="80" t="s">
        <v>5</v>
      </c>
      <c r="B13" s="16">
        <f>[9]Julho!$C$5</f>
        <v>27.3</v>
      </c>
      <c r="C13" s="16">
        <f>[9]Julho!$C$6</f>
        <v>27.4</v>
      </c>
      <c r="D13" s="16">
        <f>[9]Julho!$C$7</f>
        <v>26.1</v>
      </c>
      <c r="E13" s="16">
        <f>[9]Julho!$C$8</f>
        <v>26.6</v>
      </c>
      <c r="F13" s="16">
        <f>[9]Julho!$C$9</f>
        <v>28</v>
      </c>
      <c r="G13" s="16">
        <f>[9]Julho!$C$10</f>
        <v>27.5</v>
      </c>
      <c r="H13" s="16">
        <f>[9]Julho!$C$11</f>
        <v>28.2</v>
      </c>
      <c r="I13" s="16">
        <f>[9]Julho!$C$12</f>
        <v>28.1</v>
      </c>
      <c r="J13" s="16">
        <f>[9]Julho!$C$13</f>
        <v>28.8</v>
      </c>
      <c r="K13" s="16">
        <f>[9]Julho!$C$14</f>
        <v>29.3</v>
      </c>
      <c r="L13" s="16">
        <f>[9]Julho!$C$15</f>
        <v>29.9</v>
      </c>
      <c r="M13" s="16">
        <f>[9]Julho!$C$16</f>
        <v>29.5</v>
      </c>
      <c r="N13" s="16">
        <f>[9]Julho!$C$17</f>
        <v>30.3</v>
      </c>
      <c r="O13" s="16">
        <f>[9]Julho!$C$18</f>
        <v>29.7</v>
      </c>
      <c r="P13" s="16">
        <f>[9]Julho!$C$19</f>
        <v>29.4</v>
      </c>
      <c r="Q13" s="16">
        <f>[9]Julho!$C$20</f>
        <v>29.8</v>
      </c>
      <c r="R13" s="16">
        <f>[9]Julho!$C$21</f>
        <v>16.5</v>
      </c>
      <c r="S13" s="16">
        <f>[9]Julho!$C$22</f>
        <v>16.7</v>
      </c>
      <c r="T13" s="16">
        <f>[9]Julho!$C$23</f>
        <v>19</v>
      </c>
      <c r="U13" s="16">
        <f>[9]Julho!$C$24</f>
        <v>22.6</v>
      </c>
      <c r="V13" s="16">
        <f>[9]Julho!$C$25</f>
        <v>26.7</v>
      </c>
      <c r="W13" s="16">
        <f>[9]Julho!$C$26</f>
        <v>28.3</v>
      </c>
      <c r="X13" s="16">
        <f>[9]Julho!$C$27</f>
        <v>29.1</v>
      </c>
      <c r="Y13" s="16">
        <f>[9]Julho!$C$28</f>
        <v>30.2</v>
      </c>
      <c r="Z13" s="16">
        <f>[9]Julho!$C$29</f>
        <v>30.2</v>
      </c>
      <c r="AA13" s="16">
        <f>[9]Julho!$C$30</f>
        <v>30</v>
      </c>
      <c r="AB13" s="16">
        <f>[9]Julho!$C$31</f>
        <v>29.3</v>
      </c>
      <c r="AC13" s="16">
        <f>[9]Julho!$C$32</f>
        <v>29</v>
      </c>
      <c r="AD13" s="16">
        <f>[9]Julho!$C$33</f>
        <v>29.9</v>
      </c>
      <c r="AE13" s="16">
        <f>[9]Julho!$C$34</f>
        <v>30.8</v>
      </c>
      <c r="AF13" s="16">
        <f>[9]Julho!$C$35</f>
        <v>30.4</v>
      </c>
      <c r="AG13" s="23">
        <f t="shared" si="1"/>
        <v>30.8</v>
      </c>
      <c r="AH13" s="93">
        <f t="shared" si="2"/>
        <v>27.56774193548387</v>
      </c>
    </row>
    <row r="14" spans="1:34" ht="17.100000000000001" customHeight="1" x14ac:dyDescent="0.2">
      <c r="A14" s="80" t="s">
        <v>47</v>
      </c>
      <c r="B14" s="16">
        <f>[10]Julho!$C$5</f>
        <v>28.2</v>
      </c>
      <c r="C14" s="16">
        <f>[10]Julho!$C$6</f>
        <v>27</v>
      </c>
      <c r="D14" s="16">
        <f>[10]Julho!$C$7</f>
        <v>25.8</v>
      </c>
      <c r="E14" s="16">
        <f>[10]Julho!$C$8</f>
        <v>26.7</v>
      </c>
      <c r="F14" s="16">
        <f>[10]Julho!$C$9</f>
        <v>27.2</v>
      </c>
      <c r="G14" s="16">
        <f>[10]Julho!$C$10</f>
        <v>27.2</v>
      </c>
      <c r="H14" s="16">
        <f>[10]Julho!$C$11</f>
        <v>27.6</v>
      </c>
      <c r="I14" s="16">
        <f>[10]Julho!$C$12</f>
        <v>28.3</v>
      </c>
      <c r="J14" s="16">
        <f>[10]Julho!$C$13</f>
        <v>29.3</v>
      </c>
      <c r="K14" s="16">
        <f>[10]Julho!$C$14</f>
        <v>28.7</v>
      </c>
      <c r="L14" s="16">
        <f>[10]Julho!$C$15</f>
        <v>28.5</v>
      </c>
      <c r="M14" s="16">
        <f>[10]Julho!$C$16</f>
        <v>29.1</v>
      </c>
      <c r="N14" s="16">
        <f>[10]Julho!$C$17</f>
        <v>29.4</v>
      </c>
      <c r="O14" s="16">
        <f>[10]Julho!$C$18</f>
        <v>29.5</v>
      </c>
      <c r="P14" s="16">
        <f>[10]Julho!$C$19</f>
        <v>29.6</v>
      </c>
      <c r="Q14" s="16">
        <f>[10]Julho!$C$20</f>
        <v>28.2</v>
      </c>
      <c r="R14" s="16">
        <f>[10]Julho!$C$21</f>
        <v>23.7</v>
      </c>
      <c r="S14" s="16">
        <f>[10]Julho!$C$22</f>
        <v>18.2</v>
      </c>
      <c r="T14" s="16">
        <f>[10]Julho!$C$23</f>
        <v>24.4</v>
      </c>
      <c r="U14" s="16">
        <f>[10]Julho!$C$24</f>
        <v>28.8</v>
      </c>
      <c r="V14" s="16">
        <f>[10]Julho!$C$25</f>
        <v>29.5</v>
      </c>
      <c r="W14" s="16">
        <f>[10]Julho!$C$26</f>
        <v>29.7</v>
      </c>
      <c r="X14" s="16">
        <f>[10]Julho!$C$27</f>
        <v>31.1</v>
      </c>
      <c r="Y14" s="16">
        <f>[10]Julho!$C$28</f>
        <v>30</v>
      </c>
      <c r="Z14" s="16">
        <f>[10]Julho!$C$29</f>
        <v>28.8</v>
      </c>
      <c r="AA14" s="16">
        <f>[10]Julho!$C$30</f>
        <v>28.9</v>
      </c>
      <c r="AB14" s="16">
        <f>[10]Julho!$C$31</f>
        <v>28</v>
      </c>
      <c r="AC14" s="16">
        <f>[10]Julho!$C$32</f>
        <v>28.4</v>
      </c>
      <c r="AD14" s="16">
        <f>[10]Julho!$C$33</f>
        <v>28.8</v>
      </c>
      <c r="AE14" s="16">
        <f>[10]Julho!$C$34</f>
        <v>29.2</v>
      </c>
      <c r="AF14" s="16">
        <f>[10]Julho!$C$35</f>
        <v>27.5</v>
      </c>
      <c r="AG14" s="23">
        <f>MAX(B14:AF14)</f>
        <v>31.1</v>
      </c>
      <c r="AH14" s="93">
        <f>AVERAGE(B14:AF14)</f>
        <v>27.912903225806449</v>
      </c>
    </row>
    <row r="15" spans="1:34" ht="17.100000000000001" customHeight="1" x14ac:dyDescent="0.2">
      <c r="A15" s="80" t="s">
        <v>6</v>
      </c>
      <c r="B15" s="16">
        <f>[11]Julho!$C$5</f>
        <v>31.6</v>
      </c>
      <c r="C15" s="16">
        <f>[11]Julho!$C$6</f>
        <v>30.7</v>
      </c>
      <c r="D15" s="16">
        <f>[11]Julho!$C$7</f>
        <v>28.8</v>
      </c>
      <c r="E15" s="16">
        <f>[11]Julho!$C$8</f>
        <v>30</v>
      </c>
      <c r="F15" s="16">
        <f>[11]Julho!$C$9</f>
        <v>30.3</v>
      </c>
      <c r="G15" s="16">
        <f>[11]Julho!$C$10</f>
        <v>30.3</v>
      </c>
      <c r="H15" s="16">
        <f>[11]Julho!$C$11</f>
        <v>29.5</v>
      </c>
      <c r="I15" s="16">
        <f>[11]Julho!$C$12</f>
        <v>31.1</v>
      </c>
      <c r="J15" s="16">
        <f>[11]Julho!$C$13</f>
        <v>31.6</v>
      </c>
      <c r="K15" s="16">
        <f>[11]Julho!$C$14</f>
        <v>32</v>
      </c>
      <c r="L15" s="16">
        <f>[11]Julho!$C$15</f>
        <v>31.8</v>
      </c>
      <c r="M15" s="16">
        <f>[11]Julho!$C$16</f>
        <v>32.4</v>
      </c>
      <c r="N15" s="16">
        <f>[11]Julho!$C$17</f>
        <v>32.299999999999997</v>
      </c>
      <c r="O15" s="16">
        <f>[11]Julho!$C$18</f>
        <v>32.799999999999997</v>
      </c>
      <c r="P15" s="16">
        <f>[11]Julho!$C$19</f>
        <v>33.1</v>
      </c>
      <c r="Q15" s="16">
        <f>[11]Julho!$C$20</f>
        <v>32.5</v>
      </c>
      <c r="R15" s="16">
        <f>[11]Julho!$C$21</f>
        <v>21.8</v>
      </c>
      <c r="S15" s="16">
        <f>[11]Julho!$C$22</f>
        <v>16.600000000000001</v>
      </c>
      <c r="T15" s="16">
        <f>[11]Julho!$C$23</f>
        <v>23</v>
      </c>
      <c r="U15" s="16">
        <f>[11]Julho!$C$24</f>
        <v>29.3</v>
      </c>
      <c r="V15" s="16">
        <f>[11]Julho!$C$25</f>
        <v>32</v>
      </c>
      <c r="W15" s="16">
        <f>[11]Julho!$C$26</f>
        <v>32.700000000000003</v>
      </c>
      <c r="X15" s="16">
        <f>[11]Julho!$C$27</f>
        <v>34.9</v>
      </c>
      <c r="Y15" s="16">
        <f>[11]Julho!$C$28</f>
        <v>34.9</v>
      </c>
      <c r="Z15" s="16">
        <f>[11]Julho!$C$29</f>
        <v>32.6</v>
      </c>
      <c r="AA15" s="16">
        <f>[11]Julho!$C$30</f>
        <v>32.5</v>
      </c>
      <c r="AB15" s="16">
        <f>[11]Julho!$C$31</f>
        <v>31.9</v>
      </c>
      <c r="AC15" s="16">
        <f>[11]Julho!$C$32</f>
        <v>31.7</v>
      </c>
      <c r="AD15" s="16">
        <f>[11]Julho!$C$33</f>
        <v>32.799999999999997</v>
      </c>
      <c r="AE15" s="16">
        <f>[11]Julho!$C$34</f>
        <v>32.299999999999997</v>
      </c>
      <c r="AF15" s="16">
        <f>[11]Julho!$C$35</f>
        <v>32.6</v>
      </c>
      <c r="AG15" s="23">
        <f t="shared" si="1"/>
        <v>34.9</v>
      </c>
      <c r="AH15" s="93">
        <f t="shared" si="2"/>
        <v>30.72258064516129</v>
      </c>
    </row>
    <row r="16" spans="1:34" ht="17.100000000000001" customHeight="1" x14ac:dyDescent="0.2">
      <c r="A16" s="80" t="s">
        <v>7</v>
      </c>
      <c r="B16" s="16">
        <f>[12]Julho!$C$5</f>
        <v>25.1</v>
      </c>
      <c r="C16" s="16">
        <f>[12]Julho!$C$6</f>
        <v>24.2</v>
      </c>
      <c r="D16" s="16">
        <f>[12]Julho!$C$7</f>
        <v>21.7</v>
      </c>
      <c r="E16" s="16">
        <f>[12]Julho!$C$8</f>
        <v>22.9</v>
      </c>
      <c r="F16" s="16">
        <f>[12]Julho!$C$9</f>
        <v>23.8</v>
      </c>
      <c r="G16" s="16">
        <f>[12]Julho!$C$10</f>
        <v>25.7</v>
      </c>
      <c r="H16" s="16">
        <f>[12]Julho!$C$11</f>
        <v>25.7</v>
      </c>
      <c r="I16" s="16">
        <f>[12]Julho!$C$12</f>
        <v>27.1</v>
      </c>
      <c r="J16" s="16">
        <f>[12]Julho!$C$13</f>
        <v>22.9</v>
      </c>
      <c r="K16" s="16">
        <f>[12]Julho!$C$14</f>
        <v>28.4</v>
      </c>
      <c r="L16" s="16">
        <f>[12]Julho!$C$15</f>
        <v>28</v>
      </c>
      <c r="M16" s="16">
        <f>[12]Julho!$C$16</f>
        <v>28.1</v>
      </c>
      <c r="N16" s="16">
        <f>[12]Julho!$C$17</f>
        <v>28.6</v>
      </c>
      <c r="O16" s="16">
        <f>[12]Julho!$C$18</f>
        <v>30</v>
      </c>
      <c r="P16" s="16">
        <f>[12]Julho!$C$19</f>
        <v>30.1</v>
      </c>
      <c r="Q16" s="16">
        <f>[12]Julho!$C$20</f>
        <v>30.4</v>
      </c>
      <c r="R16" s="16">
        <f>[12]Julho!$C$21</f>
        <v>24.7</v>
      </c>
      <c r="S16" s="16">
        <f>[12]Julho!$C$22</f>
        <v>13.8</v>
      </c>
      <c r="T16" s="16">
        <f>[12]Julho!$C$23</f>
        <v>18.3</v>
      </c>
      <c r="U16" s="16">
        <f>[12]Julho!$C$24</f>
        <v>23.2</v>
      </c>
      <c r="V16" s="16">
        <f>[12]Julho!$C$25</f>
        <v>28.6</v>
      </c>
      <c r="W16" s="16">
        <f>[12]Julho!$C$26</f>
        <v>28.8</v>
      </c>
      <c r="X16" s="16">
        <f>[12]Julho!$C$27</f>
        <v>30.2</v>
      </c>
      <c r="Y16" s="16">
        <f>[12]Julho!$C$28</f>
        <v>31.7</v>
      </c>
      <c r="Z16" s="16">
        <f>[12]Julho!$C$29</f>
        <v>29.6</v>
      </c>
      <c r="AA16" s="16">
        <f>[12]Julho!$C$30</f>
        <v>29.4</v>
      </c>
      <c r="AB16" s="16">
        <f>[12]Julho!$C$31</f>
        <v>28.2</v>
      </c>
      <c r="AC16" s="16">
        <f>[12]Julho!$C$32</f>
        <v>28.3</v>
      </c>
      <c r="AD16" s="16">
        <f>[12]Julho!$C$33</f>
        <v>28.9</v>
      </c>
      <c r="AE16" s="16">
        <f>[12]Julho!$C$34</f>
        <v>29.1</v>
      </c>
      <c r="AF16" s="16">
        <f>[12]Julho!$C$35</f>
        <v>28.1</v>
      </c>
      <c r="AG16" s="23">
        <f t="shared" si="1"/>
        <v>31.7</v>
      </c>
      <c r="AH16" s="93">
        <f t="shared" si="2"/>
        <v>26.567741935483877</v>
      </c>
    </row>
    <row r="17" spans="1:34" ht="17.100000000000001" customHeight="1" x14ac:dyDescent="0.2">
      <c r="A17" s="80" t="s">
        <v>8</v>
      </c>
      <c r="B17" s="16">
        <f>[13]Julho!$C$5</f>
        <v>24.7</v>
      </c>
      <c r="C17" s="16">
        <f>[13]Julho!$C$6</f>
        <v>23.9</v>
      </c>
      <c r="D17" s="16">
        <f>[13]Julho!$C$7</f>
        <v>22</v>
      </c>
      <c r="E17" s="16">
        <f>[13]Julho!$C$8</f>
        <v>22.5</v>
      </c>
      <c r="F17" s="16">
        <f>[13]Julho!$C$9</f>
        <v>24</v>
      </c>
      <c r="G17" s="16">
        <f>[13]Julho!$C$10</f>
        <v>24.6</v>
      </c>
      <c r="H17" s="16">
        <f>[13]Julho!$C$11</f>
        <v>25.5</v>
      </c>
      <c r="I17" s="16">
        <f>[13]Julho!$C$12</f>
        <v>25.6</v>
      </c>
      <c r="J17" s="16">
        <f>[13]Julho!$C$13</f>
        <v>24.8</v>
      </c>
      <c r="K17" s="16">
        <f>[13]Julho!$C$14</f>
        <v>28</v>
      </c>
      <c r="L17" s="16">
        <f>[13]Julho!$C$15</f>
        <v>27.6</v>
      </c>
      <c r="M17" s="16">
        <f>[13]Julho!$C$16</f>
        <v>27.7</v>
      </c>
      <c r="N17" s="16">
        <f>[13]Julho!$C$17</f>
        <v>27.7</v>
      </c>
      <c r="O17" s="16">
        <f>[13]Julho!$C$18</f>
        <v>28.4</v>
      </c>
      <c r="P17" s="16">
        <f>[13]Julho!$C$19</f>
        <v>29.1</v>
      </c>
      <c r="Q17" s="16">
        <f>[13]Julho!$C$20</f>
        <v>30.5</v>
      </c>
      <c r="R17" s="16">
        <f>[13]Julho!$C$21</f>
        <v>22.4</v>
      </c>
      <c r="S17" s="16">
        <f>[13]Julho!$C$22</f>
        <v>13.9</v>
      </c>
      <c r="T17" s="16">
        <f>[13]Julho!$C$23</f>
        <v>18.8</v>
      </c>
      <c r="U17" s="16">
        <f>[13]Julho!$C$24</f>
        <v>22.1</v>
      </c>
      <c r="V17" s="16">
        <f>[13]Julho!$C$25</f>
        <v>28.1</v>
      </c>
      <c r="W17" s="16">
        <f>[13]Julho!$C$26</f>
        <v>28.7</v>
      </c>
      <c r="X17" s="16">
        <f>[13]Julho!$C$27</f>
        <v>28.9</v>
      </c>
      <c r="Y17" s="16">
        <f>[13]Julho!$C$28</f>
        <v>29.9</v>
      </c>
      <c r="Z17" s="16">
        <f>[13]Julho!$C$29</f>
        <v>29.7</v>
      </c>
      <c r="AA17" s="16">
        <f>[13]Julho!$C$30</f>
        <v>29.2</v>
      </c>
      <c r="AB17" s="16">
        <f>[13]Julho!$C$31</f>
        <v>27.8</v>
      </c>
      <c r="AC17" s="16">
        <f>[13]Julho!$C$32</f>
        <v>27.5</v>
      </c>
      <c r="AD17" s="16">
        <f>[13]Julho!$C$33</f>
        <v>28.5</v>
      </c>
      <c r="AE17" s="16">
        <f>[13]Julho!$C$34</f>
        <v>29.4</v>
      </c>
      <c r="AF17" s="16">
        <f>[13]Julho!$C$35</f>
        <v>28.9</v>
      </c>
      <c r="AG17" s="23">
        <f>MAX(B17:AF17)</f>
        <v>30.5</v>
      </c>
      <c r="AH17" s="93">
        <f>AVERAGE(B17:AF17)</f>
        <v>26.141935483870967</v>
      </c>
    </row>
    <row r="18" spans="1:34" ht="17.100000000000001" customHeight="1" x14ac:dyDescent="0.2">
      <c r="A18" s="80" t="s">
        <v>9</v>
      </c>
      <c r="B18" s="16" t="str">
        <f>[14]Julho!$C$5</f>
        <v>*</v>
      </c>
      <c r="C18" s="16" t="str">
        <f>[14]Julho!$C$6</f>
        <v>*</v>
      </c>
      <c r="D18" s="16">
        <f>[14]Julho!$C$7</f>
        <v>22.1</v>
      </c>
      <c r="E18" s="16">
        <f>[14]Julho!$C$8</f>
        <v>23.5</v>
      </c>
      <c r="F18" s="16" t="str">
        <f>[14]Julho!$C$9</f>
        <v>*</v>
      </c>
      <c r="G18" s="16" t="str">
        <f>[14]Julho!$C$10</f>
        <v>*</v>
      </c>
      <c r="H18" s="16" t="str">
        <f>[14]Julho!$C$11</f>
        <v>*</v>
      </c>
      <c r="I18" s="16" t="str">
        <f>[14]Julho!$C$12</f>
        <v>*</v>
      </c>
      <c r="J18" s="16" t="str">
        <f>[14]Julho!$C$13</f>
        <v>*</v>
      </c>
      <c r="K18" s="16" t="str">
        <f>[14]Julho!$C$14</f>
        <v>*</v>
      </c>
      <c r="L18" s="16" t="str">
        <f>[14]Julho!$C$15</f>
        <v>*</v>
      </c>
      <c r="M18" s="16" t="str">
        <f>[14]Julho!$C$16</f>
        <v>*</v>
      </c>
      <c r="N18" s="16" t="str">
        <f>[14]Julho!$C$17</f>
        <v>*</v>
      </c>
      <c r="O18" s="16" t="str">
        <f>[14]Julho!$C$18</f>
        <v>*</v>
      </c>
      <c r="P18" s="16" t="str">
        <f>[14]Julho!$C$19</f>
        <v>*</v>
      </c>
      <c r="Q18" s="16" t="str">
        <f>[14]Julho!$C$20</f>
        <v>*</v>
      </c>
      <c r="R18" s="16" t="str">
        <f>[14]Julho!$C$21</f>
        <v>*</v>
      </c>
      <c r="S18" s="16">
        <f>[14]Julho!$C$22</f>
        <v>14.7</v>
      </c>
      <c r="T18" s="16">
        <f>[14]Julho!$C$23</f>
        <v>19.100000000000001</v>
      </c>
      <c r="U18" s="16">
        <f>[14]Julho!$C$24</f>
        <v>24.9</v>
      </c>
      <c r="V18" s="16">
        <f>[14]Julho!$C$25</f>
        <v>28.7</v>
      </c>
      <c r="W18" s="16" t="str">
        <f>[14]Julho!$C$26</f>
        <v>*</v>
      </c>
      <c r="X18" s="16">
        <f>[14]Julho!$C$27</f>
        <v>30.6</v>
      </c>
      <c r="Y18" s="16">
        <f>[14]Julho!$C$28</f>
        <v>31.2</v>
      </c>
      <c r="Z18" s="16">
        <f>[14]Julho!$C$29</f>
        <v>29.8</v>
      </c>
      <c r="AA18" s="16">
        <f>[14]Julho!$C$30</f>
        <v>30.2</v>
      </c>
      <c r="AB18" s="16">
        <f>[14]Julho!$C$31</f>
        <v>29.1</v>
      </c>
      <c r="AC18" s="16">
        <f>[14]Julho!$C$32</f>
        <v>28.5</v>
      </c>
      <c r="AD18" s="16">
        <f>[14]Julho!$C$33</f>
        <v>29.2</v>
      </c>
      <c r="AE18" s="16">
        <f>[14]Julho!$C$34</f>
        <v>29.6</v>
      </c>
      <c r="AF18" s="16" t="str">
        <f>[14]Julho!$C$35</f>
        <v>*</v>
      </c>
      <c r="AG18" s="23">
        <f>MAX(B18:AF18)</f>
        <v>31.2</v>
      </c>
      <c r="AH18" s="93">
        <f>AVERAGE(B18:AF18)</f>
        <v>26.514285714285712</v>
      </c>
    </row>
    <row r="19" spans="1:34" ht="17.100000000000001" customHeight="1" x14ac:dyDescent="0.2">
      <c r="A19" s="80" t="s">
        <v>46</v>
      </c>
      <c r="B19" s="16">
        <f>[15]Julho!$C$5</f>
        <v>29.4</v>
      </c>
      <c r="C19" s="16">
        <f>[15]Julho!$C$6</f>
        <v>28.7</v>
      </c>
      <c r="D19" s="16">
        <f>[15]Julho!$C$7</f>
        <v>25.4</v>
      </c>
      <c r="E19" s="16">
        <f>[15]Julho!$C$8</f>
        <v>26.8</v>
      </c>
      <c r="F19" s="16">
        <f>[15]Julho!$C$9</f>
        <v>27.9</v>
      </c>
      <c r="G19" s="16">
        <f>[15]Julho!$C$10</f>
        <v>29.2</v>
      </c>
      <c r="H19" s="16">
        <f>[15]Julho!$C$11</f>
        <v>29</v>
      </c>
      <c r="I19" s="16">
        <f>[15]Julho!$C$12</f>
        <v>29.5</v>
      </c>
      <c r="J19" s="16">
        <f>[15]Julho!$C$13</f>
        <v>27.1</v>
      </c>
      <c r="K19" s="16">
        <f>[15]Julho!$C$14</f>
        <v>31.3</v>
      </c>
      <c r="L19" s="16">
        <f>[15]Julho!$C$15</f>
        <v>31.1</v>
      </c>
      <c r="M19" s="16">
        <f>[15]Julho!$C$16</f>
        <v>31</v>
      </c>
      <c r="N19" s="16">
        <f>[15]Julho!$C$17</f>
        <v>31.1</v>
      </c>
      <c r="O19" s="16">
        <f>[15]Julho!$C$18</f>
        <v>31.5</v>
      </c>
      <c r="P19" s="16">
        <f>[15]Julho!$C$19</f>
        <v>30.6</v>
      </c>
      <c r="Q19" s="16">
        <f>[15]Julho!$C$20</f>
        <v>30.1</v>
      </c>
      <c r="R19" s="16">
        <f>[15]Julho!$C$21</f>
        <v>18.100000000000001</v>
      </c>
      <c r="S19" s="16">
        <f>[15]Julho!$C$22</f>
        <v>17.399999999999999</v>
      </c>
      <c r="T19" s="16">
        <f>[15]Julho!$C$23</f>
        <v>21.6</v>
      </c>
      <c r="U19" s="16">
        <f>[15]Julho!$C$24</f>
        <v>25.3</v>
      </c>
      <c r="V19" s="16">
        <f>[15]Julho!$C$25</f>
        <v>30.4</v>
      </c>
      <c r="W19" s="16">
        <f>[15]Julho!$C$26</f>
        <v>31.5</v>
      </c>
      <c r="X19" s="16">
        <f>[15]Julho!$C$27</f>
        <v>32.6</v>
      </c>
      <c r="Y19" s="16">
        <f>[15]Julho!$C$28</f>
        <v>33.299999999999997</v>
      </c>
      <c r="Z19" s="16">
        <f>[15]Julho!$C$29</f>
        <v>32.299999999999997</v>
      </c>
      <c r="AA19" s="16">
        <f>[15]Julho!$C$30</f>
        <v>32.200000000000003</v>
      </c>
      <c r="AB19" s="16">
        <f>[15]Julho!$C$31</f>
        <v>30.6</v>
      </c>
      <c r="AC19" s="16">
        <f>[15]Julho!$C$32</f>
        <v>30.5</v>
      </c>
      <c r="AD19" s="16">
        <f>[15]Julho!$C$33</f>
        <v>31.4</v>
      </c>
      <c r="AE19" s="16">
        <f>[15]Julho!$C$34</f>
        <v>32.299999999999997</v>
      </c>
      <c r="AF19" s="16">
        <f>[15]Julho!$C$35</f>
        <v>31.2</v>
      </c>
      <c r="AG19" s="23">
        <f>MAX(B19:AF19)</f>
        <v>33.299999999999997</v>
      </c>
      <c r="AH19" s="93">
        <f>AVERAGE(B19:AF19)</f>
        <v>29.045161290322579</v>
      </c>
    </row>
    <row r="20" spans="1:34" ht="17.100000000000001" customHeight="1" x14ac:dyDescent="0.2">
      <c r="A20" s="80" t="s">
        <v>10</v>
      </c>
      <c r="B20" s="16">
        <f>[16]Julho!$C$5</f>
        <v>24.6</v>
      </c>
      <c r="C20" s="16">
        <f>[16]Julho!$C$6</f>
        <v>24.9</v>
      </c>
      <c r="D20" s="16">
        <f>[16]Julho!$C$7</f>
        <v>21.7</v>
      </c>
      <c r="E20" s="16">
        <f>[16]Julho!$C$8</f>
        <v>23.7</v>
      </c>
      <c r="F20" s="16">
        <f>[16]Julho!$C$9</f>
        <v>24.9</v>
      </c>
      <c r="G20" s="16">
        <f>[16]Julho!$C$10</f>
        <v>26.3</v>
      </c>
      <c r="H20" s="16">
        <f>[16]Julho!$C$11</f>
        <v>26.5</v>
      </c>
      <c r="I20" s="16">
        <f>[16]Julho!$C$12</f>
        <v>27.3</v>
      </c>
      <c r="J20" s="16">
        <f>[16]Julho!$C$13</f>
        <v>25.9</v>
      </c>
      <c r="K20" s="16">
        <f>[16]Julho!$C$14</f>
        <v>28.7</v>
      </c>
      <c r="L20" s="16">
        <f>[16]Julho!$C$15</f>
        <v>29.3</v>
      </c>
      <c r="M20" s="16">
        <f>[16]Julho!$C$16</f>
        <v>29.1</v>
      </c>
      <c r="N20" s="16">
        <f>[16]Julho!$C$17</f>
        <v>29.4</v>
      </c>
      <c r="O20" s="16">
        <f>[16]Julho!$C$18</f>
        <v>29.9</v>
      </c>
      <c r="P20" s="16">
        <f>[16]Julho!$C$19</f>
        <v>29.9</v>
      </c>
      <c r="Q20" s="16">
        <f>[16]Julho!$C$20</f>
        <v>30.8</v>
      </c>
      <c r="R20" s="16">
        <f>[16]Julho!$C$21</f>
        <v>24.1</v>
      </c>
      <c r="S20" s="16">
        <f>[16]Julho!$C$22</f>
        <v>14.8</v>
      </c>
      <c r="T20" s="16">
        <f>[16]Julho!$C$23</f>
        <v>19.2</v>
      </c>
      <c r="U20" s="16">
        <f>[16]Julho!$C$24</f>
        <v>23.6</v>
      </c>
      <c r="V20" s="16">
        <f>[16]Julho!$C$25</f>
        <v>29.2</v>
      </c>
      <c r="W20" s="16">
        <f>[16]Julho!$C$26</f>
        <v>29.3</v>
      </c>
      <c r="X20" s="16">
        <f>[16]Julho!$C$27</f>
        <v>30.8</v>
      </c>
      <c r="Y20" s="16">
        <f>[16]Julho!$C$28</f>
        <v>31.9</v>
      </c>
      <c r="Z20" s="16">
        <f>[16]Julho!$C$29</f>
        <v>30.2</v>
      </c>
      <c r="AA20" s="16">
        <f>[16]Julho!$C$30</f>
        <v>30.1</v>
      </c>
      <c r="AB20" s="16">
        <f>[16]Julho!$C$31</f>
        <v>29</v>
      </c>
      <c r="AC20" s="16">
        <f>[16]Julho!$C$32</f>
        <v>28.7</v>
      </c>
      <c r="AD20" s="16">
        <f>[16]Julho!$C$33</f>
        <v>29.4</v>
      </c>
      <c r="AE20" s="16">
        <f>[16]Julho!$C$34</f>
        <v>30.1</v>
      </c>
      <c r="AF20" s="16">
        <f>[16]Julho!$C$35</f>
        <v>30.2</v>
      </c>
      <c r="AG20" s="23">
        <f t="shared" ref="AG20:AG30" si="5">MAX(B20:AF20)</f>
        <v>31.9</v>
      </c>
      <c r="AH20" s="93">
        <f t="shared" ref="AH20:AH30" si="6">AVERAGE(B20:AF20)</f>
        <v>27.209677419354843</v>
      </c>
    </row>
    <row r="21" spans="1:34" ht="17.100000000000001" customHeight="1" x14ac:dyDescent="0.2">
      <c r="A21" s="80" t="s">
        <v>11</v>
      </c>
      <c r="B21" s="16">
        <f>[17]Julho!$C$5</f>
        <v>26.9</v>
      </c>
      <c r="C21" s="16">
        <f>[17]Julho!$C$6</f>
        <v>25.4</v>
      </c>
      <c r="D21" s="16">
        <f>[17]Julho!$C$7</f>
        <v>22.9</v>
      </c>
      <c r="E21" s="16">
        <f>[17]Julho!$C$8</f>
        <v>24.7</v>
      </c>
      <c r="F21" s="16">
        <f>[17]Julho!$C$9</f>
        <v>25.4</v>
      </c>
      <c r="G21" s="16">
        <f>[17]Julho!$C$10</f>
        <v>26.7</v>
      </c>
      <c r="H21" s="16">
        <f>[17]Julho!$C$11</f>
        <v>26.6</v>
      </c>
      <c r="I21" s="16">
        <f>[17]Julho!$C$12</f>
        <v>28.9</v>
      </c>
      <c r="J21" s="16">
        <f>[17]Julho!$C$13</f>
        <v>23.5</v>
      </c>
      <c r="K21" s="16">
        <f>[17]Julho!$C$14</f>
        <v>30.3</v>
      </c>
      <c r="L21" s="16">
        <f>[17]Julho!$C$15</f>
        <v>29.1</v>
      </c>
      <c r="M21" s="16">
        <f>[17]Julho!$C$16</f>
        <v>29.6</v>
      </c>
      <c r="N21" s="16">
        <f>[17]Julho!$C$17</f>
        <v>30.6</v>
      </c>
      <c r="O21" s="16">
        <f>[17]Julho!$C$18</f>
        <v>31.7</v>
      </c>
      <c r="P21" s="16">
        <f>[17]Julho!$C$19</f>
        <v>30.9</v>
      </c>
      <c r="Q21" s="16">
        <f>[17]Julho!$C$20</f>
        <v>31.2</v>
      </c>
      <c r="R21" s="16">
        <f>[17]Julho!$C$21</f>
        <v>21.2</v>
      </c>
      <c r="S21" s="16">
        <f>[17]Julho!$C$22</f>
        <v>15.5</v>
      </c>
      <c r="T21" s="16">
        <f>[17]Julho!$C$23</f>
        <v>18.5</v>
      </c>
      <c r="U21" s="16">
        <f>[17]Julho!$C$24</f>
        <v>26.6</v>
      </c>
      <c r="V21" s="16">
        <f>[17]Julho!$C$25</f>
        <v>30.3</v>
      </c>
      <c r="W21" s="16">
        <f>[17]Julho!$C$26</f>
        <v>30.5</v>
      </c>
      <c r="X21" s="16">
        <f>[17]Julho!$C$27</f>
        <v>32.1</v>
      </c>
      <c r="Y21" s="16">
        <f>[17]Julho!$C$28</f>
        <v>34.1</v>
      </c>
      <c r="Z21" s="16">
        <f>[17]Julho!$C$29</f>
        <v>31.5</v>
      </c>
      <c r="AA21" s="16">
        <f>[17]Julho!$C$30</f>
        <v>31.2</v>
      </c>
      <c r="AB21" s="16">
        <f>[17]Julho!$C$31</f>
        <v>29.3</v>
      </c>
      <c r="AC21" s="16">
        <f>[17]Julho!$C$32</f>
        <v>30.1</v>
      </c>
      <c r="AD21" s="16">
        <f>[17]Julho!$C$33</f>
        <v>30.8</v>
      </c>
      <c r="AE21" s="16">
        <f>[17]Julho!$C$34</f>
        <v>31.4</v>
      </c>
      <c r="AF21" s="16">
        <f>[17]Julho!$C$35</f>
        <v>29.6</v>
      </c>
      <c r="AG21" s="23">
        <f t="shared" si="5"/>
        <v>34.1</v>
      </c>
      <c r="AH21" s="93">
        <f t="shared" si="6"/>
        <v>27.970967741935482</v>
      </c>
    </row>
    <row r="22" spans="1:34" ht="17.100000000000001" customHeight="1" x14ac:dyDescent="0.2">
      <c r="A22" s="80" t="s">
        <v>12</v>
      </c>
      <c r="B22" s="16">
        <f>[18]Julho!$C$5</f>
        <v>28.7</v>
      </c>
      <c r="C22" s="16">
        <f>[18]Julho!$C$6</f>
        <v>29.1</v>
      </c>
      <c r="D22" s="16">
        <f>[18]Julho!$C$7</f>
        <v>25</v>
      </c>
      <c r="E22" s="16">
        <f>[18]Julho!$C$8</f>
        <v>27.7</v>
      </c>
      <c r="F22" s="16">
        <f>[18]Julho!$C$9</f>
        <v>29</v>
      </c>
      <c r="G22" s="16">
        <f>[18]Julho!$C$10</f>
        <v>28.9</v>
      </c>
      <c r="H22" s="16">
        <f>[18]Julho!$C$11</f>
        <v>29.4</v>
      </c>
      <c r="I22" s="16">
        <f>[18]Julho!$C$12</f>
        <v>29.8</v>
      </c>
      <c r="J22" s="16">
        <f>[18]Julho!$C$13</f>
        <v>29.7</v>
      </c>
      <c r="K22" s="16">
        <f>[18]Julho!$C$14</f>
        <v>31.2</v>
      </c>
      <c r="L22" s="16">
        <f>[18]Julho!$C$15</f>
        <v>30.7</v>
      </c>
      <c r="M22" s="16">
        <f>[18]Julho!$C$16</f>
        <v>31.9</v>
      </c>
      <c r="N22" s="16">
        <f>[18]Julho!$C$17</f>
        <v>31.7</v>
      </c>
      <c r="O22" s="16">
        <f>[18]Julho!$C$18</f>
        <v>32.200000000000003</v>
      </c>
      <c r="P22" s="16">
        <f>[18]Julho!$C$19</f>
        <v>31.5</v>
      </c>
      <c r="Q22" s="16">
        <f>[18]Julho!$C$20</f>
        <v>31</v>
      </c>
      <c r="R22" s="16">
        <f>[18]Julho!$C$21</f>
        <v>22.7</v>
      </c>
      <c r="S22" s="16">
        <f>[18]Julho!$C$22</f>
        <v>15.6</v>
      </c>
      <c r="T22" s="16">
        <f>[18]Julho!$C$23</f>
        <v>19.899999999999999</v>
      </c>
      <c r="U22" s="16">
        <f>[18]Julho!$C$24</f>
        <v>25.9</v>
      </c>
      <c r="V22" s="16">
        <f>[18]Julho!$C$25</f>
        <v>30.2</v>
      </c>
      <c r="W22" s="16">
        <f>[18]Julho!$C$26</f>
        <v>31.9</v>
      </c>
      <c r="X22" s="16">
        <f>[18]Julho!$C$27</f>
        <v>33.200000000000003</v>
      </c>
      <c r="Y22" s="16">
        <f>[18]Julho!$C$28</f>
        <v>34.299999999999997</v>
      </c>
      <c r="Z22" s="16">
        <f>[18]Julho!$C$29</f>
        <v>32.9</v>
      </c>
      <c r="AA22" s="16">
        <f>[18]Julho!$C$30</f>
        <v>32.700000000000003</v>
      </c>
      <c r="AB22" s="16">
        <f>[18]Julho!$C$31</f>
        <v>31.5</v>
      </c>
      <c r="AC22" s="16">
        <f>[18]Julho!$C$32</f>
        <v>31.3</v>
      </c>
      <c r="AD22" s="16">
        <f>[18]Julho!$C$33</f>
        <v>32.200000000000003</v>
      </c>
      <c r="AE22" s="16">
        <f>[18]Julho!$C$34</f>
        <v>32.799999999999997</v>
      </c>
      <c r="AF22" s="16">
        <f>[18]Julho!$C$35</f>
        <v>32.299999999999997</v>
      </c>
      <c r="AG22" s="23">
        <f t="shared" si="5"/>
        <v>34.299999999999997</v>
      </c>
      <c r="AH22" s="93">
        <f t="shared" si="6"/>
        <v>29.577419354838707</v>
      </c>
    </row>
    <row r="23" spans="1:34" ht="17.100000000000001" customHeight="1" x14ac:dyDescent="0.2">
      <c r="A23" s="80" t="s">
        <v>13</v>
      </c>
      <c r="B23" s="16">
        <f>[19]Julho!$C$5</f>
        <v>30.4</v>
      </c>
      <c r="C23" s="16">
        <f>[19]Julho!$C$6</f>
        <v>30.8</v>
      </c>
      <c r="D23" s="16">
        <f>[19]Julho!$C$7</f>
        <v>28</v>
      </c>
      <c r="E23" s="16">
        <f>[19]Julho!$C$8</f>
        <v>29.6</v>
      </c>
      <c r="F23" s="16">
        <f>[19]Julho!$C$9</f>
        <v>30.5</v>
      </c>
      <c r="G23" s="16">
        <f>[19]Julho!$C$10</f>
        <v>30.6</v>
      </c>
      <c r="H23" s="16">
        <f>[19]Julho!$C$11</f>
        <v>30.2</v>
      </c>
      <c r="I23" s="16">
        <f>[19]Julho!$C$12</f>
        <v>31.4</v>
      </c>
      <c r="J23" s="16">
        <f>[19]Julho!$C$13</f>
        <v>32.1</v>
      </c>
      <c r="K23" s="16">
        <f>[19]Julho!$C$14</f>
        <v>31.9</v>
      </c>
      <c r="L23" s="16">
        <f>[19]Julho!$C$15</f>
        <v>32.299999999999997</v>
      </c>
      <c r="M23" s="16">
        <f>[19]Julho!$C$16</f>
        <v>32.299999999999997</v>
      </c>
      <c r="N23" s="16">
        <f>[19]Julho!$C$17</f>
        <v>32.4</v>
      </c>
      <c r="O23" s="16">
        <f>[19]Julho!$C$18</f>
        <v>33</v>
      </c>
      <c r="P23" s="16">
        <f>[19]Julho!$C$19</f>
        <v>32.6</v>
      </c>
      <c r="Q23" s="16">
        <f>[19]Julho!$C$20</f>
        <v>32.1</v>
      </c>
      <c r="R23" s="16">
        <f>[19]Julho!$C$21</f>
        <v>20.8</v>
      </c>
      <c r="S23" s="16">
        <f>[19]Julho!$C$22</f>
        <v>16.600000000000001</v>
      </c>
      <c r="T23" s="16">
        <f>[19]Julho!$C$23</f>
        <v>21.4</v>
      </c>
      <c r="U23" s="16">
        <f>[19]Julho!$C$24</f>
        <v>26.7</v>
      </c>
      <c r="V23" s="16">
        <f>[19]Julho!$C$25</f>
        <v>31.6</v>
      </c>
      <c r="W23" s="16">
        <f>[19]Julho!$C$26</f>
        <v>32.9</v>
      </c>
      <c r="X23" s="16">
        <f>[19]Julho!$C$27</f>
        <v>33.799999999999997</v>
      </c>
      <c r="Y23" s="16">
        <f>[19]Julho!$C$28</f>
        <v>34.700000000000003</v>
      </c>
      <c r="Z23" s="16">
        <f>[19]Julho!$C$29</f>
        <v>33.6</v>
      </c>
      <c r="AA23" s="16">
        <f>[19]Julho!$C$30</f>
        <v>33.5</v>
      </c>
      <c r="AB23" s="16">
        <f>[19]Julho!$C$31</f>
        <v>32.200000000000003</v>
      </c>
      <c r="AC23" s="16">
        <f>[19]Julho!$C$32</f>
        <v>32.1</v>
      </c>
      <c r="AD23" s="16">
        <f>[19]Julho!$C$33</f>
        <v>32.700000000000003</v>
      </c>
      <c r="AE23" s="16">
        <f>[19]Julho!$C$34</f>
        <v>34.1</v>
      </c>
      <c r="AF23" s="16">
        <f>[19]Julho!$C$35</f>
        <v>33.1</v>
      </c>
      <c r="AG23" s="23">
        <f t="shared" si="5"/>
        <v>34.700000000000003</v>
      </c>
      <c r="AH23" s="93">
        <f t="shared" si="6"/>
        <v>30.645161290322587</v>
      </c>
    </row>
    <row r="24" spans="1:34" ht="17.100000000000001" customHeight="1" x14ac:dyDescent="0.2">
      <c r="A24" s="80" t="s">
        <v>14</v>
      </c>
      <c r="B24" s="16">
        <f>[20]Julho!$C$5</f>
        <v>29.2</v>
      </c>
      <c r="C24" s="16">
        <f>[20]Julho!$C$6</f>
        <v>27.5</v>
      </c>
      <c r="D24" s="16">
        <f>[20]Julho!$C$7</f>
        <v>27</v>
      </c>
      <c r="E24" s="16">
        <f>[20]Julho!$C$8</f>
        <v>25.6</v>
      </c>
      <c r="F24" s="16">
        <f>[20]Julho!$C$9</f>
        <v>26</v>
      </c>
      <c r="G24" s="16">
        <f>[20]Julho!$C$10</f>
        <v>26.4</v>
      </c>
      <c r="H24" s="16">
        <f>[20]Julho!$C$10</f>
        <v>26.4</v>
      </c>
      <c r="I24" s="16">
        <f>[20]Julho!$C$12</f>
        <v>26.5</v>
      </c>
      <c r="J24" s="16">
        <f>[20]Julho!$C$13</f>
        <v>28.7</v>
      </c>
      <c r="K24" s="16">
        <f>[20]Julho!$C$14</f>
        <v>29</v>
      </c>
      <c r="L24" s="16">
        <f>[20]Julho!$C$15</f>
        <v>29.6</v>
      </c>
      <c r="M24" s="16">
        <f>[20]Julho!$C$16</f>
        <v>30.1</v>
      </c>
      <c r="N24" s="16">
        <f>[20]Julho!$C$17</f>
        <v>30.2</v>
      </c>
      <c r="O24" s="16">
        <f>[20]Julho!$C$18</f>
        <v>29.4</v>
      </c>
      <c r="P24" s="16">
        <f>[20]Julho!$C$19</f>
        <v>29.8</v>
      </c>
      <c r="Q24" s="16">
        <f>[20]Julho!$C$20</f>
        <v>30.1</v>
      </c>
      <c r="R24" s="16">
        <f>[20]Julho!$C$21</f>
        <v>31.1</v>
      </c>
      <c r="S24" s="16">
        <f>[20]Julho!$C$22</f>
        <v>18.3</v>
      </c>
      <c r="T24" s="16">
        <f>[20]Julho!$C$23</f>
        <v>22.1</v>
      </c>
      <c r="U24" s="16">
        <f>[20]Julho!$C$24</f>
        <v>29.4</v>
      </c>
      <c r="V24" s="16">
        <f>[20]Julho!$C$25</f>
        <v>31.1</v>
      </c>
      <c r="W24" s="16">
        <f>[20]Julho!$C$26</f>
        <v>30.5</v>
      </c>
      <c r="X24" s="16">
        <f>[20]Julho!$C$27</f>
        <v>31.6</v>
      </c>
      <c r="Y24" s="16">
        <f>[20]Julho!$C$28</f>
        <v>30.5</v>
      </c>
      <c r="Z24" s="16">
        <f>[20]Julho!$C$29</f>
        <v>29.6</v>
      </c>
      <c r="AA24" s="16">
        <f>[20]Julho!$C$30</f>
        <v>29.7</v>
      </c>
      <c r="AB24" s="16">
        <f>[20]Julho!$C$31</f>
        <v>28.2</v>
      </c>
      <c r="AC24" s="16">
        <f>[20]Julho!$C$32</f>
        <v>29.5</v>
      </c>
      <c r="AD24" s="16">
        <f>[20]Julho!$C$33</f>
        <v>28.8</v>
      </c>
      <c r="AE24" s="16">
        <f>[20]Julho!$C$34</f>
        <v>28.9</v>
      </c>
      <c r="AF24" s="16">
        <f>[20]Julho!$C$35</f>
        <v>27.7</v>
      </c>
      <c r="AG24" s="23">
        <f t="shared" si="5"/>
        <v>31.6</v>
      </c>
      <c r="AH24" s="93">
        <f t="shared" si="6"/>
        <v>28.338709677419363</v>
      </c>
    </row>
    <row r="25" spans="1:34" ht="17.100000000000001" customHeight="1" x14ac:dyDescent="0.2">
      <c r="A25" s="80" t="s">
        <v>15</v>
      </c>
      <c r="B25" s="16">
        <f>[21]Julho!$C$5</f>
        <v>24.1</v>
      </c>
      <c r="C25" s="16">
        <f>[21]Julho!$C$6</f>
        <v>23.6</v>
      </c>
      <c r="D25" s="16">
        <f>[21]Julho!$C$7</f>
        <v>19.8</v>
      </c>
      <c r="E25" s="16">
        <f>[21]Julho!$C$8</f>
        <v>21.1</v>
      </c>
      <c r="F25" s="16">
        <f>[21]Julho!$C$9</f>
        <v>23.3</v>
      </c>
      <c r="G25" s="16">
        <f>[21]Julho!$C$10</f>
        <v>25</v>
      </c>
      <c r="H25" s="16">
        <f>[21]Julho!$C$11</f>
        <v>24.4</v>
      </c>
      <c r="I25" s="16">
        <f>[21]Julho!$C$12</f>
        <v>25.4</v>
      </c>
      <c r="J25" s="16">
        <f>[21]Julho!$C$13</f>
        <v>21.3</v>
      </c>
      <c r="K25" s="16">
        <f>[21]Julho!$C$14</f>
        <v>26.9</v>
      </c>
      <c r="L25" s="16">
        <f>[21]Julho!$C$15</f>
        <v>26.9</v>
      </c>
      <c r="M25" s="16">
        <f>[21]Julho!$C$16</f>
        <v>26.3</v>
      </c>
      <c r="N25" s="16">
        <f>[21]Julho!$C$17</f>
        <v>27.3</v>
      </c>
      <c r="O25" s="16">
        <f>[21]Julho!$C$18</f>
        <v>28.2</v>
      </c>
      <c r="P25" s="16">
        <f>[21]Julho!$C$19</f>
        <v>27.8</v>
      </c>
      <c r="Q25" s="16">
        <f>[21]Julho!$C$20</f>
        <v>27.7</v>
      </c>
      <c r="R25" s="16">
        <f>[21]Julho!$C$21</f>
        <v>15.3</v>
      </c>
      <c r="S25" s="16">
        <f>[21]Julho!$C$22</f>
        <v>12.3</v>
      </c>
      <c r="T25" s="16">
        <f>[21]Julho!$C$23</f>
        <v>18.3</v>
      </c>
      <c r="U25" s="16">
        <f>[21]Julho!$C$24</f>
        <v>22.8</v>
      </c>
      <c r="V25" s="16">
        <f>[21]Julho!$C$25</f>
        <v>26.9</v>
      </c>
      <c r="W25" s="16">
        <f>[21]Julho!$C$26</f>
        <v>27.2</v>
      </c>
      <c r="X25" s="16">
        <f>[21]Julho!$C$27</f>
        <v>28.6</v>
      </c>
      <c r="Y25" s="16">
        <f>[21]Julho!$C$28</f>
        <v>30.3</v>
      </c>
      <c r="Z25" s="16">
        <f>[21]Julho!$C$29</f>
        <v>28.9</v>
      </c>
      <c r="AA25" s="16">
        <f>[21]Julho!$C$30</f>
        <v>27.6</v>
      </c>
      <c r="AB25" s="16">
        <f>[21]Julho!$C$31</f>
        <v>26.5</v>
      </c>
      <c r="AC25" s="16">
        <f>[21]Julho!$C$32</f>
        <v>27.1</v>
      </c>
      <c r="AD25" s="16">
        <f>[21]Julho!$C$33</f>
        <v>27.7</v>
      </c>
      <c r="AE25" s="16">
        <f>[21]Julho!$C$34</f>
        <v>28</v>
      </c>
      <c r="AF25" s="16">
        <f>[21]Julho!$C$35</f>
        <v>28</v>
      </c>
      <c r="AG25" s="23">
        <f t="shared" si="5"/>
        <v>30.3</v>
      </c>
      <c r="AH25" s="93">
        <f t="shared" si="6"/>
        <v>24.987096774193553</v>
      </c>
    </row>
    <row r="26" spans="1:34" ht="17.100000000000001" customHeight="1" x14ac:dyDescent="0.2">
      <c r="A26" s="80" t="s">
        <v>16</v>
      </c>
      <c r="B26" s="16">
        <f>[22]Julho!$C$5</f>
        <v>24.5</v>
      </c>
      <c r="C26" s="16">
        <f>[22]Julho!$C$6</f>
        <v>28.1</v>
      </c>
      <c r="D26" s="16">
        <f>[22]Julho!$C$7</f>
        <v>26.6</v>
      </c>
      <c r="E26" s="16">
        <f>[22]Julho!$C$8</f>
        <v>28.7</v>
      </c>
      <c r="F26" s="16">
        <f>[22]Julho!$C$9</f>
        <v>30.2</v>
      </c>
      <c r="G26" s="16">
        <f>[22]Julho!$C$10</f>
        <v>30.4</v>
      </c>
      <c r="H26" s="16">
        <f>[22]Julho!$C$11</f>
        <v>30.7</v>
      </c>
      <c r="I26" s="16">
        <f>[22]Julho!$C$12</f>
        <v>30.6</v>
      </c>
      <c r="J26" s="16">
        <f>[22]Julho!$C$13</f>
        <v>29.7</v>
      </c>
      <c r="K26" s="16">
        <f>[22]Julho!$C$14</f>
        <v>32.6</v>
      </c>
      <c r="L26" s="16">
        <f>[22]Julho!$C$15</f>
        <v>32.6</v>
      </c>
      <c r="M26" s="16">
        <f>[22]Julho!$C$16</f>
        <v>32.200000000000003</v>
      </c>
      <c r="N26" s="16">
        <f>[22]Julho!$C$17</f>
        <v>32.299999999999997</v>
      </c>
      <c r="O26" s="16">
        <f>[22]Julho!$C$18</f>
        <v>32.9</v>
      </c>
      <c r="P26" s="16">
        <f>[22]Julho!$C$19</f>
        <v>32.5</v>
      </c>
      <c r="Q26" s="16">
        <f>[22]Julho!$C$20</f>
        <v>28</v>
      </c>
      <c r="R26" s="16">
        <f>[22]Julho!$C$21</f>
        <v>11.4</v>
      </c>
      <c r="S26" s="16">
        <f>[22]Julho!$C$22</f>
        <v>15.3</v>
      </c>
      <c r="T26" s="16">
        <f>[22]Julho!$C$23</f>
        <v>20.2</v>
      </c>
      <c r="U26" s="16">
        <f>[22]Julho!$C$24</f>
        <v>24.3</v>
      </c>
      <c r="V26" s="16">
        <f>[22]Julho!$C$25</f>
        <v>30.1</v>
      </c>
      <c r="W26" s="16">
        <f>[22]Julho!$C$26</f>
        <v>32.799999999999997</v>
      </c>
      <c r="X26" s="16">
        <f>[22]Julho!$C$27</f>
        <v>34.299999999999997</v>
      </c>
      <c r="Y26" s="16">
        <f>[22]Julho!$C$28</f>
        <v>35.1</v>
      </c>
      <c r="Z26" s="16">
        <f>[22]Julho!$C$29</f>
        <v>34.700000000000003</v>
      </c>
      <c r="AA26" s="16">
        <f>[22]Julho!$C$30</f>
        <v>33.4</v>
      </c>
      <c r="AB26" s="16">
        <f>[22]Julho!$C$31</f>
        <v>33</v>
      </c>
      <c r="AC26" s="16">
        <f>[22]Julho!$C$32</f>
        <v>32.1</v>
      </c>
      <c r="AD26" s="16">
        <f>[22]Julho!$C$33</f>
        <v>33.200000000000003</v>
      </c>
      <c r="AE26" s="16">
        <f>[22]Julho!$C$34</f>
        <v>33.9</v>
      </c>
      <c r="AF26" s="16">
        <f>[22]Julho!$C$35</f>
        <v>33.9</v>
      </c>
      <c r="AG26" s="23">
        <f t="shared" si="5"/>
        <v>35.1</v>
      </c>
      <c r="AH26" s="93">
        <f t="shared" si="6"/>
        <v>29.687096774193545</v>
      </c>
    </row>
    <row r="27" spans="1:34" ht="17.100000000000001" customHeight="1" x14ac:dyDescent="0.2">
      <c r="A27" s="80" t="s">
        <v>17</v>
      </c>
      <c r="B27" s="16">
        <f>[23]Julho!$C$5</f>
        <v>27</v>
      </c>
      <c r="C27" s="16">
        <f>[23]Julho!$C$6</f>
        <v>26.1</v>
      </c>
      <c r="D27" s="16">
        <f>[23]Julho!$C$7</f>
        <v>23.3</v>
      </c>
      <c r="E27" s="16">
        <f>[23]Julho!$C$8</f>
        <v>24.8</v>
      </c>
      <c r="F27" s="16">
        <f>[23]Julho!$C$9</f>
        <v>25.6</v>
      </c>
      <c r="G27" s="16">
        <f>[23]Julho!$C$10</f>
        <v>27.5</v>
      </c>
      <c r="H27" s="16">
        <f>[23]Julho!$C$11</f>
        <v>27.4</v>
      </c>
      <c r="I27" s="16">
        <f>[23]Julho!$C$12</f>
        <v>28.9</v>
      </c>
      <c r="J27" s="16">
        <f>[23]Julho!$C$13</f>
        <v>26.7</v>
      </c>
      <c r="K27" s="16">
        <f>[23]Julho!$C$14</f>
        <v>30</v>
      </c>
      <c r="L27" s="16">
        <f>[23]Julho!$C$15</f>
        <v>29.6</v>
      </c>
      <c r="M27" s="16">
        <f>[23]Julho!$C$16</f>
        <v>29.8</v>
      </c>
      <c r="N27" s="16">
        <f>[23]Julho!$C$17</f>
        <v>30.3</v>
      </c>
      <c r="O27" s="16">
        <f>[23]Julho!$C$18</f>
        <v>31.4</v>
      </c>
      <c r="P27" s="16">
        <f>[23]Julho!$C$19</f>
        <v>31.3</v>
      </c>
      <c r="Q27" s="16">
        <f>[23]Julho!$C$20</f>
        <v>32.4</v>
      </c>
      <c r="R27" s="16">
        <f>[23]Julho!$C$21</f>
        <v>21.7</v>
      </c>
      <c r="S27" s="16">
        <f>[23]Julho!$C$22</f>
        <v>15.5</v>
      </c>
      <c r="T27" s="16">
        <f>[23]Julho!$C$23</f>
        <v>19.600000000000001</v>
      </c>
      <c r="U27" s="16">
        <f>[23]Julho!$C$24</f>
        <v>26</v>
      </c>
      <c r="V27" s="16">
        <f>[23]Julho!$C$25</f>
        <v>30</v>
      </c>
      <c r="W27" s="16">
        <f>[23]Julho!$C$26</f>
        <v>30.1</v>
      </c>
      <c r="X27" s="16">
        <f>[23]Julho!$C$27</f>
        <v>32</v>
      </c>
      <c r="Y27" s="16">
        <f>[23]Julho!$C$28</f>
        <v>33.200000000000003</v>
      </c>
      <c r="Z27" s="16">
        <f>[23]Julho!$C$29</f>
        <v>31</v>
      </c>
      <c r="AA27" s="16">
        <f>[23]Julho!$C$30</f>
        <v>31</v>
      </c>
      <c r="AB27" s="16">
        <f>[23]Julho!$C$31</f>
        <v>29.5</v>
      </c>
      <c r="AC27" s="16">
        <f>[23]Julho!$C$32</f>
        <v>29.9</v>
      </c>
      <c r="AD27" s="16">
        <f>[23]Julho!$C$33</f>
        <v>30.6</v>
      </c>
      <c r="AE27" s="16">
        <f>[23]Julho!$C$34</f>
        <v>31.1</v>
      </c>
      <c r="AF27" s="16">
        <f>[23]Julho!$C$35</f>
        <v>30</v>
      </c>
      <c r="AG27" s="23">
        <f t="shared" si="5"/>
        <v>33.200000000000003</v>
      </c>
      <c r="AH27" s="93">
        <f t="shared" si="6"/>
        <v>28.170967741935488</v>
      </c>
    </row>
    <row r="28" spans="1:34" ht="17.100000000000001" customHeight="1" x14ac:dyDescent="0.2">
      <c r="A28" s="80" t="s">
        <v>18</v>
      </c>
      <c r="B28" s="16">
        <f>[24]Julho!$C$5</f>
        <v>27.9</v>
      </c>
      <c r="C28" s="16">
        <f>[24]Julho!$C$6</f>
        <v>26.6</v>
      </c>
      <c r="D28" s="16">
        <f>[24]Julho!$C$7</f>
        <v>24.7</v>
      </c>
      <c r="E28" s="16">
        <f>[24]Julho!$C$8</f>
        <v>26</v>
      </c>
      <c r="F28" s="16">
        <f>[24]Julho!$C$9</f>
        <v>26.7</v>
      </c>
      <c r="G28" s="16">
        <f>[24]Julho!$C$10</f>
        <v>26.9</v>
      </c>
      <c r="H28" s="16">
        <f>[24]Julho!$C$11</f>
        <v>26.6</v>
      </c>
      <c r="I28" s="16">
        <f>[24]Julho!$C$12</f>
        <v>28.1</v>
      </c>
      <c r="J28" s="16">
        <f>[24]Julho!$C$13</f>
        <v>29</v>
      </c>
      <c r="K28" s="16">
        <f>[24]Julho!$C$14</f>
        <v>28.7</v>
      </c>
      <c r="L28" s="16">
        <f>[24]Julho!$C$15</f>
        <v>28.3</v>
      </c>
      <c r="M28" s="16">
        <f>[24]Julho!$C$16</f>
        <v>28.9</v>
      </c>
      <c r="N28" s="16">
        <f>[24]Julho!$C$17</f>
        <v>29.2</v>
      </c>
      <c r="O28" s="16">
        <f>[24]Julho!$C$18</f>
        <v>29.5</v>
      </c>
      <c r="P28" s="16">
        <f>[24]Julho!$C$19</f>
        <v>28.6</v>
      </c>
      <c r="Q28" s="16">
        <f>[24]Julho!$C$20</f>
        <v>29.2</v>
      </c>
      <c r="R28" s="16">
        <f>[24]Julho!$C$21</f>
        <v>21.4</v>
      </c>
      <c r="S28" s="16">
        <f>[24]Julho!$C$22</f>
        <v>14.6</v>
      </c>
      <c r="T28" s="16">
        <f>[24]Julho!$C$23</f>
        <v>21.5</v>
      </c>
      <c r="U28" s="16">
        <f>[24]Julho!$C$24</f>
        <v>27.3</v>
      </c>
      <c r="V28" s="16">
        <f>[24]Julho!$C$25</f>
        <v>29.2</v>
      </c>
      <c r="W28" s="16">
        <f>[24]Julho!$C$26</f>
        <v>29.3</v>
      </c>
      <c r="X28" s="16">
        <f>[24]Julho!$C$27</f>
        <v>30.6</v>
      </c>
      <c r="Y28" s="16">
        <f>[24]Julho!$C$28</f>
        <v>30.8</v>
      </c>
      <c r="Z28" s="16">
        <f>[24]Julho!$C$29</f>
        <v>29</v>
      </c>
      <c r="AA28" s="16">
        <f>[24]Julho!$C$30</f>
        <v>29.4</v>
      </c>
      <c r="AB28" s="16">
        <f>[24]Julho!$C$31</f>
        <v>27.7</v>
      </c>
      <c r="AC28" s="16">
        <f>[24]Julho!$C$32</f>
        <v>28.3</v>
      </c>
      <c r="AD28" s="16">
        <f>[24]Julho!$C$33</f>
        <v>29.1</v>
      </c>
      <c r="AE28" s="16">
        <f>[24]Julho!$C$34</f>
        <v>29.2</v>
      </c>
      <c r="AF28" s="16">
        <f>[24]Julho!$C$35</f>
        <v>28.8</v>
      </c>
      <c r="AG28" s="23">
        <f t="shared" si="5"/>
        <v>30.8</v>
      </c>
      <c r="AH28" s="93">
        <f t="shared" si="6"/>
        <v>27.454838709677418</v>
      </c>
    </row>
    <row r="29" spans="1:34" ht="17.100000000000001" customHeight="1" x14ac:dyDescent="0.2">
      <c r="A29" s="80" t="s">
        <v>19</v>
      </c>
      <c r="B29" s="16">
        <f>[25]Julho!$C$5</f>
        <v>23.1</v>
      </c>
      <c r="C29" s="16">
        <f>[25]Julho!$C$6</f>
        <v>24.2</v>
      </c>
      <c r="D29" s="16">
        <f>[25]Julho!$C$7</f>
        <v>20.6</v>
      </c>
      <c r="E29" s="16">
        <f>[25]Julho!$C$8</f>
        <v>22.7</v>
      </c>
      <c r="F29" s="16">
        <f>[25]Julho!$C$9</f>
        <v>23.6</v>
      </c>
      <c r="G29" s="16">
        <f>[25]Julho!$C$10</f>
        <v>25.1</v>
      </c>
      <c r="H29" s="16">
        <f>[25]Julho!$C$11</f>
        <v>25.7</v>
      </c>
      <c r="I29" s="16">
        <f>[25]Julho!$C$12</f>
        <v>26.2</v>
      </c>
      <c r="J29" s="16">
        <f>[25]Julho!$C$13</f>
        <v>24.9</v>
      </c>
      <c r="K29" s="16">
        <f>[25]Julho!$C$14</f>
        <v>27.5</v>
      </c>
      <c r="L29" s="16">
        <f>[25]Julho!$C$15</f>
        <v>28.3</v>
      </c>
      <c r="M29" s="16">
        <f>[25]Julho!$C$16</f>
        <v>28</v>
      </c>
      <c r="N29" s="16">
        <f>[25]Julho!$C$17</f>
        <v>28.4</v>
      </c>
      <c r="O29" s="16">
        <f>[25]Julho!$C$18</f>
        <v>29.2</v>
      </c>
      <c r="P29" s="16">
        <f>[25]Julho!$C$19</f>
        <v>29.3</v>
      </c>
      <c r="Q29" s="16">
        <f>[25]Julho!$C$20</f>
        <v>30.2</v>
      </c>
      <c r="R29" s="16">
        <f>[25]Julho!$C$21</f>
        <v>13.7</v>
      </c>
      <c r="S29" s="16">
        <f>[25]Julho!$C$22</f>
        <v>13.7</v>
      </c>
      <c r="T29" s="16">
        <f>[25]Julho!$C$23</f>
        <v>19.399999999999999</v>
      </c>
      <c r="U29" s="16">
        <f>[25]Julho!$C$24</f>
        <v>21.5</v>
      </c>
      <c r="V29" s="16">
        <f>[25]Julho!$C$25</f>
        <v>27.2</v>
      </c>
      <c r="W29" s="16">
        <f>[25]Julho!$C$26</f>
        <v>28.6</v>
      </c>
      <c r="X29" s="16">
        <f>[25]Julho!$C$27</f>
        <v>29.2</v>
      </c>
      <c r="Y29" s="16">
        <f>[25]Julho!$C$28</f>
        <v>30.9</v>
      </c>
      <c r="Z29" s="16">
        <f>[25]Julho!$C$29</f>
        <v>29.7</v>
      </c>
      <c r="AA29" s="16">
        <f>[25]Julho!$C$30</f>
        <v>29.4</v>
      </c>
      <c r="AB29" s="16">
        <f>[25]Julho!$C$31</f>
        <v>28.3</v>
      </c>
      <c r="AC29" s="16">
        <f>[25]Julho!$C$32</f>
        <v>27.5</v>
      </c>
      <c r="AD29" s="16">
        <f>[25]Julho!$C$33</f>
        <v>29.1</v>
      </c>
      <c r="AE29" s="16">
        <f>[25]Julho!$C$34</f>
        <v>29.8</v>
      </c>
      <c r="AF29" s="16">
        <f>[25]Julho!$C$35</f>
        <v>29.4</v>
      </c>
      <c r="AG29" s="23">
        <f t="shared" si="5"/>
        <v>30.9</v>
      </c>
      <c r="AH29" s="93">
        <f t="shared" si="6"/>
        <v>25.948387096774191</v>
      </c>
    </row>
    <row r="30" spans="1:34" ht="17.100000000000001" customHeight="1" x14ac:dyDescent="0.2">
      <c r="A30" s="80" t="s">
        <v>31</v>
      </c>
      <c r="B30" s="16">
        <f>[26]Julho!$C$5</f>
        <v>28.7</v>
      </c>
      <c r="C30" s="16">
        <f>[26]Julho!$C$6</f>
        <v>26.9</v>
      </c>
      <c r="D30" s="16">
        <f>[26]Julho!$C$7</f>
        <v>24.7</v>
      </c>
      <c r="E30" s="16">
        <f>[26]Julho!$C$8</f>
        <v>25.4</v>
      </c>
      <c r="F30" s="16">
        <f>[26]Julho!$C$9</f>
        <v>27.8</v>
      </c>
      <c r="G30" s="16">
        <f>[26]Julho!$C$10</f>
        <v>28</v>
      </c>
      <c r="H30" s="16">
        <f>[26]Julho!$C$11</f>
        <v>27.1</v>
      </c>
      <c r="I30" s="16">
        <f>[26]Julho!$C$12</f>
        <v>29.5</v>
      </c>
      <c r="J30" s="16">
        <f>[26]Julho!$C$13</f>
        <v>26.6</v>
      </c>
      <c r="K30" s="16">
        <f>[26]Julho!$C$14</f>
        <v>30.3</v>
      </c>
      <c r="L30" s="16">
        <f>[26]Julho!$C$15</f>
        <v>29.5</v>
      </c>
      <c r="M30" s="16">
        <f>[26]Julho!$C$16</f>
        <v>29.2</v>
      </c>
      <c r="N30" s="16">
        <f>[26]Julho!$C$17</f>
        <v>29.9</v>
      </c>
      <c r="O30" s="16">
        <f>[26]Julho!$C$18</f>
        <v>30.5</v>
      </c>
      <c r="P30" s="16">
        <f>[26]Julho!$C$19</f>
        <v>30</v>
      </c>
      <c r="Q30" s="16">
        <f>[26]Julho!$C$20</f>
        <v>30.3</v>
      </c>
      <c r="R30" s="16" t="str">
        <f>[26]Julho!$C$21</f>
        <v>*</v>
      </c>
      <c r="S30" s="16">
        <f>[26]Julho!$C$22</f>
        <v>14.1</v>
      </c>
      <c r="T30" s="16">
        <f>[26]Julho!$C$23</f>
        <v>18.3</v>
      </c>
      <c r="U30" s="16">
        <f>[26]Julho!$C$24</f>
        <v>25.5</v>
      </c>
      <c r="V30" s="16">
        <f>[26]Julho!$C$25</f>
        <v>29.3</v>
      </c>
      <c r="W30" s="16">
        <f>[26]Julho!$C$26</f>
        <v>30.3</v>
      </c>
      <c r="X30" s="16">
        <f>[26]Julho!$C$27</f>
        <v>32.200000000000003</v>
      </c>
      <c r="Y30" s="16">
        <f>[26]Julho!$C$28</f>
        <v>33.200000000000003</v>
      </c>
      <c r="Z30" s="16">
        <f>[26]Julho!$C$29</f>
        <v>30.6</v>
      </c>
      <c r="AA30" s="16">
        <f>[26]Julho!$C$30</f>
        <v>30.5</v>
      </c>
      <c r="AB30" s="16">
        <f>[26]Julho!$C$31</f>
        <v>28.7</v>
      </c>
      <c r="AC30" s="16">
        <f>[26]Julho!$C$32</f>
        <v>29.5</v>
      </c>
      <c r="AD30" s="16">
        <f>[26]Julho!$C$33</f>
        <v>30.4</v>
      </c>
      <c r="AE30" s="16">
        <f>[26]Julho!$C$34</f>
        <v>30</v>
      </c>
      <c r="AF30" s="16">
        <f>[26]Julho!$C$35</f>
        <v>30.1</v>
      </c>
      <c r="AG30" s="23">
        <f t="shared" si="5"/>
        <v>33.200000000000003</v>
      </c>
      <c r="AH30" s="93">
        <f t="shared" si="6"/>
        <v>28.236666666666668</v>
      </c>
    </row>
    <row r="31" spans="1:34" ht="17.100000000000001" customHeight="1" x14ac:dyDescent="0.2">
      <c r="A31" s="80" t="s">
        <v>48</v>
      </c>
      <c r="B31" s="16">
        <f>[27]Julho!$C$5</f>
        <v>30.1</v>
      </c>
      <c r="C31" s="16">
        <f>[27]Julho!$C$6</f>
        <v>28.7</v>
      </c>
      <c r="D31" s="16">
        <f>[27]Julho!$C$7</f>
        <v>27.3</v>
      </c>
      <c r="E31" s="16">
        <f>[27]Julho!$C$8</f>
        <v>29.5</v>
      </c>
      <c r="F31" s="16">
        <f>[27]Julho!$C$9</f>
        <v>30.2</v>
      </c>
      <c r="G31" s="16">
        <f>[27]Julho!$C$10</f>
        <v>29.4</v>
      </c>
      <c r="H31" s="16">
        <f>[27]Julho!$C$11</f>
        <v>29</v>
      </c>
      <c r="I31" s="16">
        <f>[27]Julho!$C$12</f>
        <v>30.2</v>
      </c>
      <c r="J31" s="16">
        <f>[27]Julho!$C$13</f>
        <v>31.1</v>
      </c>
      <c r="K31" s="16">
        <f>[27]Julho!$C$14</f>
        <v>30.7</v>
      </c>
      <c r="L31" s="16">
        <f>[27]Julho!$C$15</f>
        <v>30.2</v>
      </c>
      <c r="M31" s="16">
        <f>[27]Julho!$C$16</f>
        <v>31</v>
      </c>
      <c r="N31" s="16">
        <f>[27]Julho!$C$17</f>
        <v>31.1</v>
      </c>
      <c r="O31" s="16">
        <f>[27]Julho!$C$18</f>
        <v>31.3</v>
      </c>
      <c r="P31" s="16">
        <f>[27]Julho!$C$19</f>
        <v>29.8</v>
      </c>
      <c r="Q31" s="16">
        <f>[27]Julho!$C$20</f>
        <v>29.6</v>
      </c>
      <c r="R31" s="16">
        <f>[27]Julho!$C$21</f>
        <v>13.1</v>
      </c>
      <c r="S31" s="16">
        <f>[27]Julho!$C$22</f>
        <v>17.899999999999999</v>
      </c>
      <c r="T31" s="16">
        <f>[27]Julho!$C$23</f>
        <v>23</v>
      </c>
      <c r="U31" s="16">
        <f>[27]Julho!$C$24</f>
        <v>28</v>
      </c>
      <c r="V31" s="16">
        <f>[27]Julho!$C$25</f>
        <v>30.9</v>
      </c>
      <c r="W31" s="16">
        <f>[27]Julho!$C$26</f>
        <v>31.7</v>
      </c>
      <c r="X31" s="16">
        <f>[27]Julho!$C$27</f>
        <v>32.799999999999997</v>
      </c>
      <c r="Y31" s="16">
        <f>[27]Julho!$C$28</f>
        <v>32.6</v>
      </c>
      <c r="Z31" s="16">
        <f>[27]Julho!$C$29</f>
        <v>31.3</v>
      </c>
      <c r="AA31" s="16">
        <f>[27]Julho!$C$30</f>
        <v>31.2</v>
      </c>
      <c r="AB31" s="16">
        <f>[27]Julho!$C$31</f>
        <v>29.5</v>
      </c>
      <c r="AC31" s="16">
        <f>[27]Julho!$C$32</f>
        <v>30.3</v>
      </c>
      <c r="AD31" s="16">
        <f>[27]Julho!$C$33</f>
        <v>30.8</v>
      </c>
      <c r="AE31" s="16">
        <f>[27]Julho!$C$34</f>
        <v>31.1</v>
      </c>
      <c r="AF31" s="16">
        <f>[27]Julho!$C$35</f>
        <v>30.3</v>
      </c>
      <c r="AG31" s="23">
        <f>MAX(B31:AF31)</f>
        <v>32.799999999999997</v>
      </c>
      <c r="AH31" s="93">
        <f>AVERAGE(B31:AF31)</f>
        <v>29.151612903225804</v>
      </c>
    </row>
    <row r="32" spans="1:34" ht="17.100000000000001" customHeight="1" x14ac:dyDescent="0.2">
      <c r="A32" s="80" t="s">
        <v>20</v>
      </c>
      <c r="B32" s="16">
        <f>[28]Julho!$C$5</f>
        <v>31.7</v>
      </c>
      <c r="C32" s="16">
        <f>[28]Julho!$C$6</f>
        <v>28.1</v>
      </c>
      <c r="D32" s="16">
        <f>[28]Julho!$C$7</f>
        <v>28.2</v>
      </c>
      <c r="E32" s="16">
        <f>[28]Julho!$C$8</f>
        <v>26.2</v>
      </c>
      <c r="F32" s="16">
        <f>[28]Julho!$C$9</f>
        <v>26.4</v>
      </c>
      <c r="G32" s="16">
        <f>[28]Julho!$C$10</f>
        <v>27.3</v>
      </c>
      <c r="H32" s="16">
        <f>[28]Julho!$C$11</f>
        <v>29</v>
      </c>
      <c r="I32" s="16">
        <f>[28]Julho!$C$12</f>
        <v>27.3</v>
      </c>
      <c r="J32" s="16">
        <f>[28]Julho!$C$13</f>
        <v>28.9</v>
      </c>
      <c r="K32" s="16">
        <f>[28]Julho!$C$14</f>
        <v>29.6</v>
      </c>
      <c r="L32" s="16">
        <f>[28]Julho!$C$15</f>
        <v>30.3</v>
      </c>
      <c r="M32" s="16">
        <f>[28]Julho!$C$16</f>
        <v>30.9</v>
      </c>
      <c r="N32" s="16">
        <f>[28]Julho!$C$17</f>
        <v>30.6</v>
      </c>
      <c r="O32" s="16" t="str">
        <f>[28]Julho!$C$18</f>
        <v>*</v>
      </c>
      <c r="P32" s="16" t="str">
        <f>[28]Julho!$C$19</f>
        <v>*</v>
      </c>
      <c r="Q32" s="16" t="str">
        <f>[28]Julho!$C$20</f>
        <v>*</v>
      </c>
      <c r="R32" s="16" t="str">
        <f>[28]Julho!$C$21</f>
        <v>*</v>
      </c>
      <c r="S32" s="16" t="str">
        <f>[28]Julho!$C$22</f>
        <v>*</v>
      </c>
      <c r="T32" s="16" t="str">
        <f>[28]Julho!$C$23</f>
        <v>*</v>
      </c>
      <c r="U32" s="16" t="str">
        <f>[28]Julho!$C$24</f>
        <v>*</v>
      </c>
      <c r="V32" s="16" t="str">
        <f>[28]Julho!$C$25</f>
        <v>*</v>
      </c>
      <c r="W32" s="16" t="str">
        <f>[28]Julho!$C$26</f>
        <v>*</v>
      </c>
      <c r="X32" s="16" t="str">
        <f>[28]Julho!$C$27</f>
        <v>*</v>
      </c>
      <c r="Y32" s="16" t="str">
        <f>[28]Julho!$C$28</f>
        <v>*</v>
      </c>
      <c r="Z32" s="16" t="str">
        <f>[28]Julho!$C$29</f>
        <v>*</v>
      </c>
      <c r="AA32" s="16" t="str">
        <f>[28]Julho!$C$30</f>
        <v>*</v>
      </c>
      <c r="AB32" s="16" t="str">
        <f>[28]Julho!$C$31</f>
        <v>*</v>
      </c>
      <c r="AC32" s="16" t="str">
        <f>[28]Julho!$C$32</f>
        <v>*</v>
      </c>
      <c r="AD32" s="16" t="str">
        <f>[28]Julho!$C$33</f>
        <v>*</v>
      </c>
      <c r="AE32" s="16" t="str">
        <f>[28]Julho!$C$34</f>
        <v>*</v>
      </c>
      <c r="AF32" s="16" t="str">
        <f>[28]Julho!$C$35</f>
        <v>*</v>
      </c>
      <c r="AG32" s="23">
        <f>MAX(B32:AF32)</f>
        <v>31.7</v>
      </c>
      <c r="AH32" s="93">
        <f>AVERAGE(B32:AF32)</f>
        <v>28.807692307692314</v>
      </c>
    </row>
    <row r="33" spans="1:35" s="5" customFormat="1" ht="17.100000000000001" customHeight="1" thickBot="1" x14ac:dyDescent="0.25">
      <c r="A33" s="113" t="s">
        <v>33</v>
      </c>
      <c r="B33" s="114">
        <f t="shared" ref="B33:AG33" si="7">MAX(B5:B32)</f>
        <v>31.7</v>
      </c>
      <c r="C33" s="114">
        <f t="shared" si="7"/>
        <v>30.8</v>
      </c>
      <c r="D33" s="114">
        <f t="shared" si="7"/>
        <v>28.8</v>
      </c>
      <c r="E33" s="114">
        <f t="shared" si="7"/>
        <v>30</v>
      </c>
      <c r="F33" s="114">
        <f t="shared" si="7"/>
        <v>30.5</v>
      </c>
      <c r="G33" s="114">
        <f t="shared" si="7"/>
        <v>30.6</v>
      </c>
      <c r="H33" s="114">
        <f t="shared" si="7"/>
        <v>30.7</v>
      </c>
      <c r="I33" s="114">
        <f t="shared" si="7"/>
        <v>31.4</v>
      </c>
      <c r="J33" s="114">
        <f t="shared" si="7"/>
        <v>32.1</v>
      </c>
      <c r="K33" s="114">
        <f t="shared" si="7"/>
        <v>32.6</v>
      </c>
      <c r="L33" s="114">
        <f t="shared" si="7"/>
        <v>32.6</v>
      </c>
      <c r="M33" s="114">
        <f t="shared" si="7"/>
        <v>32.4</v>
      </c>
      <c r="N33" s="114">
        <f t="shared" si="7"/>
        <v>32.4</v>
      </c>
      <c r="O33" s="114">
        <f t="shared" si="7"/>
        <v>33</v>
      </c>
      <c r="P33" s="114">
        <f t="shared" si="7"/>
        <v>33.1</v>
      </c>
      <c r="Q33" s="114">
        <f t="shared" si="7"/>
        <v>32.6</v>
      </c>
      <c r="R33" s="114">
        <f t="shared" si="7"/>
        <v>31.1</v>
      </c>
      <c r="S33" s="114">
        <f t="shared" si="7"/>
        <v>19</v>
      </c>
      <c r="T33" s="114">
        <f t="shared" si="7"/>
        <v>24.4</v>
      </c>
      <c r="U33" s="114">
        <f t="shared" si="7"/>
        <v>29.4</v>
      </c>
      <c r="V33" s="114">
        <f t="shared" si="7"/>
        <v>32</v>
      </c>
      <c r="W33" s="114">
        <f t="shared" si="7"/>
        <v>32.9</v>
      </c>
      <c r="X33" s="114">
        <f t="shared" si="7"/>
        <v>34.9</v>
      </c>
      <c r="Y33" s="114">
        <f t="shared" si="7"/>
        <v>35.4</v>
      </c>
      <c r="Z33" s="114">
        <f t="shared" si="7"/>
        <v>34.700000000000003</v>
      </c>
      <c r="AA33" s="114">
        <f t="shared" si="7"/>
        <v>33.5</v>
      </c>
      <c r="AB33" s="114">
        <f t="shared" si="7"/>
        <v>33</v>
      </c>
      <c r="AC33" s="114">
        <f t="shared" si="7"/>
        <v>32.1</v>
      </c>
      <c r="AD33" s="114">
        <f t="shared" si="7"/>
        <v>33.200000000000003</v>
      </c>
      <c r="AE33" s="114">
        <f t="shared" si="7"/>
        <v>34.1</v>
      </c>
      <c r="AF33" s="114">
        <f t="shared" si="7"/>
        <v>33.9</v>
      </c>
      <c r="AG33" s="123">
        <f t="shared" si="7"/>
        <v>35.4</v>
      </c>
      <c r="AH33" s="122">
        <f>AVERAGE(AH5:AH32)</f>
        <v>28.114684968555931</v>
      </c>
    </row>
    <row r="34" spans="1:35" x14ac:dyDescent="0.2">
      <c r="A34" s="64"/>
      <c r="B34" s="65"/>
      <c r="C34" s="65"/>
      <c r="D34" s="65" t="s">
        <v>138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76"/>
      <c r="AH34" s="69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49</v>
      </c>
      <c r="N35" s="66"/>
      <c r="O35" s="66"/>
      <c r="P35" s="66"/>
      <c r="Q35" s="66"/>
      <c r="R35" s="66"/>
      <c r="S35" s="66"/>
      <c r="T35" s="127" t="s">
        <v>136</v>
      </c>
      <c r="U35" s="127"/>
      <c r="V35" s="127"/>
      <c r="W35" s="127"/>
      <c r="X35" s="127"/>
      <c r="Y35" s="66"/>
      <c r="Z35" s="66"/>
      <c r="AA35" s="66"/>
      <c r="AB35" s="66"/>
      <c r="AC35" s="66"/>
      <c r="AD35" s="67"/>
      <c r="AE35" s="66"/>
      <c r="AF35" s="66"/>
      <c r="AG35" s="67"/>
      <c r="AH35" s="71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50</v>
      </c>
      <c r="N36" s="73"/>
      <c r="O36" s="73"/>
      <c r="P36" s="73"/>
      <c r="Q36" s="66"/>
      <c r="R36" s="66"/>
      <c r="S36" s="66"/>
      <c r="T36" s="128" t="s">
        <v>137</v>
      </c>
      <c r="U36" s="128"/>
      <c r="V36" s="128"/>
      <c r="W36" s="128"/>
      <c r="X36" s="128"/>
      <c r="Y36" s="66"/>
      <c r="Z36" s="66"/>
      <c r="AA36" s="66"/>
      <c r="AB36" s="66"/>
      <c r="AC36" s="66"/>
      <c r="AD36" s="67"/>
      <c r="AE36" s="68"/>
      <c r="AF36" s="76"/>
      <c r="AG36" s="66"/>
      <c r="AH36" s="71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73"/>
      <c r="AH37" s="100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102"/>
      <c r="AH38" s="103"/>
    </row>
    <row r="42" spans="1:35" x14ac:dyDescent="0.2">
      <c r="S42" s="2" t="s">
        <v>51</v>
      </c>
    </row>
    <row r="44" spans="1:35" x14ac:dyDescent="0.2">
      <c r="W44" s="2" t="s">
        <v>51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J3:J4"/>
    <mergeCell ref="B3:B4"/>
    <mergeCell ref="T35:X35"/>
    <mergeCell ref="C3:C4"/>
    <mergeCell ref="T3:T4"/>
    <mergeCell ref="N3:N4"/>
    <mergeCell ref="V3:V4"/>
    <mergeCell ref="T36:X36"/>
    <mergeCell ref="K3:K4"/>
    <mergeCell ref="M3:M4"/>
    <mergeCell ref="B2:AH2"/>
    <mergeCell ref="D3:D4"/>
    <mergeCell ref="I3:I4"/>
    <mergeCell ref="O3:O4"/>
    <mergeCell ref="AF3:AF4"/>
    <mergeCell ref="F3:F4"/>
    <mergeCell ref="AE3:AE4"/>
    <mergeCell ref="S3:S4"/>
    <mergeCell ref="L3:L4"/>
    <mergeCell ref="G3:G4"/>
    <mergeCell ref="U3:U4"/>
    <mergeCell ref="H3:H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opLeftCell="A19" zoomScale="90" zoomScaleNormal="90" workbookViewId="0">
      <selection activeCell="AJ38" sqref="AJ38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32" t="s">
        <v>24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4" s="4" customFormat="1" ht="20.100000000000001" customHeight="1" x14ac:dyDescent="0.2">
      <c r="A2" s="135" t="s">
        <v>21</v>
      </c>
      <c r="B2" s="136" t="s">
        <v>134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8"/>
    </row>
    <row r="3" spans="1:34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20" t="s">
        <v>40</v>
      </c>
      <c r="AH3" s="91" t="s">
        <v>38</v>
      </c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20" t="s">
        <v>37</v>
      </c>
      <c r="AH4" s="91" t="s">
        <v>37</v>
      </c>
    </row>
    <row r="5" spans="1:34" s="5" customFormat="1" ht="20.100000000000001" customHeight="1" x14ac:dyDescent="0.2">
      <c r="A5" s="80" t="s">
        <v>44</v>
      </c>
      <c r="B5" s="16">
        <f>[1]Julho!$D$5</f>
        <v>12.7</v>
      </c>
      <c r="C5" s="16">
        <f>[1]Julho!$D$6</f>
        <v>11.8</v>
      </c>
      <c r="D5" s="16">
        <f>[1]Julho!$D$7</f>
        <v>10.8</v>
      </c>
      <c r="E5" s="16">
        <f>[1]Julho!$D$8</f>
        <v>10.7</v>
      </c>
      <c r="F5" s="16">
        <f>[1]Julho!$D$9</f>
        <v>10.4</v>
      </c>
      <c r="G5" s="16">
        <f>[1]Julho!$D$10</f>
        <v>9.6</v>
      </c>
      <c r="H5" s="16">
        <f>[1]Julho!$D$11</f>
        <v>8.6</v>
      </c>
      <c r="I5" s="16">
        <f>[1]Julho!$D$12</f>
        <v>13.5</v>
      </c>
      <c r="J5" s="16">
        <f>[1]Julho!$D$13</f>
        <v>12.5</v>
      </c>
      <c r="K5" s="16">
        <f>[1]Julho!$D$14</f>
        <v>12.7</v>
      </c>
      <c r="L5" s="16">
        <f>[1]Julho!$D$15</f>
        <v>11.5</v>
      </c>
      <c r="M5" s="16">
        <f>[1]Julho!$D$16</f>
        <v>12.3</v>
      </c>
      <c r="N5" s="16">
        <f>[1]Julho!$D$17</f>
        <v>11.1</v>
      </c>
      <c r="O5" s="16">
        <f>[1]Julho!$D$18</f>
        <v>11.6</v>
      </c>
      <c r="P5" s="16">
        <f>[1]Julho!$D$19</f>
        <v>11.4</v>
      </c>
      <c r="Q5" s="16">
        <f>[1]Julho!$D$20</f>
        <v>10</v>
      </c>
      <c r="R5" s="16">
        <f>[1]Julho!$D$21</f>
        <v>11</v>
      </c>
      <c r="S5" s="16">
        <f>[1]Julho!$D$22</f>
        <v>6</v>
      </c>
      <c r="T5" s="16">
        <f>[1]Julho!$D$23</f>
        <v>0.3</v>
      </c>
      <c r="U5" s="16">
        <f>[1]Julho!$D$24</f>
        <v>5.5</v>
      </c>
      <c r="V5" s="16">
        <f>[1]Julho!$D$25</f>
        <v>8.4</v>
      </c>
      <c r="W5" s="16">
        <f>[1]Julho!$D$26</f>
        <v>9.1</v>
      </c>
      <c r="X5" s="16">
        <f>[1]Julho!$D$27</f>
        <v>10.9</v>
      </c>
      <c r="Y5" s="16">
        <f>[1]Julho!$D$28</f>
        <v>12.7</v>
      </c>
      <c r="Z5" s="16">
        <f>[1]Julho!$D$29</f>
        <v>9.9</v>
      </c>
      <c r="AA5" s="16">
        <f>[1]Julho!$D$30</f>
        <v>10</v>
      </c>
      <c r="AB5" s="16">
        <f>[1]Julho!$D$31</f>
        <v>9.3000000000000007</v>
      </c>
      <c r="AC5" s="16">
        <f>[1]Julho!$D$32</f>
        <v>8.9</v>
      </c>
      <c r="AD5" s="16">
        <f>[1]Julho!$D$33</f>
        <v>10.3</v>
      </c>
      <c r="AE5" s="16">
        <f>[1]Julho!$D$34</f>
        <v>10.3</v>
      </c>
      <c r="AF5" s="16">
        <f>[1]Julho!$D$35</f>
        <v>11.9</v>
      </c>
      <c r="AG5" s="21">
        <f>MIN(B5:AF5)</f>
        <v>0.3</v>
      </c>
      <c r="AH5" s="95">
        <f>AVERAGE(B5:AF5)</f>
        <v>10.183870967741935</v>
      </c>
    </row>
    <row r="6" spans="1:34" ht="17.100000000000001" customHeight="1" x14ac:dyDescent="0.2">
      <c r="A6" s="80" t="s">
        <v>0</v>
      </c>
      <c r="B6" s="16">
        <f>[2]Julho!$D$5</f>
        <v>13.1</v>
      </c>
      <c r="C6" s="16">
        <f>[2]Julho!$D$6</f>
        <v>10.3</v>
      </c>
      <c r="D6" s="16">
        <f>[2]Julho!$D$7</f>
        <v>10.7</v>
      </c>
      <c r="E6" s="16">
        <f>[2]Julho!$D$8</f>
        <v>9.4</v>
      </c>
      <c r="F6" s="16">
        <f>[2]Julho!$D$9</f>
        <v>9.1999999999999993</v>
      </c>
      <c r="G6" s="16">
        <f>[2]Julho!$D$10</f>
        <v>10.3</v>
      </c>
      <c r="H6" s="16">
        <f>[2]Julho!$D$11</f>
        <v>9.6</v>
      </c>
      <c r="I6" s="16">
        <f>[2]Julho!$D$12</f>
        <v>8.8000000000000007</v>
      </c>
      <c r="J6" s="16">
        <f>[2]Julho!$D$13</f>
        <v>12.6</v>
      </c>
      <c r="K6" s="16">
        <f>[2]Julho!$D$14</f>
        <v>11.5</v>
      </c>
      <c r="L6" s="16">
        <f>[2]Julho!$D$15</f>
        <v>12.1</v>
      </c>
      <c r="M6" s="16">
        <f>[2]Julho!$D$16</f>
        <v>10</v>
      </c>
      <c r="N6" s="16">
        <f>[2]Julho!$D$17</f>
        <v>10.9</v>
      </c>
      <c r="O6" s="16">
        <f>[2]Julho!$D$18</f>
        <v>9.5</v>
      </c>
      <c r="P6" s="16">
        <f>[2]Julho!$D$19</f>
        <v>11.9</v>
      </c>
      <c r="Q6" s="16">
        <f>[2]Julho!$D$20</f>
        <v>11.9</v>
      </c>
      <c r="R6" s="16">
        <f>[2]Julho!$D$21</f>
        <v>5.3</v>
      </c>
      <c r="S6" s="16">
        <f>[2]Julho!$D$22</f>
        <v>-0.7</v>
      </c>
      <c r="T6" s="16">
        <f>[2]Julho!$D$23</f>
        <v>-1.5</v>
      </c>
      <c r="U6" s="16">
        <f>[2]Julho!$D$24</f>
        <v>0.8</v>
      </c>
      <c r="V6" s="16">
        <f>[2]Julho!$D$25</f>
        <v>3.1</v>
      </c>
      <c r="W6" s="16">
        <f>[2]Julho!$D$26</f>
        <v>7.2</v>
      </c>
      <c r="X6" s="16">
        <f>[2]Julho!$D$27</f>
        <v>9.6</v>
      </c>
      <c r="Y6" s="16">
        <f>[2]Julho!$D$28</f>
        <v>10.6</v>
      </c>
      <c r="Z6" s="16">
        <f>[2]Julho!$D$29</f>
        <v>9.8000000000000007</v>
      </c>
      <c r="AA6" s="16">
        <f>[2]Julho!$D$30</f>
        <v>8.8000000000000007</v>
      </c>
      <c r="AB6" s="16">
        <f>[2]Julho!$D$31</f>
        <v>9.8000000000000007</v>
      </c>
      <c r="AC6" s="16">
        <f>[2]Julho!$D$32</f>
        <v>8.8000000000000007</v>
      </c>
      <c r="AD6" s="16">
        <f>[2]Julho!$D$33</f>
        <v>8.1999999999999993</v>
      </c>
      <c r="AE6" s="16">
        <f>[2]Julho!$D$34</f>
        <v>9.3000000000000007</v>
      </c>
      <c r="AF6" s="16">
        <f>[2]Julho!$D$35</f>
        <v>13</v>
      </c>
      <c r="AG6" s="22">
        <f t="shared" ref="AG6:AG16" si="1">MIN(B6:AF6)</f>
        <v>-1.5</v>
      </c>
      <c r="AH6" s="93">
        <f>AVERAGE(B6:AF6)</f>
        <v>8.8354838709677423</v>
      </c>
    </row>
    <row r="7" spans="1:34" ht="17.100000000000001" customHeight="1" x14ac:dyDescent="0.2">
      <c r="A7" s="80" t="s">
        <v>1</v>
      </c>
      <c r="B7" s="16">
        <f>[3]Julho!$D$5</f>
        <v>18</v>
      </c>
      <c r="C7" s="16">
        <f>[3]Julho!$D$6</f>
        <v>17.8</v>
      </c>
      <c r="D7" s="16">
        <f>[3]Julho!$D$7</f>
        <v>17</v>
      </c>
      <c r="E7" s="16">
        <f>[3]Julho!$D$8</f>
        <v>20</v>
      </c>
      <c r="F7" s="16">
        <f>[3]Julho!$D$9</f>
        <v>19.7</v>
      </c>
      <c r="G7" s="16">
        <f>[3]Julho!$D$10</f>
        <v>18.7</v>
      </c>
      <c r="H7" s="16">
        <f>[3]Julho!$D$11</f>
        <v>17.2</v>
      </c>
      <c r="I7" s="16">
        <f>[3]Julho!$D$12</f>
        <v>17.7</v>
      </c>
      <c r="J7" s="16">
        <f>[3]Julho!$D$13</f>
        <v>19.5</v>
      </c>
      <c r="K7" s="16">
        <f>[3]Julho!$D$14</f>
        <v>22</v>
      </c>
      <c r="L7" s="16">
        <f>[3]Julho!$D$15</f>
        <v>22</v>
      </c>
      <c r="M7" s="16">
        <f>[3]Julho!$D$16</f>
        <v>21.7</v>
      </c>
      <c r="N7" s="16">
        <f>[3]Julho!$D$17</f>
        <v>20</v>
      </c>
      <c r="O7" s="16">
        <f>[3]Julho!$D$18</f>
        <v>21.1</v>
      </c>
      <c r="P7" s="16">
        <f>[3]Julho!$D$19</f>
        <v>21.6</v>
      </c>
      <c r="Q7" s="16">
        <f>[3]Julho!$D$20</f>
        <v>20.3</v>
      </c>
      <c r="R7" s="16" t="str">
        <f>[3]Julho!$D$21</f>
        <v>*</v>
      </c>
      <c r="S7" s="16">
        <f>[3]Julho!$D$22</f>
        <v>6.3</v>
      </c>
      <c r="T7" s="16">
        <f>[3]Julho!$D$23</f>
        <v>6.2</v>
      </c>
      <c r="U7" s="16">
        <f>[3]Julho!$D$24</f>
        <v>7.9</v>
      </c>
      <c r="V7" s="16">
        <f>[3]Julho!$D$25</f>
        <v>14.8</v>
      </c>
      <c r="W7" s="16">
        <f>[3]Julho!$D$26</f>
        <v>16.899999999999999</v>
      </c>
      <c r="X7" s="16">
        <f>[3]Julho!$D$27</f>
        <v>27</v>
      </c>
      <c r="Y7" s="16">
        <f>[3]Julho!$D$28</f>
        <v>16.399999999999999</v>
      </c>
      <c r="Z7" s="16">
        <f>[3]Julho!$D$29</f>
        <v>16.100000000000001</v>
      </c>
      <c r="AA7" s="16">
        <f>[3]Julho!$D$30</f>
        <v>19</v>
      </c>
      <c r="AB7" s="16">
        <f>[3]Julho!$D$31</f>
        <v>17.3</v>
      </c>
      <c r="AC7" s="16">
        <f>[3]Julho!$D$32</f>
        <v>18.3</v>
      </c>
      <c r="AD7" s="16">
        <f>[3]Julho!$D$33</f>
        <v>17.3</v>
      </c>
      <c r="AE7" s="16">
        <f>[3]Julho!$D$34</f>
        <v>21.7</v>
      </c>
      <c r="AF7" s="16">
        <f>[3]Julho!$D$35</f>
        <v>22.7</v>
      </c>
      <c r="AG7" s="22">
        <f t="shared" si="1"/>
        <v>6.2</v>
      </c>
      <c r="AH7" s="93">
        <f t="shared" ref="AH7:AH15" si="2">AVERAGE(B7:AF7)</f>
        <v>18.073333333333334</v>
      </c>
    </row>
    <row r="8" spans="1:34" ht="17.100000000000001" customHeight="1" x14ac:dyDescent="0.2">
      <c r="A8" s="80" t="s">
        <v>73</v>
      </c>
      <c r="B8" s="16">
        <f>[4]Julho!$D$5</f>
        <v>18.100000000000001</v>
      </c>
      <c r="C8" s="16">
        <f>[4]Julho!$D$6</f>
        <v>15.9</v>
      </c>
      <c r="D8" s="16">
        <f>[4]Julho!$D$7</f>
        <v>12.9</v>
      </c>
      <c r="E8" s="16">
        <f>[4]Julho!$D$8</f>
        <v>12.5</v>
      </c>
      <c r="F8" s="16">
        <f>[4]Julho!$D$9</f>
        <v>13.6</v>
      </c>
      <c r="G8" s="16">
        <f>[4]Julho!$D$10</f>
        <v>13.9</v>
      </c>
      <c r="H8" s="16">
        <f>[4]Julho!$D$11</f>
        <v>15.6</v>
      </c>
      <c r="I8" s="16">
        <f>[4]Julho!$D$12</f>
        <v>16.5</v>
      </c>
      <c r="J8" s="16">
        <f>[4]Julho!$D$13</f>
        <v>16.600000000000001</v>
      </c>
      <c r="K8" s="16">
        <f>[4]Julho!$D$14</f>
        <v>16.899999999999999</v>
      </c>
      <c r="L8" s="16">
        <f>[4]Julho!$D$15</f>
        <v>17.100000000000001</v>
      </c>
      <c r="M8" s="16">
        <f>[4]Julho!$D$16</f>
        <v>17.2</v>
      </c>
      <c r="N8" s="16">
        <f>[4]Julho!$D$17</f>
        <v>16.899999999999999</v>
      </c>
      <c r="O8" s="16">
        <f>[4]Julho!$D$18</f>
        <v>17.8</v>
      </c>
      <c r="P8" s="16">
        <f>[4]Julho!$D$19</f>
        <v>16.8</v>
      </c>
      <c r="Q8" s="16">
        <f>[4]Julho!$D$20</f>
        <v>16.3</v>
      </c>
      <c r="R8" s="16">
        <f>[4]Julho!$D$21</f>
        <v>9.4</v>
      </c>
      <c r="S8" s="16">
        <f>[4]Julho!$D$22</f>
        <v>5.6</v>
      </c>
      <c r="T8" s="16">
        <f>[4]Julho!$D$23</f>
        <v>8.4</v>
      </c>
      <c r="U8" s="16">
        <f>[4]Julho!$D$24</f>
        <v>11.1</v>
      </c>
      <c r="V8" s="16">
        <f>[4]Julho!$D$25</f>
        <v>15</v>
      </c>
      <c r="W8" s="16">
        <f>[4]Julho!$D$26</f>
        <v>15.9</v>
      </c>
      <c r="X8" s="16">
        <f>[4]Julho!$D$27</f>
        <v>15.1</v>
      </c>
      <c r="Y8" s="16">
        <f>[4]Julho!$D$28</f>
        <v>16.7</v>
      </c>
      <c r="Z8" s="16">
        <f>[4]Julho!$D$29</f>
        <v>16.399999999999999</v>
      </c>
      <c r="AA8" s="16">
        <f>[4]Julho!$D$30</f>
        <v>17.399999999999999</v>
      </c>
      <c r="AB8" s="16">
        <f>[4]Julho!$D$31</f>
        <v>15.8</v>
      </c>
      <c r="AC8" s="16">
        <f>[4]Julho!$D$32</f>
        <v>15.4</v>
      </c>
      <c r="AD8" s="16">
        <f>[4]Julho!$D$33</f>
        <v>16.3</v>
      </c>
      <c r="AE8" s="16">
        <f>[4]Julho!$D$34</f>
        <v>16.7</v>
      </c>
      <c r="AF8" s="16">
        <f>[4]Julho!$D$35</f>
        <v>17.399999999999999</v>
      </c>
      <c r="AG8" s="22">
        <f t="shared" si="1"/>
        <v>5.6</v>
      </c>
      <c r="AH8" s="93">
        <f t="shared" si="2"/>
        <v>15.070967741935481</v>
      </c>
    </row>
    <row r="9" spans="1:34" ht="17.100000000000001" customHeight="1" x14ac:dyDescent="0.2">
      <c r="A9" s="80" t="s">
        <v>45</v>
      </c>
      <c r="B9" s="16">
        <f>[5]Julho!$D$5</f>
        <v>16.3</v>
      </c>
      <c r="C9" s="16">
        <f>[5]Julho!$D$6</f>
        <v>13.3</v>
      </c>
      <c r="D9" s="16">
        <f>[5]Julho!$D$7</f>
        <v>12.9</v>
      </c>
      <c r="E9" s="16">
        <f>[5]Julho!$D$8</f>
        <v>12.1</v>
      </c>
      <c r="F9" s="16">
        <f>[5]Julho!$D$9</f>
        <v>12.3</v>
      </c>
      <c r="G9" s="16">
        <f>[5]Julho!$D$10</f>
        <v>13</v>
      </c>
      <c r="H9" s="16">
        <f>[5]Julho!$D$11</f>
        <v>11.3</v>
      </c>
      <c r="I9" s="16">
        <f>[5]Julho!$D$12</f>
        <v>9.5</v>
      </c>
      <c r="J9" s="16">
        <f>[5]Julho!$D$13</f>
        <v>12</v>
      </c>
      <c r="K9" s="16">
        <f>[5]Julho!$D$14</f>
        <v>13.2</v>
      </c>
      <c r="L9" s="16">
        <f>[5]Julho!$D$15</f>
        <v>12.2</v>
      </c>
      <c r="M9" s="16">
        <f>[5]Julho!$D$16</f>
        <v>9.6</v>
      </c>
      <c r="N9" s="16">
        <f>[5]Julho!$D$17</f>
        <v>12</v>
      </c>
      <c r="O9" s="16">
        <f>[5]Julho!$D$18</f>
        <v>12.7</v>
      </c>
      <c r="P9" s="16">
        <f>[5]Julho!$D$19</f>
        <v>12.5</v>
      </c>
      <c r="Q9" s="16">
        <f>[5]Julho!$D$20</f>
        <v>13.6</v>
      </c>
      <c r="R9" s="16">
        <f>[5]Julho!$D$21</f>
        <v>6.9</v>
      </c>
      <c r="S9" s="16">
        <f>[5]Julho!$D$22</f>
        <v>1.2</v>
      </c>
      <c r="T9" s="16">
        <f>[5]Julho!$D$23</f>
        <v>-2.2000000000000002</v>
      </c>
      <c r="U9" s="16">
        <f>[5]Julho!$D$24</f>
        <v>0.8</v>
      </c>
      <c r="V9" s="16">
        <f>[5]Julho!$D$25</f>
        <v>6</v>
      </c>
      <c r="W9" s="16">
        <f>[5]Julho!$D$26</f>
        <v>8.3000000000000007</v>
      </c>
      <c r="X9" s="16">
        <f>[5]Julho!$D$27</f>
        <v>10.3</v>
      </c>
      <c r="Y9" s="16">
        <f>[5]Julho!$D$28</f>
        <v>10</v>
      </c>
      <c r="Z9" s="16">
        <f>[5]Julho!$D$29</f>
        <v>12.3</v>
      </c>
      <c r="AA9" s="16">
        <f>[5]Julho!$D$30</f>
        <v>8.1999999999999993</v>
      </c>
      <c r="AB9" s="16">
        <f>[5]Julho!$D$31</f>
        <v>9.4</v>
      </c>
      <c r="AC9" s="16">
        <f>[5]Julho!$D$32</f>
        <v>8</v>
      </c>
      <c r="AD9" s="16">
        <f>[5]Julho!$D$33</f>
        <v>9.1999999999999993</v>
      </c>
      <c r="AE9" s="16">
        <f>[5]Julho!$D$34</f>
        <v>10.5</v>
      </c>
      <c r="AF9" s="16">
        <f>[5]Julho!$D$35</f>
        <v>15.4</v>
      </c>
      <c r="AG9" s="22">
        <f t="shared" ref="AG9" si="3">MIN(B9:AF9)</f>
        <v>-2.2000000000000002</v>
      </c>
      <c r="AH9" s="93">
        <f t="shared" ref="AH9" si="4">AVERAGE(B9:AF9)</f>
        <v>10.090322580645159</v>
      </c>
    </row>
    <row r="10" spans="1:34" ht="17.100000000000001" customHeight="1" x14ac:dyDescent="0.2">
      <c r="A10" s="80" t="s">
        <v>2</v>
      </c>
      <c r="B10" s="16">
        <f>[6]Julho!$D$5</f>
        <v>15.2</v>
      </c>
      <c r="C10" s="16">
        <f>[6]Julho!$D$6</f>
        <v>13.5</v>
      </c>
      <c r="D10" s="16">
        <f>[6]Julho!$D$7</f>
        <v>12.9</v>
      </c>
      <c r="E10" s="16">
        <f>[6]Julho!$D$8</f>
        <v>13.6</v>
      </c>
      <c r="F10" s="16">
        <f>[6]Julho!$D$9</f>
        <v>15.7</v>
      </c>
      <c r="G10" s="16">
        <f>[6]Julho!$D$10</f>
        <v>16.8</v>
      </c>
      <c r="H10" s="16">
        <f>[6]Julho!$D$11</f>
        <v>15.5</v>
      </c>
      <c r="I10" s="16">
        <f>[6]Julho!$D$12</f>
        <v>16.899999999999999</v>
      </c>
      <c r="J10" s="16">
        <f>[6]Julho!$D$13</f>
        <v>18</v>
      </c>
      <c r="K10" s="16">
        <f>[6]Julho!$D$14</f>
        <v>18.2</v>
      </c>
      <c r="L10" s="16">
        <f>[6]Julho!$D$15</f>
        <v>18.3</v>
      </c>
      <c r="M10" s="16">
        <f>[6]Julho!$D$16</f>
        <v>16.399999999999999</v>
      </c>
      <c r="N10" s="16">
        <f>[6]Julho!$D$17</f>
        <v>17.7</v>
      </c>
      <c r="O10" s="16">
        <f>[6]Julho!$D$18</f>
        <v>17.3</v>
      </c>
      <c r="P10" s="16">
        <f>[6]Julho!$D$19</f>
        <v>18.100000000000001</v>
      </c>
      <c r="Q10" s="16">
        <f>[6]Julho!$D$20</f>
        <v>17.2</v>
      </c>
      <c r="R10" s="16">
        <f>[6]Julho!$D$21</f>
        <v>7.3</v>
      </c>
      <c r="S10" s="16">
        <f>[6]Julho!$D$22</f>
        <v>4.3</v>
      </c>
      <c r="T10" s="16">
        <f>[6]Julho!$D$23</f>
        <v>6.4</v>
      </c>
      <c r="U10" s="16">
        <f>[6]Julho!$D$24</f>
        <v>6.5</v>
      </c>
      <c r="V10" s="16">
        <f>[6]Julho!$D$25</f>
        <v>11.8</v>
      </c>
      <c r="W10" s="16">
        <f>[6]Julho!$D$26</f>
        <v>13.9</v>
      </c>
      <c r="X10" s="16">
        <f>[6]Julho!$D$27</f>
        <v>18.5</v>
      </c>
      <c r="Y10" s="16">
        <f>[6]Julho!$D$28</f>
        <v>18.600000000000001</v>
      </c>
      <c r="Z10" s="16">
        <f>[6]Julho!$D$29</f>
        <v>19.2</v>
      </c>
      <c r="AA10" s="16">
        <f>[6]Julho!$D$30</f>
        <v>16.3</v>
      </c>
      <c r="AB10" s="16">
        <f>[6]Julho!$D$31</f>
        <v>14.9</v>
      </c>
      <c r="AC10" s="16">
        <f>[6]Julho!$D$32</f>
        <v>14.4</v>
      </c>
      <c r="AD10" s="16">
        <f>[6]Julho!$D$33</f>
        <v>18.399999999999999</v>
      </c>
      <c r="AE10" s="16">
        <f>[6]Julho!$D$34</f>
        <v>18.2</v>
      </c>
      <c r="AF10" s="16">
        <f>[6]Julho!$D$35</f>
        <v>19</v>
      </c>
      <c r="AG10" s="22">
        <f t="shared" si="1"/>
        <v>4.3</v>
      </c>
      <c r="AH10" s="93">
        <f t="shared" si="2"/>
        <v>15.129032258064514</v>
      </c>
    </row>
    <row r="11" spans="1:34" ht="17.100000000000001" customHeight="1" x14ac:dyDescent="0.2">
      <c r="A11" s="80" t="s">
        <v>3</v>
      </c>
      <c r="B11" s="16">
        <f>[7]Julho!$D$5</f>
        <v>11.9</v>
      </c>
      <c r="C11" s="16">
        <f>[7]Julho!$D$6</f>
        <v>14</v>
      </c>
      <c r="D11" s="16">
        <f>[7]Julho!$D$7</f>
        <v>11.7</v>
      </c>
      <c r="E11" s="16">
        <f>[7]Julho!$D$8</f>
        <v>11.3</v>
      </c>
      <c r="F11" s="16">
        <f>[7]Julho!$D$9</f>
        <v>10.7</v>
      </c>
      <c r="G11" s="16">
        <f>[7]Julho!$D$10</f>
        <v>9.8000000000000007</v>
      </c>
      <c r="H11" s="16">
        <f>[7]Julho!$D$11</f>
        <v>10.3</v>
      </c>
      <c r="I11" s="16">
        <f>[7]Julho!$D$12</f>
        <v>13.9</v>
      </c>
      <c r="J11" s="16">
        <f>[7]Julho!$D$13</f>
        <v>11.8</v>
      </c>
      <c r="K11" s="16">
        <f>[7]Julho!$D$14</f>
        <v>12.4</v>
      </c>
      <c r="L11" s="16">
        <f>[7]Julho!$D$15</f>
        <v>11.3</v>
      </c>
      <c r="M11" s="16">
        <f>[7]Julho!$D$16</f>
        <v>13.7</v>
      </c>
      <c r="N11" s="16">
        <f>[7]Julho!$D$17</f>
        <v>10.6</v>
      </c>
      <c r="O11" s="16">
        <f>[7]Julho!$D$18</f>
        <v>11.5</v>
      </c>
      <c r="P11" s="16">
        <f>[7]Julho!$D$19</f>
        <v>12.9</v>
      </c>
      <c r="Q11" s="16">
        <f>[7]Julho!$D$20</f>
        <v>11.4</v>
      </c>
      <c r="R11" s="16">
        <f>[7]Julho!$D$21</f>
        <v>15</v>
      </c>
      <c r="S11" s="16">
        <f>[7]Julho!$D$22</f>
        <v>7.7</v>
      </c>
      <c r="T11" s="16">
        <f>[7]Julho!$D$23</f>
        <v>5.2</v>
      </c>
      <c r="U11" s="16">
        <f>[7]Julho!$D$24</f>
        <v>7.8</v>
      </c>
      <c r="V11" s="16">
        <f>[7]Julho!$D$25</f>
        <v>10.7</v>
      </c>
      <c r="W11" s="16">
        <f>[7]Julho!$D$26</f>
        <v>9.6</v>
      </c>
      <c r="X11" s="16">
        <f>[7]Julho!$D$27</f>
        <v>10.6</v>
      </c>
      <c r="Y11" s="16">
        <f>[7]Julho!$D$28</f>
        <v>12.7</v>
      </c>
      <c r="Z11" s="16">
        <f>[7]Julho!$D$29</f>
        <v>9.5</v>
      </c>
      <c r="AA11" s="16">
        <f>[7]Julho!$D$30</f>
        <v>11</v>
      </c>
      <c r="AB11" s="16">
        <f>[7]Julho!$D$31</f>
        <v>9.9</v>
      </c>
      <c r="AC11" s="16">
        <f>[7]Julho!$D$32</f>
        <v>8.8000000000000007</v>
      </c>
      <c r="AD11" s="16">
        <f>[7]Julho!$D$33</f>
        <v>13.2</v>
      </c>
      <c r="AE11" s="16">
        <f>[7]Julho!$D$34</f>
        <v>11.3</v>
      </c>
      <c r="AF11" s="16">
        <f>[7]Julho!$D$35</f>
        <v>12.1</v>
      </c>
      <c r="AG11" s="22">
        <f t="shared" si="1"/>
        <v>5.2</v>
      </c>
      <c r="AH11" s="93">
        <f>AVERAGE(B11:AF11)</f>
        <v>11.106451612903225</v>
      </c>
    </row>
    <row r="12" spans="1:34" ht="17.100000000000001" customHeight="1" x14ac:dyDescent="0.2">
      <c r="A12" s="80" t="s">
        <v>4</v>
      </c>
      <c r="B12" s="16" t="str">
        <f>[8]Julho!$D$5</f>
        <v>*</v>
      </c>
      <c r="C12" s="16" t="str">
        <f>[8]Julho!$D$6</f>
        <v>*</v>
      </c>
      <c r="D12" s="16" t="str">
        <f>[8]Julho!$D$7</f>
        <v>*</v>
      </c>
      <c r="E12" s="16" t="str">
        <f>[8]Julho!$D$8</f>
        <v>*</v>
      </c>
      <c r="F12" s="16" t="str">
        <f>[8]Julho!$D$9</f>
        <v>*</v>
      </c>
      <c r="G12" s="16" t="str">
        <f>[8]Julho!$D$10</f>
        <v>*</v>
      </c>
      <c r="H12" s="16" t="str">
        <f>[8]Julho!$D$11</f>
        <v>*</v>
      </c>
      <c r="I12" s="16" t="str">
        <f>[8]Julho!$D$12</f>
        <v>*</v>
      </c>
      <c r="J12" s="16" t="str">
        <f>[8]Julho!$D$13</f>
        <v>*</v>
      </c>
      <c r="K12" s="16" t="str">
        <f>[8]Julho!$D$14</f>
        <v>*</v>
      </c>
      <c r="L12" s="16" t="str">
        <f>[8]Julho!$D$15</f>
        <v>*</v>
      </c>
      <c r="M12" s="16" t="str">
        <f>[8]Julho!$D$16</f>
        <v>*</v>
      </c>
      <c r="N12" s="16" t="str">
        <f>[8]Julho!$D$17</f>
        <v>*</v>
      </c>
      <c r="O12" s="16" t="str">
        <f>[8]Julho!$D$18</f>
        <v>*</v>
      </c>
      <c r="P12" s="16" t="str">
        <f>[8]Julho!$D$19</f>
        <v>*</v>
      </c>
      <c r="Q12" s="16" t="str">
        <f>[8]Julho!$D$20</f>
        <v>*</v>
      </c>
      <c r="R12" s="16" t="str">
        <f>[8]Julho!$D$21</f>
        <v>*</v>
      </c>
      <c r="S12" s="16" t="str">
        <f>[8]Julho!$D$22</f>
        <v>*</v>
      </c>
      <c r="T12" s="16" t="str">
        <f>[8]Julho!$D$23</f>
        <v>*</v>
      </c>
      <c r="U12" s="16" t="str">
        <f>[8]Julho!$D$24</f>
        <v>*</v>
      </c>
      <c r="V12" s="16" t="str">
        <f>[8]Julho!$D$25</f>
        <v>*</v>
      </c>
      <c r="W12" s="16" t="str">
        <f>[8]Julho!$D$26</f>
        <v>*</v>
      </c>
      <c r="X12" s="16" t="str">
        <f>[8]Julho!$D$27</f>
        <v>*</v>
      </c>
      <c r="Y12" s="16" t="str">
        <f>[8]Julho!$D$28</f>
        <v>*</v>
      </c>
      <c r="Z12" s="16" t="str">
        <f>[8]Julho!$D$29</f>
        <v>*</v>
      </c>
      <c r="AA12" s="16" t="str">
        <f>[8]Julho!$D$30</f>
        <v>*</v>
      </c>
      <c r="AB12" s="16" t="str">
        <f>[8]Julho!$D$31</f>
        <v>*</v>
      </c>
      <c r="AC12" s="16" t="str">
        <f>[8]Julho!$D$32</f>
        <v>*</v>
      </c>
      <c r="AD12" s="16" t="str">
        <f>[8]Julho!$D$33</f>
        <v>*</v>
      </c>
      <c r="AE12" s="16" t="str">
        <f>[8]Julho!$D$34</f>
        <v>*</v>
      </c>
      <c r="AF12" s="16" t="str">
        <f>[8]Julho!$D$35</f>
        <v>*</v>
      </c>
      <c r="AG12" s="22" t="s">
        <v>139</v>
      </c>
      <c r="AH12" s="93" t="s">
        <v>139</v>
      </c>
    </row>
    <row r="13" spans="1:34" ht="17.100000000000001" customHeight="1" x14ac:dyDescent="0.2">
      <c r="A13" s="80" t="s">
        <v>5</v>
      </c>
      <c r="B13" s="16">
        <f>[9]Julho!$D$5</f>
        <v>18.5</v>
      </c>
      <c r="C13" s="16">
        <f>[9]Julho!$D$6</f>
        <v>17.7</v>
      </c>
      <c r="D13" s="16">
        <f>[9]Julho!$D$7</f>
        <v>20.2</v>
      </c>
      <c r="E13" s="16">
        <f>[9]Julho!$D$8</f>
        <v>19.600000000000001</v>
      </c>
      <c r="F13" s="16">
        <f>[9]Julho!$D$9</f>
        <v>21</v>
      </c>
      <c r="G13" s="16">
        <f>[9]Julho!$D$10</f>
        <v>22.4</v>
      </c>
      <c r="H13" s="16">
        <f>[9]Julho!$D$11</f>
        <v>21.5</v>
      </c>
      <c r="I13" s="16">
        <f>[9]Julho!$D$12</f>
        <v>18.899999999999999</v>
      </c>
      <c r="J13" s="16">
        <f>[9]Julho!$D$13</f>
        <v>21.8</v>
      </c>
      <c r="K13" s="16">
        <f>[9]Julho!$D$14</f>
        <v>22.2</v>
      </c>
      <c r="L13" s="16">
        <f>[9]Julho!$D$15</f>
        <v>21.4</v>
      </c>
      <c r="M13" s="16">
        <f>[9]Julho!$D$16</f>
        <v>19.7</v>
      </c>
      <c r="N13" s="16">
        <f>[9]Julho!$D$17</f>
        <v>21.3</v>
      </c>
      <c r="O13" s="16">
        <f>[9]Julho!$D$18</f>
        <v>22</v>
      </c>
      <c r="P13" s="16">
        <f>[9]Julho!$D$19</f>
        <v>23.3</v>
      </c>
      <c r="Q13" s="16">
        <f>[9]Julho!$D$20</f>
        <v>16.5</v>
      </c>
      <c r="R13" s="16">
        <f>[9]Julho!$D$21</f>
        <v>8.9</v>
      </c>
      <c r="S13" s="16">
        <f>[9]Julho!$D$22</f>
        <v>9.3000000000000007</v>
      </c>
      <c r="T13" s="16">
        <f>[9]Julho!$D$23</f>
        <v>8.8000000000000007</v>
      </c>
      <c r="U13" s="16">
        <f>[9]Julho!$D$24</f>
        <v>10.199999999999999</v>
      </c>
      <c r="V13" s="16">
        <f>[9]Julho!$D$25</f>
        <v>14.4</v>
      </c>
      <c r="W13" s="16">
        <f>[9]Julho!$D$26</f>
        <v>18</v>
      </c>
      <c r="X13" s="16">
        <f>[9]Julho!$D$27</f>
        <v>20.5</v>
      </c>
      <c r="Y13" s="16">
        <f>[9]Julho!$D$28</f>
        <v>22.6</v>
      </c>
      <c r="Z13" s="16">
        <f>[9]Julho!$D$29</f>
        <v>20.7</v>
      </c>
      <c r="AA13" s="16">
        <f>[9]Julho!$D$30</f>
        <v>19.899999999999999</v>
      </c>
      <c r="AB13" s="16">
        <f>[9]Julho!$D$31</f>
        <v>19.2</v>
      </c>
      <c r="AC13" s="16">
        <f>[9]Julho!$D$32</f>
        <v>19.2</v>
      </c>
      <c r="AD13" s="16">
        <f>[9]Julho!$D$33</f>
        <v>19.600000000000001</v>
      </c>
      <c r="AE13" s="16">
        <f>[9]Julho!$D$34</f>
        <v>20.100000000000001</v>
      </c>
      <c r="AF13" s="16">
        <f>[9]Julho!$D$35</f>
        <v>21.2</v>
      </c>
      <c r="AG13" s="22">
        <f t="shared" si="1"/>
        <v>8.8000000000000007</v>
      </c>
      <c r="AH13" s="93">
        <f>AVERAGE(B13:AF13)</f>
        <v>18.729032258064517</v>
      </c>
    </row>
    <row r="14" spans="1:34" ht="17.100000000000001" customHeight="1" x14ac:dyDescent="0.2">
      <c r="A14" s="80" t="s">
        <v>47</v>
      </c>
      <c r="B14" s="16">
        <f>[10]Julho!$D$5</f>
        <v>13</v>
      </c>
      <c r="C14" s="16">
        <f>[10]Julho!$D$6</f>
        <v>14.1</v>
      </c>
      <c r="D14" s="16">
        <f>[10]Julho!$D$7</f>
        <v>11.5</v>
      </c>
      <c r="E14" s="16">
        <f>[10]Julho!$D$8</f>
        <v>13.3</v>
      </c>
      <c r="F14" s="16">
        <f>[10]Julho!$D$9</f>
        <v>13.6</v>
      </c>
      <c r="G14" s="16">
        <f>[10]Julho!$D$10</f>
        <v>13</v>
      </c>
      <c r="H14" s="16">
        <f>[10]Julho!$D$11</f>
        <v>10.8</v>
      </c>
      <c r="I14" s="16">
        <f>[10]Julho!$D$12</f>
        <v>15.8</v>
      </c>
      <c r="J14" s="16">
        <f>[10]Julho!$D$13</f>
        <v>13.2</v>
      </c>
      <c r="K14" s="16">
        <f>[10]Julho!$D$14</f>
        <v>14.6</v>
      </c>
      <c r="L14" s="16">
        <f>[10]Julho!$D$15</f>
        <v>15</v>
      </c>
      <c r="M14" s="16">
        <f>[10]Julho!$D$16</f>
        <v>13.5</v>
      </c>
      <c r="N14" s="16">
        <f>[10]Julho!$D$17</f>
        <v>12.4</v>
      </c>
      <c r="O14" s="16">
        <f>[10]Julho!$D$18</f>
        <v>13</v>
      </c>
      <c r="P14" s="16">
        <f>[10]Julho!$D$19</f>
        <v>12.2</v>
      </c>
      <c r="Q14" s="16">
        <f>[10]Julho!$D$20</f>
        <v>12.6</v>
      </c>
      <c r="R14" s="16">
        <f>[10]Julho!$D$21</f>
        <v>12.4</v>
      </c>
      <c r="S14" s="16">
        <f>[10]Julho!$D$22</f>
        <v>5</v>
      </c>
      <c r="T14" s="16">
        <f>[10]Julho!$D$23</f>
        <v>6</v>
      </c>
      <c r="U14" s="16">
        <f>[10]Julho!$D$24</f>
        <v>7.4</v>
      </c>
      <c r="V14" s="16">
        <f>[10]Julho!$D$25</f>
        <v>10.6</v>
      </c>
      <c r="W14" s="16">
        <f>[10]Julho!$D$26</f>
        <v>12.7</v>
      </c>
      <c r="X14" s="16">
        <f>[10]Julho!$D$27</f>
        <v>13.2</v>
      </c>
      <c r="Y14" s="16">
        <f>[10]Julho!$D$28</f>
        <v>13.2</v>
      </c>
      <c r="Z14" s="16">
        <f>[10]Julho!$D$29</f>
        <v>12.9</v>
      </c>
      <c r="AA14" s="16">
        <f>[10]Julho!$D$30</f>
        <v>12.7</v>
      </c>
      <c r="AB14" s="16">
        <f>[10]Julho!$D$31</f>
        <v>9.6999999999999993</v>
      </c>
      <c r="AC14" s="16">
        <f>[10]Julho!$D$32</f>
        <v>10.8</v>
      </c>
      <c r="AD14" s="16">
        <f>[10]Julho!$D$33</f>
        <v>12.9</v>
      </c>
      <c r="AE14" s="16">
        <f>[10]Julho!$D$34</f>
        <v>12.5</v>
      </c>
      <c r="AF14" s="16">
        <f>[10]Julho!$D$35</f>
        <v>13.6</v>
      </c>
      <c r="AG14" s="22">
        <f>MIN(B14:AF14)</f>
        <v>5</v>
      </c>
      <c r="AH14" s="93">
        <f>AVERAGE(B14:AF14)</f>
        <v>12.167741935483869</v>
      </c>
    </row>
    <row r="15" spans="1:34" ht="17.100000000000001" customHeight="1" x14ac:dyDescent="0.2">
      <c r="A15" s="80" t="s">
        <v>6</v>
      </c>
      <c r="B15" s="16">
        <f>[11]Julho!$D$5</f>
        <v>12.5</v>
      </c>
      <c r="C15" s="16">
        <f>[11]Julho!$D$6</f>
        <v>12.8</v>
      </c>
      <c r="D15" s="16">
        <f>[11]Julho!$D$7</f>
        <v>12.7</v>
      </c>
      <c r="E15" s="16">
        <f>[11]Julho!$D$8</f>
        <v>14.5</v>
      </c>
      <c r="F15" s="16">
        <f>[11]Julho!$D$9</f>
        <v>13.1</v>
      </c>
      <c r="G15" s="16">
        <f>[11]Julho!$D$10</f>
        <v>14.3</v>
      </c>
      <c r="H15" s="16">
        <f>[11]Julho!$D$11</f>
        <v>11.1</v>
      </c>
      <c r="I15" s="16">
        <f>[11]Julho!$D$12</f>
        <v>12.4</v>
      </c>
      <c r="J15" s="16">
        <f>[11]Julho!$D$13</f>
        <v>13.6</v>
      </c>
      <c r="K15" s="16">
        <f>[11]Julho!$D$14</f>
        <v>14.6</v>
      </c>
      <c r="L15" s="16">
        <f>[11]Julho!$D$15</f>
        <v>13.8</v>
      </c>
      <c r="M15" s="16">
        <f>[11]Julho!$D$16</f>
        <v>13.2</v>
      </c>
      <c r="N15" s="16">
        <f>[11]Julho!$D$17</f>
        <v>11.6</v>
      </c>
      <c r="O15" s="16">
        <f>[11]Julho!$D$18</f>
        <v>11.8</v>
      </c>
      <c r="P15" s="16">
        <f>[11]Julho!$D$19</f>
        <v>11.2</v>
      </c>
      <c r="Q15" s="16">
        <f>[11]Julho!$D$20</f>
        <v>11.6</v>
      </c>
      <c r="R15" s="16">
        <f>[11]Julho!$D$21</f>
        <v>11.5</v>
      </c>
      <c r="S15" s="16">
        <f>[11]Julho!$D$22</f>
        <v>7.7</v>
      </c>
      <c r="T15" s="16">
        <f>[11]Julho!$D$23</f>
        <v>3.3</v>
      </c>
      <c r="U15" s="16">
        <f>[11]Julho!$D$24</f>
        <v>6.4</v>
      </c>
      <c r="V15" s="16">
        <f>[11]Julho!$D$25</f>
        <v>9.8000000000000007</v>
      </c>
      <c r="W15" s="16">
        <f>[11]Julho!$D$26</f>
        <v>10.9</v>
      </c>
      <c r="X15" s="16">
        <f>[11]Julho!$D$27</f>
        <v>9.6999999999999993</v>
      </c>
      <c r="Y15" s="16">
        <f>[11]Julho!$D$28</f>
        <v>11.2</v>
      </c>
      <c r="Z15" s="16">
        <f>[11]Julho!$D$29</f>
        <v>10.8</v>
      </c>
      <c r="AA15" s="16">
        <f>[11]Julho!$D$30</f>
        <v>10</v>
      </c>
      <c r="AB15" s="16">
        <f>[11]Julho!$D$31</f>
        <v>21.9</v>
      </c>
      <c r="AC15" s="16">
        <f>[11]Julho!$D$32</f>
        <v>10.1</v>
      </c>
      <c r="AD15" s="16">
        <f>[11]Julho!$D$33</f>
        <v>10.6</v>
      </c>
      <c r="AE15" s="16">
        <f>[11]Julho!$D$34</f>
        <v>12.2</v>
      </c>
      <c r="AF15" s="16">
        <f>[11]Julho!$D$35</f>
        <v>12.5</v>
      </c>
      <c r="AG15" s="22">
        <f t="shared" si="1"/>
        <v>3.3</v>
      </c>
      <c r="AH15" s="93">
        <f t="shared" si="2"/>
        <v>11.722580645161292</v>
      </c>
    </row>
    <row r="16" spans="1:34" ht="17.100000000000001" customHeight="1" x14ac:dyDescent="0.2">
      <c r="A16" s="80" t="s">
        <v>7</v>
      </c>
      <c r="B16" s="16">
        <f>[12]Julho!$D$5</f>
        <v>14</v>
      </c>
      <c r="C16" s="16">
        <f>[12]Julho!$D$6</f>
        <v>11.4</v>
      </c>
      <c r="D16" s="16">
        <f>[12]Julho!$D$7</f>
        <v>11.3</v>
      </c>
      <c r="E16" s="16">
        <f>[12]Julho!$D$8</f>
        <v>11.4</v>
      </c>
      <c r="F16" s="16">
        <f>[12]Julho!$D$9</f>
        <v>13</v>
      </c>
      <c r="G16" s="16">
        <f>[12]Julho!$D$10</f>
        <v>13.7</v>
      </c>
      <c r="H16" s="16">
        <f>[12]Julho!$D$11</f>
        <v>14.5</v>
      </c>
      <c r="I16" s="16">
        <f>[12]Julho!$D$12</f>
        <v>13.4</v>
      </c>
      <c r="J16" s="16">
        <f>[12]Julho!$D$13</f>
        <v>15.9</v>
      </c>
      <c r="K16" s="16">
        <f>[12]Julho!$D$14</f>
        <v>14.9</v>
      </c>
      <c r="L16" s="16">
        <f>[12]Julho!$D$15</f>
        <v>16.600000000000001</v>
      </c>
      <c r="M16" s="16">
        <f>[12]Julho!$D$16</f>
        <v>15.8</v>
      </c>
      <c r="N16" s="16">
        <f>[12]Julho!$D$17</f>
        <v>15.8</v>
      </c>
      <c r="O16" s="16">
        <f>[12]Julho!$D$18</f>
        <v>15.2</v>
      </c>
      <c r="P16" s="16">
        <f>[12]Julho!$D$19</f>
        <v>14.5</v>
      </c>
      <c r="Q16" s="16">
        <f>[12]Julho!$D$20</f>
        <v>15</v>
      </c>
      <c r="R16" s="16">
        <f>[12]Julho!$D$21</f>
        <v>5.7</v>
      </c>
      <c r="S16" s="16">
        <f>[12]Julho!$D$22</f>
        <v>0.4</v>
      </c>
      <c r="T16" s="16">
        <f>[12]Julho!$D$23</f>
        <v>3</v>
      </c>
      <c r="U16" s="16">
        <f>[12]Julho!$D$24</f>
        <v>9.1</v>
      </c>
      <c r="V16" s="16">
        <f>[12]Julho!$D$25</f>
        <v>8.9</v>
      </c>
      <c r="W16" s="16">
        <f>[12]Julho!$D$26</f>
        <v>12.2</v>
      </c>
      <c r="X16" s="16">
        <f>[12]Julho!$D$27</f>
        <v>13.6</v>
      </c>
      <c r="Y16" s="16">
        <f>[12]Julho!$D$28</f>
        <v>15.1</v>
      </c>
      <c r="Z16" s="16">
        <f>[12]Julho!$D$29</f>
        <v>13.6</v>
      </c>
      <c r="AA16" s="16">
        <f>[12]Julho!$D$30</f>
        <v>12.6</v>
      </c>
      <c r="AB16" s="16">
        <f>[12]Julho!$D$31</f>
        <v>16.100000000000001</v>
      </c>
      <c r="AC16" s="16">
        <f>[12]Julho!$D$32</f>
        <v>14.5</v>
      </c>
      <c r="AD16" s="16">
        <f>[12]Julho!$D$33</f>
        <v>16.100000000000001</v>
      </c>
      <c r="AE16" s="16">
        <f>[12]Julho!$D$34</f>
        <v>16.399999999999999</v>
      </c>
      <c r="AF16" s="16">
        <f>[12]Julho!$D$35</f>
        <v>17.5</v>
      </c>
      <c r="AG16" s="22">
        <f t="shared" si="1"/>
        <v>0.4</v>
      </c>
      <c r="AH16" s="93">
        <f>AVERAGE(B16:AF16)</f>
        <v>12.941935483870971</v>
      </c>
    </row>
    <row r="17" spans="1:34" ht="17.100000000000001" customHeight="1" x14ac:dyDescent="0.2">
      <c r="A17" s="80" t="s">
        <v>8</v>
      </c>
      <c r="B17" s="16">
        <f>[13]Julho!$D$5</f>
        <v>16</v>
      </c>
      <c r="C17" s="16">
        <f>[13]Julho!$D$6</f>
        <v>12.8</v>
      </c>
      <c r="D17" s="16">
        <f>[13]Julho!$D$7</f>
        <v>10.4</v>
      </c>
      <c r="E17" s="16">
        <f>[13]Julho!$D$8</f>
        <v>11.1</v>
      </c>
      <c r="F17" s="16">
        <f>[13]Julho!$D$9</f>
        <v>11.9</v>
      </c>
      <c r="G17" s="16">
        <f>[13]Julho!$D$10</f>
        <v>11.9</v>
      </c>
      <c r="H17" s="16">
        <f>[13]Julho!$D$11</f>
        <v>12.4</v>
      </c>
      <c r="I17" s="16">
        <f>[13]Julho!$D$12</f>
        <v>14</v>
      </c>
      <c r="J17" s="16">
        <f>[13]Julho!$D$13</f>
        <v>15</v>
      </c>
      <c r="K17" s="16">
        <f>[13]Julho!$D$14</f>
        <v>14.3</v>
      </c>
      <c r="L17" s="16">
        <f>[13]Julho!$D$15</f>
        <v>14</v>
      </c>
      <c r="M17" s="16">
        <f>[13]Julho!$D$16</f>
        <v>14.6</v>
      </c>
      <c r="N17" s="16">
        <f>[13]Julho!$D$17</f>
        <v>14.3</v>
      </c>
      <c r="O17" s="16">
        <f>[13]Julho!$D$18</f>
        <v>14.9</v>
      </c>
      <c r="P17" s="16">
        <f>[13]Julho!$D$19</f>
        <v>14.7</v>
      </c>
      <c r="Q17" s="16">
        <f>[13]Julho!$D$20</f>
        <v>13.9</v>
      </c>
      <c r="R17" s="16">
        <f>[13]Julho!$D$21</f>
        <v>6.2</v>
      </c>
      <c r="S17" s="16">
        <f>[13]Julho!$D$22</f>
        <v>1.4</v>
      </c>
      <c r="T17" s="16">
        <f>[13]Julho!$D$23</f>
        <v>2.4</v>
      </c>
      <c r="U17" s="16">
        <f>[13]Julho!$D$24</f>
        <v>1.1000000000000001</v>
      </c>
      <c r="V17" s="16">
        <f>[13]Julho!$D$25</f>
        <v>7.4</v>
      </c>
      <c r="W17" s="16">
        <f>[13]Julho!$D$26</f>
        <v>8.6</v>
      </c>
      <c r="X17" s="16">
        <f>[13]Julho!$D$27</f>
        <v>14.2</v>
      </c>
      <c r="Y17" s="16">
        <f>[13]Julho!$D$28</f>
        <v>13.9</v>
      </c>
      <c r="Z17" s="16">
        <f>[13]Julho!$D$29</f>
        <v>13.9</v>
      </c>
      <c r="AA17" s="16">
        <f>[13]Julho!$D$30</f>
        <v>14.3</v>
      </c>
      <c r="AB17" s="16">
        <f>[13]Julho!$D$31</f>
        <v>13.5</v>
      </c>
      <c r="AC17" s="16">
        <f>[13]Julho!$D$32</f>
        <v>13.5</v>
      </c>
      <c r="AD17" s="16">
        <f>[13]Julho!$D$33</f>
        <v>14.6</v>
      </c>
      <c r="AE17" s="16">
        <f>[13]Julho!$D$34</f>
        <v>13.7</v>
      </c>
      <c r="AF17" s="16">
        <f>[13]Julho!$D$35</f>
        <v>13.6</v>
      </c>
      <c r="AG17" s="22">
        <f>MIN(B17:AF17)</f>
        <v>1.1000000000000001</v>
      </c>
      <c r="AH17" s="93">
        <f>AVERAGE(B17:AF17)</f>
        <v>11.887096774193548</v>
      </c>
    </row>
    <row r="18" spans="1:34" ht="17.100000000000001" customHeight="1" x14ac:dyDescent="0.2">
      <c r="A18" s="80" t="s">
        <v>9</v>
      </c>
      <c r="B18" s="16" t="str">
        <f>[14]Julho!$D$5</f>
        <v>*</v>
      </c>
      <c r="C18" s="16" t="str">
        <f>[14]Julho!$D$6</f>
        <v>*</v>
      </c>
      <c r="D18" s="16">
        <f>[14]Julho!$D$7</f>
        <v>19.3</v>
      </c>
      <c r="E18" s="16">
        <f>[14]Julho!$D$8</f>
        <v>17.3</v>
      </c>
      <c r="F18" s="16" t="str">
        <f>[14]Julho!$D$9</f>
        <v>*</v>
      </c>
      <c r="G18" s="16" t="str">
        <f>[14]Julho!$D$10</f>
        <v>*</v>
      </c>
      <c r="H18" s="16" t="str">
        <f>[14]Julho!$D$11</f>
        <v>*</v>
      </c>
      <c r="I18" s="16" t="str">
        <f>[14]Julho!$D$12</f>
        <v>*</v>
      </c>
      <c r="J18" s="16" t="str">
        <f>[14]Julho!$D$13</f>
        <v>*</v>
      </c>
      <c r="K18" s="16" t="str">
        <f>[14]Julho!$D$14</f>
        <v>*</v>
      </c>
      <c r="L18" s="16" t="str">
        <f>[14]Julho!$D$15</f>
        <v>*</v>
      </c>
      <c r="M18" s="16" t="str">
        <f>[14]Julho!$D$16</f>
        <v>*</v>
      </c>
      <c r="N18" s="16" t="str">
        <f>[14]Julho!$D$17</f>
        <v>*</v>
      </c>
      <c r="O18" s="16" t="str">
        <f>[14]Julho!$D$18</f>
        <v>*</v>
      </c>
      <c r="P18" s="16" t="str">
        <f>[14]Julho!$D$19</f>
        <v>*</v>
      </c>
      <c r="Q18" s="16" t="str">
        <f>[14]Julho!$D$20</f>
        <v>*</v>
      </c>
      <c r="R18" s="16" t="str">
        <f>[14]Julho!$D$21</f>
        <v>*</v>
      </c>
      <c r="S18" s="16">
        <f>[14]Julho!$D$22</f>
        <v>4.9000000000000004</v>
      </c>
      <c r="T18" s="16">
        <f>[14]Julho!$D$23</f>
        <v>4.7</v>
      </c>
      <c r="U18" s="16">
        <f>[14]Julho!$D$24</f>
        <v>8.9</v>
      </c>
      <c r="V18" s="16">
        <f>[14]Julho!$D$25</f>
        <v>12.6</v>
      </c>
      <c r="W18" s="16" t="str">
        <f>[14]Julho!$D$26</f>
        <v>*</v>
      </c>
      <c r="X18" s="16">
        <f>[14]Julho!$D$27</f>
        <v>24.5</v>
      </c>
      <c r="Y18" s="16">
        <f>[14]Julho!$D$28</f>
        <v>23.4</v>
      </c>
      <c r="Z18" s="16">
        <f>[14]Julho!$D$29</f>
        <v>25.7</v>
      </c>
      <c r="AA18" s="16">
        <f>[14]Julho!$D$30</f>
        <v>23</v>
      </c>
      <c r="AB18" s="16">
        <f>[14]Julho!$D$31</f>
        <v>28</v>
      </c>
      <c r="AC18" s="16">
        <f>[14]Julho!$D$32</f>
        <v>27.3</v>
      </c>
      <c r="AD18" s="16">
        <f>[14]Julho!$D$33</f>
        <v>27.8</v>
      </c>
      <c r="AE18" s="16">
        <f>[14]Julho!$D$34</f>
        <v>20</v>
      </c>
      <c r="AF18" s="16" t="str">
        <f>[14]Julho!$D$35</f>
        <v>*</v>
      </c>
      <c r="AG18" s="22">
        <f t="shared" ref="AG18:AG30" si="5">MIN(B18:AF18)</f>
        <v>4.7</v>
      </c>
      <c r="AH18" s="93">
        <f t="shared" ref="AH18:AH30" si="6">AVERAGE(B18:AF18)</f>
        <v>19.099999999999998</v>
      </c>
    </row>
    <row r="19" spans="1:34" ht="17.100000000000001" customHeight="1" x14ac:dyDescent="0.2">
      <c r="A19" s="80" t="s">
        <v>46</v>
      </c>
      <c r="B19" s="16">
        <f>[15]Julho!$D$5</f>
        <v>15.8</v>
      </c>
      <c r="C19" s="16">
        <f>[15]Julho!$D$6</f>
        <v>11.9</v>
      </c>
      <c r="D19" s="16">
        <f>[15]Julho!$D$7</f>
        <v>15</v>
      </c>
      <c r="E19" s="16">
        <f>[15]Julho!$D$8</f>
        <v>15.1</v>
      </c>
      <c r="F19" s="16">
        <f>[15]Julho!$D$9</f>
        <v>15.8</v>
      </c>
      <c r="G19" s="16">
        <f>[15]Julho!$D$10</f>
        <v>13.6</v>
      </c>
      <c r="H19" s="16">
        <f>[15]Julho!$D$11</f>
        <v>11.9</v>
      </c>
      <c r="I19" s="16">
        <f>[15]Julho!$D$12</f>
        <v>11.1</v>
      </c>
      <c r="J19" s="16">
        <f>[15]Julho!$D$13</f>
        <v>12.4</v>
      </c>
      <c r="K19" s="16">
        <f>[15]Julho!$D$14</f>
        <v>13.7</v>
      </c>
      <c r="L19" s="16">
        <f>[15]Julho!$D$15</f>
        <v>13.8</v>
      </c>
      <c r="M19" s="16">
        <f>[15]Julho!$D$16</f>
        <v>11.7</v>
      </c>
      <c r="N19" s="16">
        <f>[15]Julho!$D$17</f>
        <v>12.4</v>
      </c>
      <c r="O19" s="16">
        <f>[15]Julho!$D$18</f>
        <v>13</v>
      </c>
      <c r="P19" s="16">
        <f>[15]Julho!$D$19</f>
        <v>18.899999999999999</v>
      </c>
      <c r="Q19" s="16">
        <f>[15]Julho!$D$20</f>
        <v>14.2</v>
      </c>
      <c r="R19" s="16">
        <f>[15]Julho!$D$21</f>
        <v>8.1</v>
      </c>
      <c r="S19" s="16">
        <f>[15]Julho!$D$22</f>
        <v>1.1000000000000001</v>
      </c>
      <c r="T19" s="16">
        <f>[15]Julho!$D$23</f>
        <v>-0.5</v>
      </c>
      <c r="U19" s="16">
        <f>[15]Julho!$D$24</f>
        <v>2.7</v>
      </c>
      <c r="V19" s="16">
        <f>[15]Julho!$D$25</f>
        <v>6.7</v>
      </c>
      <c r="W19" s="16">
        <f>[15]Julho!$D$26</f>
        <v>10.1</v>
      </c>
      <c r="X19" s="16">
        <f>[15]Julho!$D$27</f>
        <v>10.7</v>
      </c>
      <c r="Y19" s="16">
        <f>[15]Julho!$D$28</f>
        <v>12.9</v>
      </c>
      <c r="Z19" s="16">
        <f>[15]Julho!$D$29</f>
        <v>11.8</v>
      </c>
      <c r="AA19" s="16">
        <f>[15]Julho!$D$30</f>
        <v>10.6</v>
      </c>
      <c r="AB19" s="16">
        <f>[15]Julho!$D$31</f>
        <v>11.6</v>
      </c>
      <c r="AC19" s="16">
        <f>[15]Julho!$D$32</f>
        <v>12.7</v>
      </c>
      <c r="AD19" s="16">
        <f>[15]Julho!$D$33</f>
        <v>14.1</v>
      </c>
      <c r="AE19" s="16">
        <f>[15]Julho!$D$34</f>
        <v>13.6</v>
      </c>
      <c r="AF19" s="16">
        <f>[15]Julho!$D$35</f>
        <v>16.100000000000001</v>
      </c>
      <c r="AG19" s="22">
        <f t="shared" ref="AG19" si="7">MIN(B19:AF19)</f>
        <v>-0.5</v>
      </c>
      <c r="AH19" s="93">
        <f t="shared" ref="AH19" si="8">AVERAGE(B19:AF19)</f>
        <v>11.696774193548389</v>
      </c>
    </row>
    <row r="20" spans="1:34" ht="17.100000000000001" customHeight="1" x14ac:dyDescent="0.2">
      <c r="A20" s="80" t="s">
        <v>10</v>
      </c>
      <c r="B20" s="16">
        <f>[16]Julho!$D$5</f>
        <v>14.4</v>
      </c>
      <c r="C20" s="16">
        <f>[16]Julho!$D$6</f>
        <v>12.2</v>
      </c>
      <c r="D20" s="16">
        <f>[16]Julho!$D$7</f>
        <v>11.2</v>
      </c>
      <c r="E20" s="16">
        <f>[16]Julho!$D$8</f>
        <v>11.8</v>
      </c>
      <c r="F20" s="16">
        <f>[16]Julho!$D$9</f>
        <v>12.2</v>
      </c>
      <c r="G20" s="16">
        <f>[16]Julho!$D$10</f>
        <v>11</v>
      </c>
      <c r="H20" s="16">
        <f>[16]Julho!$D$11</f>
        <v>11</v>
      </c>
      <c r="I20" s="16">
        <f>[16]Julho!$D$12</f>
        <v>13.3</v>
      </c>
      <c r="J20" s="16">
        <f>[16]Julho!$D$13</f>
        <v>15.8</v>
      </c>
      <c r="K20" s="16">
        <f>[16]Julho!$D$14</f>
        <v>13.9</v>
      </c>
      <c r="L20" s="16">
        <f>[16]Julho!$D$15</f>
        <v>14.1</v>
      </c>
      <c r="M20" s="16">
        <f>[16]Julho!$D$16</f>
        <v>13.1</v>
      </c>
      <c r="N20" s="16">
        <f>[16]Julho!$D$17</f>
        <v>16.600000000000001</v>
      </c>
      <c r="O20" s="16">
        <f>[16]Julho!$D$18</f>
        <v>14.9</v>
      </c>
      <c r="P20" s="16">
        <f>[16]Julho!$D$19</f>
        <v>15.5</v>
      </c>
      <c r="Q20" s="16">
        <f>[16]Julho!$D$20</f>
        <v>13.1</v>
      </c>
      <c r="R20" s="16">
        <f>[16]Julho!$D$21</f>
        <v>6.4</v>
      </c>
      <c r="S20" s="16">
        <f>[16]Julho!$D$22</f>
        <v>0.8</v>
      </c>
      <c r="T20" s="16">
        <f>[16]Julho!$D$23</f>
        <v>0.4</v>
      </c>
      <c r="U20" s="16">
        <f>[16]Julho!$D$24</f>
        <v>3.8</v>
      </c>
      <c r="V20" s="16">
        <f>[16]Julho!$D$25</f>
        <v>7.9</v>
      </c>
      <c r="W20" s="16">
        <f>[16]Julho!$D$26</f>
        <v>10.5</v>
      </c>
      <c r="X20" s="16">
        <f>[16]Julho!$D$27</f>
        <v>12.9</v>
      </c>
      <c r="Y20" s="16">
        <f>[16]Julho!$D$28</f>
        <v>16.3</v>
      </c>
      <c r="Z20" s="16">
        <f>[16]Julho!$D$29</f>
        <v>13</v>
      </c>
      <c r="AA20" s="16">
        <f>[16]Julho!$D$30</f>
        <v>12.7</v>
      </c>
      <c r="AB20" s="16">
        <f>[16]Julho!$D$31</f>
        <v>13.7</v>
      </c>
      <c r="AC20" s="16">
        <f>[16]Julho!$D$32</f>
        <v>13.4</v>
      </c>
      <c r="AD20" s="16">
        <f>[16]Julho!$D$33</f>
        <v>15</v>
      </c>
      <c r="AE20" s="16">
        <f>[16]Julho!$D$34</f>
        <v>16.3</v>
      </c>
      <c r="AF20" s="16">
        <f>[16]Julho!$D$35</f>
        <v>14.1</v>
      </c>
      <c r="AG20" s="22">
        <f t="shared" si="5"/>
        <v>0.4</v>
      </c>
      <c r="AH20" s="93">
        <f t="shared" si="6"/>
        <v>11.977419354838711</v>
      </c>
    </row>
    <row r="21" spans="1:34" ht="17.100000000000001" customHeight="1" x14ac:dyDescent="0.2">
      <c r="A21" s="80" t="s">
        <v>11</v>
      </c>
      <c r="B21" s="16">
        <f>[17]Julho!$D$5</f>
        <v>14.3</v>
      </c>
      <c r="C21" s="16">
        <f>[17]Julho!$D$6</f>
        <v>13.1</v>
      </c>
      <c r="D21" s="16">
        <f>[17]Julho!$D$7</f>
        <v>11.8</v>
      </c>
      <c r="E21" s="16">
        <f>[17]Julho!$D$8</f>
        <v>11.8</v>
      </c>
      <c r="F21" s="16">
        <f>[17]Julho!$D$9</f>
        <v>12.5</v>
      </c>
      <c r="G21" s="16">
        <f>[17]Julho!$D$10</f>
        <v>12.6</v>
      </c>
      <c r="H21" s="16">
        <f>[17]Julho!$D$11</f>
        <v>9.5</v>
      </c>
      <c r="I21" s="16">
        <f>[17]Julho!$D$12</f>
        <v>9.9</v>
      </c>
      <c r="J21" s="16">
        <f>[17]Julho!$D$13</f>
        <v>14.9</v>
      </c>
      <c r="K21" s="16">
        <f>[17]Julho!$D$14</f>
        <v>12.3</v>
      </c>
      <c r="L21" s="16">
        <f>[17]Julho!$D$15</f>
        <v>12.2</v>
      </c>
      <c r="M21" s="16">
        <f>[17]Julho!$D$16</f>
        <v>10.7</v>
      </c>
      <c r="N21" s="16">
        <f>[17]Julho!$D$17</f>
        <v>10.8</v>
      </c>
      <c r="O21" s="16">
        <f>[17]Julho!$D$18</f>
        <v>10.3</v>
      </c>
      <c r="P21" s="16">
        <f>[17]Julho!$D$19</f>
        <v>11.7</v>
      </c>
      <c r="Q21" s="16">
        <f>[17]Julho!$D$20</f>
        <v>11.2</v>
      </c>
      <c r="R21" s="16">
        <f>[17]Julho!$D$21</f>
        <v>8.4</v>
      </c>
      <c r="S21" s="16">
        <f>[17]Julho!$D$22</f>
        <v>2.1</v>
      </c>
      <c r="T21" s="16">
        <f>[17]Julho!$D$23</f>
        <v>2.1</v>
      </c>
      <c r="U21" s="16">
        <f>[17]Julho!$D$24</f>
        <v>1.8</v>
      </c>
      <c r="V21" s="16">
        <f>[17]Julho!$D$25</f>
        <v>6.1</v>
      </c>
      <c r="W21" s="16">
        <f>[17]Julho!$D$26</f>
        <v>8.3000000000000007</v>
      </c>
      <c r="X21" s="16">
        <f>[17]Julho!$D$27</f>
        <v>7.4</v>
      </c>
      <c r="Y21" s="16">
        <f>[17]Julho!$D$28</f>
        <v>9.3000000000000007</v>
      </c>
      <c r="Z21" s="16">
        <f>[17]Julho!$D$29</f>
        <v>9.1999999999999993</v>
      </c>
      <c r="AA21" s="16">
        <f>[17]Julho!$D$30</f>
        <v>7.9</v>
      </c>
      <c r="AB21" s="16">
        <f>[17]Julho!$D$31</f>
        <v>8.9</v>
      </c>
      <c r="AC21" s="16">
        <f>[17]Julho!$D$32</f>
        <v>7.2</v>
      </c>
      <c r="AD21" s="16">
        <f>[17]Julho!$D$33</f>
        <v>8.9</v>
      </c>
      <c r="AE21" s="16">
        <f>[17]Julho!$D$34</f>
        <v>10.7</v>
      </c>
      <c r="AF21" s="16">
        <f>[17]Julho!$D$35</f>
        <v>12.8</v>
      </c>
      <c r="AG21" s="22">
        <f t="shared" si="5"/>
        <v>1.8</v>
      </c>
      <c r="AH21" s="93">
        <f t="shared" si="6"/>
        <v>9.6999999999999993</v>
      </c>
    </row>
    <row r="22" spans="1:34" ht="17.100000000000001" customHeight="1" x14ac:dyDescent="0.2">
      <c r="A22" s="80" t="s">
        <v>12</v>
      </c>
      <c r="B22" s="16">
        <f>[18]Julho!$D$5</f>
        <v>16.600000000000001</v>
      </c>
      <c r="C22" s="16">
        <f>[18]Julho!$D$6</f>
        <v>16.100000000000001</v>
      </c>
      <c r="D22" s="16">
        <f>[18]Julho!$D$7</f>
        <v>14.5</v>
      </c>
      <c r="E22" s="16">
        <f>[18]Julho!$D$8</f>
        <v>15.3</v>
      </c>
      <c r="F22" s="16">
        <f>[18]Julho!$D$9</f>
        <v>14.8</v>
      </c>
      <c r="G22" s="16">
        <f>[18]Julho!$D$10</f>
        <v>14.7</v>
      </c>
      <c r="H22" s="16">
        <f>[18]Julho!$D$11</f>
        <v>14.5</v>
      </c>
      <c r="I22" s="16">
        <f>[18]Julho!$D$12</f>
        <v>13.5</v>
      </c>
      <c r="J22" s="16">
        <f>[18]Julho!$D$13</f>
        <v>14.8</v>
      </c>
      <c r="K22" s="16">
        <f>[18]Julho!$D$14</f>
        <v>17.399999999999999</v>
      </c>
      <c r="L22" s="16">
        <f>[18]Julho!$D$15</f>
        <v>16.399999999999999</v>
      </c>
      <c r="M22" s="16">
        <f>[18]Julho!$D$16</f>
        <v>15.5</v>
      </c>
      <c r="N22" s="16">
        <f>[18]Julho!$D$17</f>
        <v>13.8</v>
      </c>
      <c r="O22" s="16">
        <f>[18]Julho!$D$18</f>
        <v>13.9</v>
      </c>
      <c r="P22" s="16">
        <f>[18]Julho!$D$19</f>
        <v>13.3</v>
      </c>
      <c r="Q22" s="16">
        <f>[18]Julho!$D$20</f>
        <v>12.8</v>
      </c>
      <c r="R22" s="16">
        <f>[18]Julho!$D$21</f>
        <v>9.9</v>
      </c>
      <c r="S22" s="16">
        <f>[18]Julho!$D$22</f>
        <v>5.2</v>
      </c>
      <c r="T22" s="16">
        <f>[18]Julho!$D$23</f>
        <v>2.1</v>
      </c>
      <c r="U22" s="16">
        <f>[18]Julho!$D$24</f>
        <v>3.5</v>
      </c>
      <c r="V22" s="16">
        <f>[18]Julho!$D$25</f>
        <v>8.6</v>
      </c>
      <c r="W22" s="16">
        <f>[18]Julho!$D$26</f>
        <v>12</v>
      </c>
      <c r="X22" s="16">
        <f>[18]Julho!$D$27</f>
        <v>11</v>
      </c>
      <c r="Y22" s="16">
        <f>[18]Julho!$D$28</f>
        <v>13</v>
      </c>
      <c r="Z22" s="16">
        <f>[18]Julho!$D$29</f>
        <v>13.6</v>
      </c>
      <c r="AA22" s="16">
        <f>[18]Julho!$D$30</f>
        <v>14.7</v>
      </c>
      <c r="AB22" s="16">
        <f>[18]Julho!$D$31</f>
        <v>14.7</v>
      </c>
      <c r="AC22" s="16">
        <f>[18]Julho!$D$32</f>
        <v>13.1</v>
      </c>
      <c r="AD22" s="16">
        <f>[18]Julho!$D$33</f>
        <v>13.6</v>
      </c>
      <c r="AE22" s="16">
        <f>[18]Julho!$D$34</f>
        <v>14.9</v>
      </c>
      <c r="AF22" s="16">
        <f>[18]Julho!$D$35</f>
        <v>15.5</v>
      </c>
      <c r="AG22" s="22">
        <f t="shared" si="5"/>
        <v>2.1</v>
      </c>
      <c r="AH22" s="93">
        <f t="shared" si="6"/>
        <v>13.009677419354841</v>
      </c>
    </row>
    <row r="23" spans="1:34" ht="17.100000000000001" customHeight="1" x14ac:dyDescent="0.2">
      <c r="A23" s="80" t="s">
        <v>13</v>
      </c>
      <c r="B23" s="16">
        <f>[19]Julho!$D$5</f>
        <v>15.3</v>
      </c>
      <c r="C23" s="16">
        <f>[19]Julho!$D$6</f>
        <v>15.6</v>
      </c>
      <c r="D23" s="16">
        <f>[19]Julho!$D$7</f>
        <v>12.4</v>
      </c>
      <c r="E23" s="16">
        <f>[19]Julho!$D$8</f>
        <v>13.9</v>
      </c>
      <c r="F23" s="16">
        <f>[19]Julho!$D$9</f>
        <v>14.8</v>
      </c>
      <c r="G23" s="16">
        <f>[19]Julho!$D$10</f>
        <v>15.5</v>
      </c>
      <c r="H23" s="16">
        <f>[19]Julho!$D$11</f>
        <v>12.6</v>
      </c>
      <c r="I23" s="16">
        <f>[19]Julho!$D$12</f>
        <v>11.8</v>
      </c>
      <c r="J23" s="16">
        <f>[19]Julho!$D$13</f>
        <v>14.2</v>
      </c>
      <c r="K23" s="16">
        <f>[19]Julho!$D$14</f>
        <v>14.5</v>
      </c>
      <c r="L23" s="16">
        <f>[19]Julho!$D$15</f>
        <v>14.4</v>
      </c>
      <c r="M23" s="16">
        <f>[19]Julho!$D$16</f>
        <v>12.9</v>
      </c>
      <c r="N23" s="16">
        <f>[19]Julho!$D$17</f>
        <v>13.2</v>
      </c>
      <c r="O23" s="16">
        <f>[19]Julho!$D$18</f>
        <v>14.4</v>
      </c>
      <c r="P23" s="16">
        <f>[19]Julho!$D$19</f>
        <v>14.8</v>
      </c>
      <c r="Q23" s="16">
        <f>[19]Julho!$D$20</f>
        <v>14.6</v>
      </c>
      <c r="R23" s="16">
        <f>[19]Julho!$D$21</f>
        <v>10.3</v>
      </c>
      <c r="S23" s="16">
        <f>[19]Julho!$D$22</f>
        <v>8</v>
      </c>
      <c r="T23" s="16">
        <f>[19]Julho!$D$23</f>
        <v>0.6</v>
      </c>
      <c r="U23" s="16">
        <f>[19]Julho!$D$24</f>
        <v>4</v>
      </c>
      <c r="V23" s="16">
        <f>[19]Julho!$D$25</f>
        <v>8.3000000000000007</v>
      </c>
      <c r="W23" s="16">
        <f>[19]Julho!$D$26</f>
        <v>11.6</v>
      </c>
      <c r="X23" s="16">
        <f>[19]Julho!$D$27</f>
        <v>10.9</v>
      </c>
      <c r="Y23" s="16">
        <f>[19]Julho!$D$28</f>
        <v>13.8</v>
      </c>
      <c r="Z23" s="16">
        <f>[19]Julho!$D$29</f>
        <v>13.5</v>
      </c>
      <c r="AA23" s="16">
        <f>[19]Julho!$D$30</f>
        <v>9.8000000000000007</v>
      </c>
      <c r="AB23" s="16">
        <f>[19]Julho!$D$31</f>
        <v>11.1</v>
      </c>
      <c r="AC23" s="16">
        <f>[19]Julho!$D$32</f>
        <v>10.9</v>
      </c>
      <c r="AD23" s="16">
        <f>[19]Julho!$D$33</f>
        <v>11</v>
      </c>
      <c r="AE23" s="16">
        <f>[19]Julho!$D$34</f>
        <v>12.1</v>
      </c>
      <c r="AF23" s="16">
        <f>[19]Julho!$D$35</f>
        <v>13.6</v>
      </c>
      <c r="AG23" s="22">
        <f t="shared" si="5"/>
        <v>0.6</v>
      </c>
      <c r="AH23" s="93">
        <f t="shared" si="6"/>
        <v>12.077419354838712</v>
      </c>
    </row>
    <row r="24" spans="1:34" ht="17.100000000000001" customHeight="1" x14ac:dyDescent="0.2">
      <c r="A24" s="80" t="s">
        <v>14</v>
      </c>
      <c r="B24" s="16">
        <f>[20]Julho!$D$5</f>
        <v>12</v>
      </c>
      <c r="C24" s="16">
        <f>[20]Julho!$D$6</f>
        <v>14.3</v>
      </c>
      <c r="D24" s="16">
        <f>[20]Julho!$D$7</f>
        <v>11.4</v>
      </c>
      <c r="E24" s="16">
        <f>[20]Julho!$D$8</f>
        <v>12.7</v>
      </c>
      <c r="F24" s="16">
        <f>[20]Julho!$D$9</f>
        <v>12.1</v>
      </c>
      <c r="G24" s="16">
        <f>[20]Julho!$D$10</f>
        <v>9.4</v>
      </c>
      <c r="H24" s="16">
        <f>[20]Julho!$D$11</f>
        <v>11</v>
      </c>
      <c r="I24" s="16">
        <f>[20]Julho!$D$12</f>
        <v>15.5</v>
      </c>
      <c r="J24" s="16">
        <f>[20]Julho!$D$13</f>
        <v>12.4</v>
      </c>
      <c r="K24" s="16">
        <f>[20]Julho!$D$14</f>
        <v>12</v>
      </c>
      <c r="L24" s="16">
        <f>[20]Julho!$D$15</f>
        <v>11.8</v>
      </c>
      <c r="M24" s="16">
        <f>[20]Julho!$D$16</f>
        <v>12.4</v>
      </c>
      <c r="N24" s="16">
        <f>[20]Julho!$D$17</f>
        <v>12</v>
      </c>
      <c r="O24" s="16">
        <f>[20]Julho!$D$18</f>
        <v>11.2</v>
      </c>
      <c r="P24" s="16">
        <f>[20]Julho!$D$19</f>
        <v>13.7</v>
      </c>
      <c r="Q24" s="16">
        <f>[20]Julho!$D$20</f>
        <v>11.7</v>
      </c>
      <c r="R24" s="16">
        <f>[20]Julho!$D$21</f>
        <v>16.5</v>
      </c>
      <c r="S24" s="16">
        <f>[20]Julho!$D$22</f>
        <v>8.4</v>
      </c>
      <c r="T24" s="16">
        <f>[20]Julho!$D$23</f>
        <v>6.8</v>
      </c>
      <c r="U24" s="16">
        <f>[20]Julho!$D$24</f>
        <v>9</v>
      </c>
      <c r="V24" s="16">
        <f>[20]Julho!$D$25</f>
        <v>11.2</v>
      </c>
      <c r="W24" s="16">
        <f>[20]Julho!$D$26</f>
        <v>10.199999999999999</v>
      </c>
      <c r="X24" s="16">
        <f>[20]Julho!$D$27</f>
        <v>11.6</v>
      </c>
      <c r="Y24" s="16">
        <f>[20]Julho!$D$28</f>
        <v>12.5</v>
      </c>
      <c r="Z24" s="16">
        <f>[20]Julho!$D$29</f>
        <v>10.3</v>
      </c>
      <c r="AA24" s="16">
        <f>[20]Julho!$D$30</f>
        <v>11.7</v>
      </c>
      <c r="AB24" s="16">
        <f>[20]Julho!$D$31</f>
        <v>9.6</v>
      </c>
      <c r="AC24" s="16">
        <f>[20]Julho!$D$32</f>
        <v>10.9</v>
      </c>
      <c r="AD24" s="16">
        <f>[20]Julho!$D$33</f>
        <v>12.8</v>
      </c>
      <c r="AE24" s="16">
        <f>[20]Julho!$D$34</f>
        <v>13.6</v>
      </c>
      <c r="AF24" s="16">
        <f>[20]Julho!$D$35</f>
        <v>16.2</v>
      </c>
      <c r="AG24" s="22">
        <f t="shared" si="5"/>
        <v>6.8</v>
      </c>
      <c r="AH24" s="93">
        <f t="shared" si="6"/>
        <v>11.835483870967742</v>
      </c>
    </row>
    <row r="25" spans="1:34" ht="17.100000000000001" customHeight="1" x14ac:dyDescent="0.2">
      <c r="A25" s="80" t="s">
        <v>15</v>
      </c>
      <c r="B25" s="16">
        <f>[21]Julho!$D$5</f>
        <v>14.2</v>
      </c>
      <c r="C25" s="16">
        <f>[21]Julho!$D$6</f>
        <v>12</v>
      </c>
      <c r="D25" s="16">
        <f>[21]Julho!$D$7</f>
        <v>10.4</v>
      </c>
      <c r="E25" s="16">
        <f>[21]Julho!$D$8</f>
        <v>9.4</v>
      </c>
      <c r="F25" s="16">
        <f>[21]Julho!$D$9</f>
        <v>11.2</v>
      </c>
      <c r="G25" s="16">
        <f>[21]Julho!$D$10</f>
        <v>11.4</v>
      </c>
      <c r="H25" s="16">
        <f>[21]Julho!$D$11</f>
        <v>12</v>
      </c>
      <c r="I25" s="16">
        <f>[21]Julho!$D$12</f>
        <v>12</v>
      </c>
      <c r="J25" s="16">
        <f>[21]Julho!$D$13</f>
        <v>13.8</v>
      </c>
      <c r="K25" s="16">
        <f>[21]Julho!$D$14</f>
        <v>14.1</v>
      </c>
      <c r="L25" s="16">
        <f>[21]Julho!$D$15</f>
        <v>15.1</v>
      </c>
      <c r="M25" s="16">
        <f>[21]Julho!$D$16</f>
        <v>13.9</v>
      </c>
      <c r="N25" s="16">
        <f>[21]Julho!$D$17</f>
        <v>12.4</v>
      </c>
      <c r="O25" s="16">
        <f>[21]Julho!$D$18</f>
        <v>13.8</v>
      </c>
      <c r="P25" s="16">
        <f>[21]Julho!$D$19</f>
        <v>13.5</v>
      </c>
      <c r="Q25" s="16">
        <f>[21]Julho!$D$20</f>
        <v>15.3</v>
      </c>
      <c r="R25" s="16">
        <f>[21]Julho!$D$21</f>
        <v>3.5</v>
      </c>
      <c r="S25" s="16">
        <f>[21]Julho!$D$22</f>
        <v>-0.3</v>
      </c>
      <c r="T25" s="16">
        <f>[21]Julho!$D$23</f>
        <v>1.5</v>
      </c>
      <c r="U25" s="16">
        <f>[21]Julho!$D$24</f>
        <v>5.0999999999999996</v>
      </c>
      <c r="V25" s="16">
        <f>[21]Julho!$D$25</f>
        <v>11.3</v>
      </c>
      <c r="W25" s="16">
        <f>[21]Julho!$D$26</f>
        <v>13.9</v>
      </c>
      <c r="X25" s="16">
        <f>[21]Julho!$D$27</f>
        <v>11.5</v>
      </c>
      <c r="Y25" s="16">
        <f>[21]Julho!$D$28</f>
        <v>14.5</v>
      </c>
      <c r="Z25" s="16">
        <f>[21]Julho!$D$29</f>
        <v>14.2</v>
      </c>
      <c r="AA25" s="16">
        <f>[21]Julho!$D$30</f>
        <v>13.8</v>
      </c>
      <c r="AB25" s="16">
        <f>[21]Julho!$D$31</f>
        <v>13.4</v>
      </c>
      <c r="AC25" s="16">
        <f>[21]Julho!$D$32</f>
        <v>11.1</v>
      </c>
      <c r="AD25" s="16">
        <f>[21]Julho!$D$33</f>
        <v>11.7</v>
      </c>
      <c r="AE25" s="16">
        <f>[21]Julho!$D$34</f>
        <v>14.3</v>
      </c>
      <c r="AF25" s="16">
        <f>[21]Julho!$D$35</f>
        <v>16.7</v>
      </c>
      <c r="AG25" s="22">
        <f t="shared" si="5"/>
        <v>-0.3</v>
      </c>
      <c r="AH25" s="93">
        <f t="shared" si="6"/>
        <v>11.635483870967741</v>
      </c>
    </row>
    <row r="26" spans="1:34" ht="17.100000000000001" customHeight="1" x14ac:dyDescent="0.2">
      <c r="A26" s="80" t="s">
        <v>16</v>
      </c>
      <c r="B26" s="16">
        <f>[22]Julho!$D$5</f>
        <v>17.8</v>
      </c>
      <c r="C26" s="16">
        <f>[22]Julho!$D$6</f>
        <v>14</v>
      </c>
      <c r="D26" s="16">
        <f>[22]Julho!$D$7</f>
        <v>15.3</v>
      </c>
      <c r="E26" s="16">
        <f>[22]Julho!$D$8</f>
        <v>13.6</v>
      </c>
      <c r="F26" s="16">
        <f>[22]Julho!$D$9</f>
        <v>13.4</v>
      </c>
      <c r="G26" s="16">
        <f>[22]Julho!$D$10</f>
        <v>15.2</v>
      </c>
      <c r="H26" s="16">
        <f>[22]Julho!$D$11</f>
        <v>16</v>
      </c>
      <c r="I26" s="16">
        <f>[22]Julho!$D$12</f>
        <v>13.1</v>
      </c>
      <c r="J26" s="16">
        <f>[22]Julho!$D$13</f>
        <v>16.7</v>
      </c>
      <c r="K26" s="16">
        <f>[22]Julho!$D$14</f>
        <v>16.5</v>
      </c>
      <c r="L26" s="16">
        <f>[22]Julho!$D$15</f>
        <v>16</v>
      </c>
      <c r="M26" s="16">
        <f>[22]Julho!$D$16</f>
        <v>12.7</v>
      </c>
      <c r="N26" s="16">
        <f>[22]Julho!$D$17</f>
        <v>14.2</v>
      </c>
      <c r="O26" s="16">
        <f>[22]Julho!$D$18</f>
        <v>18.100000000000001</v>
      </c>
      <c r="P26" s="16">
        <f>[22]Julho!$D$19</f>
        <v>17.8</v>
      </c>
      <c r="Q26" s="16">
        <f>[22]Julho!$D$20</f>
        <v>11.3</v>
      </c>
      <c r="R26" s="16">
        <f>[22]Julho!$D$21</f>
        <v>8</v>
      </c>
      <c r="S26" s="16">
        <f>[22]Julho!$D$22</f>
        <v>6.1</v>
      </c>
      <c r="T26" s="16">
        <f>[22]Julho!$D$23</f>
        <v>5.7</v>
      </c>
      <c r="U26" s="16">
        <f>[22]Julho!$D$24</f>
        <v>4.5</v>
      </c>
      <c r="V26" s="16">
        <f>[22]Julho!$D$25</f>
        <v>7.3</v>
      </c>
      <c r="W26" s="16">
        <f>[22]Julho!$D$26</f>
        <v>11.3</v>
      </c>
      <c r="X26" s="16">
        <f>[22]Julho!$D$27</f>
        <v>14.6</v>
      </c>
      <c r="Y26" s="16">
        <f>[22]Julho!$D$28</f>
        <v>15.2</v>
      </c>
      <c r="Z26" s="16">
        <f>[22]Julho!$D$29</f>
        <v>17</v>
      </c>
      <c r="AA26" s="16">
        <f>[22]Julho!$D$30</f>
        <v>12.6</v>
      </c>
      <c r="AB26" s="16">
        <f>[22]Julho!$D$31</f>
        <v>12.8</v>
      </c>
      <c r="AC26" s="16">
        <f>[22]Julho!$D$32</f>
        <v>12.3</v>
      </c>
      <c r="AD26" s="16">
        <f>[22]Julho!$D$33</f>
        <v>13.9</v>
      </c>
      <c r="AE26" s="16">
        <f>[22]Julho!$D$34</f>
        <v>14.1</v>
      </c>
      <c r="AF26" s="16">
        <f>[22]Julho!$D$35</f>
        <v>14.4</v>
      </c>
      <c r="AG26" s="22">
        <f t="shared" si="5"/>
        <v>4.5</v>
      </c>
      <c r="AH26" s="93">
        <f t="shared" si="6"/>
        <v>13.274193548387098</v>
      </c>
    </row>
    <row r="27" spans="1:34" ht="17.100000000000001" customHeight="1" x14ac:dyDescent="0.2">
      <c r="A27" s="80" t="s">
        <v>17</v>
      </c>
      <c r="B27" s="16">
        <f>[23]Julho!$D$5</f>
        <v>11.8</v>
      </c>
      <c r="C27" s="16">
        <f>[23]Julho!$D$6</f>
        <v>11</v>
      </c>
      <c r="D27" s="16">
        <f>[23]Julho!$D$7</f>
        <v>12.6</v>
      </c>
      <c r="E27" s="16">
        <f>[23]Julho!$D$8</f>
        <v>12.2</v>
      </c>
      <c r="F27" s="16">
        <f>[23]Julho!$D$9</f>
        <v>13.8</v>
      </c>
      <c r="G27" s="16">
        <f>[23]Julho!$D$10</f>
        <v>11.2</v>
      </c>
      <c r="H27" s="16">
        <f>[23]Julho!$D$11</f>
        <v>8</v>
      </c>
      <c r="I27" s="16">
        <f>[23]Julho!$D$12</f>
        <v>11.3</v>
      </c>
      <c r="J27" s="16">
        <f>[23]Julho!$D$13</f>
        <v>14.6</v>
      </c>
      <c r="K27" s="16">
        <f>[23]Julho!$D$14</f>
        <v>12.1</v>
      </c>
      <c r="L27" s="16">
        <f>[23]Julho!$D$15</f>
        <v>11</v>
      </c>
      <c r="M27" s="16">
        <f>[23]Julho!$D$16</f>
        <v>11</v>
      </c>
      <c r="N27" s="16">
        <f>[23]Julho!$D$17</f>
        <v>14.4</v>
      </c>
      <c r="O27" s="16">
        <f>[23]Julho!$D$18</f>
        <v>14.6</v>
      </c>
      <c r="P27" s="16">
        <f>[23]Julho!$D$19</f>
        <v>15</v>
      </c>
      <c r="Q27" s="16">
        <f>[23]Julho!$D$20</f>
        <v>12.5</v>
      </c>
      <c r="R27" s="16">
        <f>[23]Julho!$D$21</f>
        <v>8</v>
      </c>
      <c r="S27" s="16">
        <f>[23]Julho!$D$22</f>
        <v>2.2000000000000002</v>
      </c>
      <c r="T27" s="16">
        <f>[23]Julho!$D$23</f>
        <v>-1.7</v>
      </c>
      <c r="U27" s="16">
        <f>[23]Julho!$D$24</f>
        <v>0.6</v>
      </c>
      <c r="V27" s="16">
        <f>[23]Julho!$D$25</f>
        <v>5.4</v>
      </c>
      <c r="W27" s="16">
        <f>[23]Julho!$D$26</f>
        <v>8.1</v>
      </c>
      <c r="X27" s="16">
        <f>[23]Julho!$D$27</f>
        <v>12.8</v>
      </c>
      <c r="Y27" s="16">
        <f>[23]Julho!$D$28</f>
        <v>15.2</v>
      </c>
      <c r="Z27" s="16">
        <f>[23]Julho!$D$29</f>
        <v>9.8000000000000007</v>
      </c>
      <c r="AA27" s="16">
        <f>[23]Julho!$D$30</f>
        <v>8</v>
      </c>
      <c r="AB27" s="16">
        <f>[23]Julho!$D$31</f>
        <v>9.8000000000000007</v>
      </c>
      <c r="AC27" s="16">
        <f>[23]Julho!$D$32</f>
        <v>10.3</v>
      </c>
      <c r="AD27" s="16">
        <f>[23]Julho!$D$33</f>
        <v>15.2</v>
      </c>
      <c r="AE27" s="16">
        <f>[23]Julho!$D$34</f>
        <v>15.6</v>
      </c>
      <c r="AF27" s="16">
        <f>[23]Julho!$D$35</f>
        <v>14.4</v>
      </c>
      <c r="AG27" s="22">
        <f t="shared" si="5"/>
        <v>-1.7</v>
      </c>
      <c r="AH27" s="93">
        <f t="shared" si="6"/>
        <v>10.670967741935483</v>
      </c>
    </row>
    <row r="28" spans="1:34" ht="17.100000000000001" customHeight="1" x14ac:dyDescent="0.2">
      <c r="A28" s="80" t="s">
        <v>18</v>
      </c>
      <c r="B28" s="16">
        <f>[24]Julho!$D$5</f>
        <v>13.4</v>
      </c>
      <c r="C28" s="16">
        <f>[24]Julho!$D$6</f>
        <v>14.2</v>
      </c>
      <c r="D28" s="16">
        <f>[24]Julho!$D$7</f>
        <v>12.2</v>
      </c>
      <c r="E28" s="16">
        <f>[24]Julho!$D$8</f>
        <v>12.9</v>
      </c>
      <c r="F28" s="16">
        <f>[24]Julho!$D$9</f>
        <v>14.1</v>
      </c>
      <c r="G28" s="16">
        <f>[24]Julho!$D$10</f>
        <v>13.3</v>
      </c>
      <c r="H28" s="16">
        <f>[24]Julho!$D$11</f>
        <v>13.5</v>
      </c>
      <c r="I28" s="16">
        <f>[24]Julho!$D$12</f>
        <v>14.8</v>
      </c>
      <c r="J28" s="16">
        <f>[24]Julho!$D$13</f>
        <v>13.6</v>
      </c>
      <c r="K28" s="16">
        <f>[24]Julho!$D$14</f>
        <v>14.5</v>
      </c>
      <c r="L28" s="16">
        <f>[24]Julho!$D$15</f>
        <v>15.2</v>
      </c>
      <c r="M28" s="16">
        <f>[24]Julho!$D$16</f>
        <v>15.2</v>
      </c>
      <c r="N28" s="16">
        <f>[24]Julho!$D$17</f>
        <v>13.8</v>
      </c>
      <c r="O28" s="16">
        <f>[24]Julho!$D$18</f>
        <v>14.2</v>
      </c>
      <c r="P28" s="16">
        <f>[24]Julho!$D$19</f>
        <v>14.4</v>
      </c>
      <c r="Q28" s="16">
        <f>[24]Julho!$D$20</f>
        <v>12.7</v>
      </c>
      <c r="R28" s="16">
        <f>[24]Julho!$D$21</f>
        <v>8</v>
      </c>
      <c r="S28" s="16">
        <f>[24]Julho!$D$22</f>
        <v>4.0999999999999996</v>
      </c>
      <c r="T28" s="16">
        <f>[24]Julho!$D$23</f>
        <v>2.2000000000000002</v>
      </c>
      <c r="U28" s="16">
        <f>[24]Julho!$D$24</f>
        <v>8.6999999999999993</v>
      </c>
      <c r="V28" s="16">
        <f>[24]Julho!$D$25</f>
        <v>8.1999999999999993</v>
      </c>
      <c r="W28" s="16">
        <f>[24]Julho!$D$26</f>
        <v>10.6</v>
      </c>
      <c r="X28" s="16">
        <f>[24]Julho!$D$27</f>
        <v>13.8</v>
      </c>
      <c r="Y28" s="16">
        <f>[24]Julho!$D$28</f>
        <v>15.1</v>
      </c>
      <c r="Z28" s="16">
        <f>[24]Julho!$D$29</f>
        <v>14.4</v>
      </c>
      <c r="AA28" s="16">
        <f>[24]Julho!$D$30</f>
        <v>12.9</v>
      </c>
      <c r="AB28" s="16">
        <f>[24]Julho!$D$31</f>
        <v>12.6</v>
      </c>
      <c r="AC28" s="16">
        <f>[24]Julho!$D$32</f>
        <v>12.7</v>
      </c>
      <c r="AD28" s="16">
        <f>[24]Julho!$D$33</f>
        <v>13.9</v>
      </c>
      <c r="AE28" s="16">
        <f>[24]Julho!$D$34</f>
        <v>15.8</v>
      </c>
      <c r="AF28" s="16">
        <f>[24]Julho!$D$35</f>
        <v>12.9</v>
      </c>
      <c r="AG28" s="22">
        <f t="shared" si="5"/>
        <v>2.2000000000000002</v>
      </c>
      <c r="AH28" s="93">
        <f t="shared" si="6"/>
        <v>12.512903225806449</v>
      </c>
    </row>
    <row r="29" spans="1:34" ht="17.100000000000001" customHeight="1" x14ac:dyDescent="0.2">
      <c r="A29" s="80" t="s">
        <v>19</v>
      </c>
      <c r="B29" s="16">
        <f>[25]Julho!$D$5</f>
        <v>14.7</v>
      </c>
      <c r="C29" s="16">
        <f>[25]Julho!$D$6</f>
        <v>13.4</v>
      </c>
      <c r="D29" s="16">
        <f>[25]Julho!$D$7</f>
        <v>11.6</v>
      </c>
      <c r="E29" s="16">
        <f>[25]Julho!$D$8</f>
        <v>10.9</v>
      </c>
      <c r="F29" s="16">
        <f>[25]Julho!$D$9</f>
        <v>11.6</v>
      </c>
      <c r="G29" s="16">
        <f>[25]Julho!$D$10</f>
        <v>13</v>
      </c>
      <c r="H29" s="16">
        <f>[25]Julho!$D$11</f>
        <v>13</v>
      </c>
      <c r="I29" s="16">
        <f>[25]Julho!$D$12</f>
        <v>12.6</v>
      </c>
      <c r="J29" s="16">
        <f>[25]Julho!$D$13</f>
        <v>15.2</v>
      </c>
      <c r="K29" s="16">
        <f>[25]Julho!$D$14</f>
        <v>14.3</v>
      </c>
      <c r="L29" s="16">
        <f>[25]Julho!$D$15</f>
        <v>16.3</v>
      </c>
      <c r="M29" s="16">
        <f>[25]Julho!$D$16</f>
        <v>14.4</v>
      </c>
      <c r="N29" s="16">
        <f>[25]Julho!$D$17</f>
        <v>14.8</v>
      </c>
      <c r="O29" s="16">
        <f>[25]Julho!$D$18</f>
        <v>14</v>
      </c>
      <c r="P29" s="16">
        <f>[25]Julho!$D$19</f>
        <v>14.2</v>
      </c>
      <c r="Q29" s="16">
        <f>[25]Julho!$D$20</f>
        <v>13.7</v>
      </c>
      <c r="R29" s="16">
        <f>[25]Julho!$D$21</f>
        <v>4.4000000000000004</v>
      </c>
      <c r="S29" s="16">
        <f>[25]Julho!$D$22</f>
        <v>-0.1</v>
      </c>
      <c r="T29" s="16">
        <f>[25]Julho!$D$23</f>
        <v>2.5</v>
      </c>
      <c r="U29" s="16">
        <f>[25]Julho!$D$24</f>
        <v>4.9000000000000004</v>
      </c>
      <c r="V29" s="16">
        <f>[25]Julho!$D$25</f>
        <v>8.1999999999999993</v>
      </c>
      <c r="W29" s="16">
        <f>[25]Julho!$D$26</f>
        <v>12</v>
      </c>
      <c r="X29" s="16">
        <f>[25]Julho!$D$27</f>
        <v>12.5</v>
      </c>
      <c r="Y29" s="16">
        <f>[25]Julho!$D$28</f>
        <v>15.1</v>
      </c>
      <c r="Z29" s="16">
        <f>[25]Julho!$D$29</f>
        <v>15.6</v>
      </c>
      <c r="AA29" s="16">
        <f>[25]Julho!$D$30</f>
        <v>12.8</v>
      </c>
      <c r="AB29" s="16">
        <f>[25]Julho!$D$31</f>
        <v>14.5</v>
      </c>
      <c r="AC29" s="16">
        <f>[25]Julho!$D$32</f>
        <v>14.4</v>
      </c>
      <c r="AD29" s="16">
        <f>[25]Julho!$D$33</f>
        <v>15.4</v>
      </c>
      <c r="AE29" s="16">
        <f>[25]Julho!$D$34</f>
        <v>13.1</v>
      </c>
      <c r="AF29" s="16">
        <f>[25]Julho!$D$35</f>
        <v>15.2</v>
      </c>
      <c r="AG29" s="22">
        <f t="shared" si="5"/>
        <v>-0.1</v>
      </c>
      <c r="AH29" s="93">
        <f t="shared" si="6"/>
        <v>12.200000000000001</v>
      </c>
    </row>
    <row r="30" spans="1:34" ht="17.100000000000001" customHeight="1" x14ac:dyDescent="0.2">
      <c r="A30" s="80" t="s">
        <v>31</v>
      </c>
      <c r="B30" s="16">
        <f>[26]Julho!$D$5</f>
        <v>15.6</v>
      </c>
      <c r="C30" s="16">
        <f>[26]Julho!$D$6</f>
        <v>14.2</v>
      </c>
      <c r="D30" s="16">
        <f>[26]Julho!$D$7</f>
        <v>12.4</v>
      </c>
      <c r="E30" s="16">
        <f>[26]Julho!$D$8</f>
        <v>13.2</v>
      </c>
      <c r="F30" s="16">
        <f>[26]Julho!$D$9</f>
        <v>16.600000000000001</v>
      </c>
      <c r="G30" s="16">
        <f>[26]Julho!$D$10</f>
        <v>14.8</v>
      </c>
      <c r="H30" s="16">
        <f>[26]Julho!$D$11</f>
        <v>13.4</v>
      </c>
      <c r="I30" s="16">
        <f>[26]Julho!$D$12</f>
        <v>16.399999999999999</v>
      </c>
      <c r="J30" s="16">
        <f>[26]Julho!$D$13</f>
        <v>20.399999999999999</v>
      </c>
      <c r="K30" s="16">
        <f>[26]Julho!$D$14</f>
        <v>19.5</v>
      </c>
      <c r="L30" s="16">
        <f>[26]Julho!$D$15</f>
        <v>17</v>
      </c>
      <c r="M30" s="16">
        <f>[26]Julho!$D$16</f>
        <v>19.100000000000001</v>
      </c>
      <c r="N30" s="16">
        <f>[26]Julho!$D$17</f>
        <v>19</v>
      </c>
      <c r="O30" s="16">
        <f>[26]Julho!$D$18</f>
        <v>20.8</v>
      </c>
      <c r="P30" s="16">
        <f>[26]Julho!$D$19</f>
        <v>18.7</v>
      </c>
      <c r="Q30" s="16">
        <f>[26]Julho!$D$20</f>
        <v>21</v>
      </c>
      <c r="R30" s="16" t="str">
        <f>[26]Julho!$D$21</f>
        <v>*</v>
      </c>
      <c r="S30" s="16">
        <f>[26]Julho!$D$22</f>
        <v>2.5</v>
      </c>
      <c r="T30" s="16">
        <f>[26]Julho!$D$23</f>
        <v>4.2</v>
      </c>
      <c r="U30" s="16">
        <f>[26]Julho!$D$24</f>
        <v>6.7</v>
      </c>
      <c r="V30" s="16">
        <f>[26]Julho!$D$25</f>
        <v>15.9</v>
      </c>
      <c r="W30" s="16">
        <f>[26]Julho!$D$26</f>
        <v>20.6</v>
      </c>
      <c r="X30" s="16">
        <f>[26]Julho!$D$27</f>
        <v>19.899999999999999</v>
      </c>
      <c r="Y30" s="16">
        <f>[26]Julho!$D$28</f>
        <v>20.8</v>
      </c>
      <c r="Z30" s="16">
        <f>[26]Julho!$D$29</f>
        <v>21</v>
      </c>
      <c r="AA30" s="16">
        <f>[26]Julho!$D$30</f>
        <v>14.2</v>
      </c>
      <c r="AB30" s="16">
        <f>[26]Julho!$D$31</f>
        <v>17.3</v>
      </c>
      <c r="AC30" s="16">
        <f>[26]Julho!$D$32</f>
        <v>17.5</v>
      </c>
      <c r="AD30" s="16">
        <f>[26]Julho!$D$33</f>
        <v>19.100000000000001</v>
      </c>
      <c r="AE30" s="16">
        <f>[26]Julho!$D$34</f>
        <v>20.3</v>
      </c>
      <c r="AF30" s="16">
        <f>[26]Julho!$D$35</f>
        <v>25.7</v>
      </c>
      <c r="AG30" s="22">
        <f t="shared" si="5"/>
        <v>2.5</v>
      </c>
      <c r="AH30" s="93">
        <f t="shared" si="6"/>
        <v>16.593333333333334</v>
      </c>
    </row>
    <row r="31" spans="1:34" ht="17.100000000000001" customHeight="1" x14ac:dyDescent="0.2">
      <c r="A31" s="80" t="s">
        <v>48</v>
      </c>
      <c r="B31" s="16">
        <f>[27]Julho!$D$5</f>
        <v>16.3</v>
      </c>
      <c r="C31" s="16">
        <f>[27]Julho!$D$6</f>
        <v>15.3</v>
      </c>
      <c r="D31" s="16">
        <f>[27]Julho!$D$7</f>
        <v>14.4</v>
      </c>
      <c r="E31" s="16">
        <f>[27]Julho!$D$8</f>
        <v>15.5</v>
      </c>
      <c r="F31" s="16">
        <f>[27]Julho!$D$9</f>
        <v>17.7</v>
      </c>
      <c r="G31" s="16">
        <f>[27]Julho!$D$10</f>
        <v>17.8</v>
      </c>
      <c r="H31" s="16">
        <f>[27]Julho!$D$11</f>
        <v>14.9</v>
      </c>
      <c r="I31" s="16">
        <f>[27]Julho!$D$12</f>
        <v>16.100000000000001</v>
      </c>
      <c r="J31" s="16">
        <f>[27]Julho!$D$13</f>
        <v>16.8</v>
      </c>
      <c r="K31" s="16">
        <f>[27]Julho!$D$14</f>
        <v>17.5</v>
      </c>
      <c r="L31" s="16">
        <f>[27]Julho!$D$15</f>
        <v>17.100000000000001</v>
      </c>
      <c r="M31" s="16">
        <f>[27]Julho!$D$16</f>
        <v>18.3</v>
      </c>
      <c r="N31" s="16">
        <f>[27]Julho!$D$17</f>
        <v>17.100000000000001</v>
      </c>
      <c r="O31" s="16">
        <f>[27]Julho!$D$18</f>
        <v>17.5</v>
      </c>
      <c r="P31" s="16">
        <f>[27]Julho!$D$19</f>
        <v>16.3</v>
      </c>
      <c r="Q31" s="16">
        <f>[27]Julho!$D$20</f>
        <v>21.2</v>
      </c>
      <c r="R31" s="16">
        <f>[27]Julho!$D$21</f>
        <v>9.1</v>
      </c>
      <c r="S31" s="16">
        <f>[27]Julho!$D$22</f>
        <v>5.6</v>
      </c>
      <c r="T31" s="16">
        <f>[27]Julho!$D$23</f>
        <v>4.8</v>
      </c>
      <c r="U31" s="16">
        <f>[27]Julho!$D$24</f>
        <v>9.3000000000000007</v>
      </c>
      <c r="V31" s="16">
        <f>[27]Julho!$D$25</f>
        <v>14.3</v>
      </c>
      <c r="W31" s="16">
        <f>[27]Julho!$D$26</f>
        <v>16.600000000000001</v>
      </c>
      <c r="X31" s="16">
        <f>[27]Julho!$D$27</f>
        <v>16.100000000000001</v>
      </c>
      <c r="Y31" s="16">
        <f>[27]Julho!$D$28</f>
        <v>17.8</v>
      </c>
      <c r="Z31" s="16">
        <f>[27]Julho!$D$29</f>
        <v>16.899999999999999</v>
      </c>
      <c r="AA31" s="16">
        <f>[27]Julho!$D$30</f>
        <v>16.3</v>
      </c>
      <c r="AB31" s="16">
        <f>[27]Julho!$D$31</f>
        <v>17.8</v>
      </c>
      <c r="AC31" s="16">
        <f>[27]Julho!$D$32</f>
        <v>15.2</v>
      </c>
      <c r="AD31" s="16">
        <f>[27]Julho!$D$33</f>
        <v>16</v>
      </c>
      <c r="AE31" s="16">
        <f>[27]Julho!$D$34</f>
        <v>18</v>
      </c>
      <c r="AF31" s="16">
        <f>[27]Julho!$D$35</f>
        <v>18</v>
      </c>
      <c r="AG31" s="22">
        <f>MIN(B31:AF31)</f>
        <v>4.8</v>
      </c>
      <c r="AH31" s="93">
        <f>AVERAGE(B31:AF31)</f>
        <v>15.535483870967747</v>
      </c>
    </row>
    <row r="32" spans="1:34" ht="17.100000000000001" customHeight="1" x14ac:dyDescent="0.2">
      <c r="A32" s="80" t="s">
        <v>20</v>
      </c>
      <c r="B32" s="16">
        <f>[28]Julho!$D$5</f>
        <v>15.1</v>
      </c>
      <c r="C32" s="16">
        <f>[28]Julho!$D$6</f>
        <v>14.2</v>
      </c>
      <c r="D32" s="16">
        <f>[28]Julho!$D$7</f>
        <v>10.7</v>
      </c>
      <c r="E32" s="16">
        <f>[28]Julho!$D$8</f>
        <v>12.5</v>
      </c>
      <c r="F32" s="16">
        <f>[28]Julho!$D$9</f>
        <v>12.9</v>
      </c>
      <c r="G32" s="16">
        <f>[28]Julho!$D$10</f>
        <v>11.1</v>
      </c>
      <c r="H32" s="16">
        <f>[28]Julho!$D$11</f>
        <v>12.8</v>
      </c>
      <c r="I32" s="16">
        <f>[28]Julho!$D$12</f>
        <v>17.2</v>
      </c>
      <c r="J32" s="16">
        <f>[28]Julho!$D$13</f>
        <v>15.2</v>
      </c>
      <c r="K32" s="16">
        <f>[28]Julho!$D$14</f>
        <v>14.6</v>
      </c>
      <c r="L32" s="16">
        <f>[28]Julho!$D$15</f>
        <v>14.5</v>
      </c>
      <c r="M32" s="16">
        <f>[28]Julho!$D$16</f>
        <v>15.1</v>
      </c>
      <c r="N32" s="16">
        <f>[28]Julho!$D$17</f>
        <v>16.3</v>
      </c>
      <c r="O32" s="16" t="str">
        <f>[28]Julho!$D$18</f>
        <v>*</v>
      </c>
      <c r="P32" s="16" t="str">
        <f>[28]Julho!$D$19</f>
        <v>*</v>
      </c>
      <c r="Q32" s="16" t="str">
        <f>[28]Julho!$D$20</f>
        <v>*</v>
      </c>
      <c r="R32" s="16" t="str">
        <f>[28]Julho!$D$21</f>
        <v>*</v>
      </c>
      <c r="S32" s="16" t="str">
        <f>[28]Julho!$D$22</f>
        <v>*</v>
      </c>
      <c r="T32" s="16" t="str">
        <f>[28]Julho!$D$23</f>
        <v>*</v>
      </c>
      <c r="U32" s="16" t="str">
        <f>[28]Julho!$D$24</f>
        <v>*</v>
      </c>
      <c r="V32" s="16" t="str">
        <f>[28]Julho!$D$25</f>
        <v>*</v>
      </c>
      <c r="W32" s="16" t="str">
        <f>[28]Julho!$D$26</f>
        <v>*</v>
      </c>
      <c r="X32" s="16" t="str">
        <f>[28]Julho!$D$27</f>
        <v>*</v>
      </c>
      <c r="Y32" s="16" t="str">
        <f>[28]Julho!$D$28</f>
        <v>*</v>
      </c>
      <c r="Z32" s="16" t="str">
        <f>[28]Julho!$D$29</f>
        <v>*</v>
      </c>
      <c r="AA32" s="16" t="str">
        <f>[28]Julho!$D$30</f>
        <v>*</v>
      </c>
      <c r="AB32" s="16" t="str">
        <f>[28]Julho!$D$31</f>
        <v>*</v>
      </c>
      <c r="AC32" s="16" t="str">
        <f>[28]Julho!$D$32</f>
        <v>*</v>
      </c>
      <c r="AD32" s="16" t="str">
        <f>[28]Julho!$D$33</f>
        <v>*</v>
      </c>
      <c r="AE32" s="16" t="str">
        <f>[28]Julho!$D$34</f>
        <v>*</v>
      </c>
      <c r="AF32" s="16" t="str">
        <f>[28]Julho!$D$35</f>
        <v>*</v>
      </c>
      <c r="AG32" s="22">
        <f>MIN(B32:AF32)</f>
        <v>10.7</v>
      </c>
      <c r="AH32" s="93">
        <f>AVERAGE(B32:AF32)</f>
        <v>14.015384615384617</v>
      </c>
    </row>
    <row r="33" spans="1:35" s="5" customFormat="1" ht="17.100000000000001" customHeight="1" thickBot="1" x14ac:dyDescent="0.25">
      <c r="A33" s="113" t="s">
        <v>35</v>
      </c>
      <c r="B33" s="114">
        <f t="shared" ref="B33:AG33" si="9">MIN(B5:B32)</f>
        <v>11.8</v>
      </c>
      <c r="C33" s="114">
        <f t="shared" si="9"/>
        <v>10.3</v>
      </c>
      <c r="D33" s="114">
        <f t="shared" si="9"/>
        <v>10.4</v>
      </c>
      <c r="E33" s="114">
        <f t="shared" si="9"/>
        <v>9.4</v>
      </c>
      <c r="F33" s="114">
        <f t="shared" si="9"/>
        <v>9.1999999999999993</v>
      </c>
      <c r="G33" s="114">
        <f t="shared" si="9"/>
        <v>9.4</v>
      </c>
      <c r="H33" s="114">
        <f t="shared" si="9"/>
        <v>8</v>
      </c>
      <c r="I33" s="114">
        <f t="shared" si="9"/>
        <v>8.8000000000000007</v>
      </c>
      <c r="J33" s="114">
        <f t="shared" si="9"/>
        <v>11.8</v>
      </c>
      <c r="K33" s="114">
        <f t="shared" si="9"/>
        <v>11.5</v>
      </c>
      <c r="L33" s="114">
        <f t="shared" si="9"/>
        <v>11</v>
      </c>
      <c r="M33" s="114">
        <f t="shared" si="9"/>
        <v>9.6</v>
      </c>
      <c r="N33" s="114">
        <f t="shared" si="9"/>
        <v>10.6</v>
      </c>
      <c r="O33" s="114">
        <f t="shared" si="9"/>
        <v>9.5</v>
      </c>
      <c r="P33" s="114">
        <f t="shared" si="9"/>
        <v>11.2</v>
      </c>
      <c r="Q33" s="114">
        <f t="shared" si="9"/>
        <v>10</v>
      </c>
      <c r="R33" s="114">
        <f t="shared" si="9"/>
        <v>3.5</v>
      </c>
      <c r="S33" s="114">
        <f t="shared" si="9"/>
        <v>-0.7</v>
      </c>
      <c r="T33" s="114">
        <f t="shared" si="9"/>
        <v>-2.2000000000000002</v>
      </c>
      <c r="U33" s="114">
        <f t="shared" si="9"/>
        <v>0.6</v>
      </c>
      <c r="V33" s="114">
        <f t="shared" si="9"/>
        <v>3.1</v>
      </c>
      <c r="W33" s="114">
        <f t="shared" si="9"/>
        <v>7.2</v>
      </c>
      <c r="X33" s="114">
        <f t="shared" si="9"/>
        <v>7.4</v>
      </c>
      <c r="Y33" s="114">
        <f t="shared" si="9"/>
        <v>9.3000000000000007</v>
      </c>
      <c r="Z33" s="114">
        <f t="shared" si="9"/>
        <v>9.1999999999999993</v>
      </c>
      <c r="AA33" s="114">
        <f t="shared" si="9"/>
        <v>7.9</v>
      </c>
      <c r="AB33" s="114">
        <f t="shared" si="9"/>
        <v>8.9</v>
      </c>
      <c r="AC33" s="114">
        <f t="shared" si="9"/>
        <v>7.2</v>
      </c>
      <c r="AD33" s="114">
        <f t="shared" si="9"/>
        <v>8.1999999999999993</v>
      </c>
      <c r="AE33" s="114">
        <f t="shared" si="9"/>
        <v>9.3000000000000007</v>
      </c>
      <c r="AF33" s="114">
        <f t="shared" si="9"/>
        <v>11.9</v>
      </c>
      <c r="AG33" s="111">
        <f t="shared" si="9"/>
        <v>-2.2000000000000002</v>
      </c>
      <c r="AH33" s="122">
        <f>AVERAGE(AH5:AH32)</f>
        <v>13.028606439359125</v>
      </c>
    </row>
    <row r="34" spans="1:35" x14ac:dyDescent="0.2">
      <c r="A34" s="64"/>
      <c r="B34" s="65"/>
      <c r="C34" s="65"/>
      <c r="D34" s="65" t="s">
        <v>138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76"/>
      <c r="AH34" s="69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49</v>
      </c>
      <c r="N35" s="66"/>
      <c r="O35" s="66"/>
      <c r="P35" s="66"/>
      <c r="Q35" s="66"/>
      <c r="R35" s="66"/>
      <c r="S35" s="66"/>
      <c r="T35" s="127" t="s">
        <v>136</v>
      </c>
      <c r="U35" s="127"/>
      <c r="V35" s="127"/>
      <c r="W35" s="127"/>
      <c r="X35" s="127"/>
      <c r="Y35" s="66"/>
      <c r="Z35" s="66"/>
      <c r="AA35" s="66"/>
      <c r="AB35" s="66"/>
      <c r="AC35" s="66"/>
      <c r="AD35" s="67"/>
      <c r="AE35" s="66"/>
      <c r="AF35" s="66"/>
      <c r="AG35" s="67"/>
      <c r="AH35" s="71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50</v>
      </c>
      <c r="N36" s="73"/>
      <c r="O36" s="73"/>
      <c r="P36" s="73"/>
      <c r="Q36" s="66"/>
      <c r="R36" s="66"/>
      <c r="S36" s="66"/>
      <c r="T36" s="128" t="s">
        <v>137</v>
      </c>
      <c r="U36" s="128"/>
      <c r="V36" s="128"/>
      <c r="W36" s="128"/>
      <c r="X36" s="128"/>
      <c r="Y36" s="66"/>
      <c r="Z36" s="66"/>
      <c r="AA36" s="66"/>
      <c r="AB36" s="66"/>
      <c r="AC36" s="66"/>
      <c r="AD36" s="67"/>
      <c r="AE36" s="68"/>
      <c r="AF36" s="76"/>
      <c r="AG36" s="66"/>
      <c r="AH36" s="71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73"/>
      <c r="AH37" s="100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102"/>
      <c r="AH38" s="104"/>
    </row>
  </sheetData>
  <sheetProtection password="C6EC" sheet="1" objects="1" scenarios="1"/>
  <mergeCells count="36"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T35:X35"/>
    <mergeCell ref="T36:X36"/>
    <mergeCell ref="A2:A4"/>
    <mergeCell ref="S3:S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opLeftCell="A22" zoomScale="90" zoomScaleNormal="90" workbookViewId="0">
      <selection activeCell="Z42" sqref="Z42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2" t="s">
        <v>25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4" s="4" customFormat="1" ht="20.100000000000001" customHeight="1" x14ac:dyDescent="0.2">
      <c r="A2" s="135" t="s">
        <v>21</v>
      </c>
      <c r="B2" s="130" t="s">
        <v>134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  <c r="AH2" s="7"/>
    </row>
    <row r="3" spans="1:34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83" t="s">
        <v>38</v>
      </c>
      <c r="AH3" s="8"/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83" t="s">
        <v>37</v>
      </c>
      <c r="AH4" s="8"/>
    </row>
    <row r="5" spans="1:34" s="5" customFormat="1" ht="20.100000000000001" customHeight="1" x14ac:dyDescent="0.2">
      <c r="A5" s="80" t="s">
        <v>44</v>
      </c>
      <c r="B5" s="16">
        <f>[1]Julho!$E$5</f>
        <v>70.25</v>
      </c>
      <c r="C5" s="16">
        <f>[1]Julho!$E$6</f>
        <v>74.083333333333329</v>
      </c>
      <c r="D5" s="16">
        <f>[1]Julho!$E$7</f>
        <v>73.125</v>
      </c>
      <c r="E5" s="16">
        <f>[1]Julho!$E$8</f>
        <v>66.375</v>
      </c>
      <c r="F5" s="16">
        <f>[1]Julho!$E$9</f>
        <v>66.833333333333329</v>
      </c>
      <c r="G5" s="16">
        <f>[1]Julho!$E$10</f>
        <v>67.434782608695656</v>
      </c>
      <c r="H5" s="16">
        <f>[1]Julho!$E$11</f>
        <v>66.173913043478265</v>
      </c>
      <c r="I5" s="16">
        <f>[1]Julho!$E$12</f>
        <v>59.458333333333336</v>
      </c>
      <c r="J5" s="16">
        <f>[1]Julho!$E$13</f>
        <v>67.541666666666671</v>
      </c>
      <c r="K5" s="16">
        <f>[1]Julho!$E$14</f>
        <v>68.875</v>
      </c>
      <c r="L5" s="16">
        <f>[1]Julho!$E$15</f>
        <v>68.625</v>
      </c>
      <c r="M5" s="16">
        <f>[1]Julho!$E$16</f>
        <v>66.375</v>
      </c>
      <c r="N5" s="16">
        <f>[1]Julho!$E$17</f>
        <v>63</v>
      </c>
      <c r="O5" s="16">
        <f>[1]Julho!$E$18</f>
        <v>57.583333333333336</v>
      </c>
      <c r="P5" s="16">
        <f>[1]Julho!$E$19</f>
        <v>49.708333333333336</v>
      </c>
      <c r="Q5" s="16">
        <f>[1]Julho!$E$20</f>
        <v>53.583333333333336</v>
      </c>
      <c r="R5" s="16">
        <f>[1]Julho!$E$21</f>
        <v>73.708333333333329</v>
      </c>
      <c r="S5" s="16">
        <f>[1]Julho!$E$22</f>
        <v>55.869565217391305</v>
      </c>
      <c r="T5" s="16">
        <f>[1]Julho!$E$23</f>
        <v>70.409090909090907</v>
      </c>
      <c r="U5" s="16">
        <f>[1]Julho!$E$24</f>
        <v>68.956521739130437</v>
      </c>
      <c r="V5" s="16">
        <f>[1]Julho!$E$25</f>
        <v>63.458333333333336</v>
      </c>
      <c r="W5" s="16">
        <f>[1]Julho!$E$26</f>
        <v>58.541666666666664</v>
      </c>
      <c r="X5" s="16">
        <f>[1]Julho!$E$27</f>
        <v>48.956521739130437</v>
      </c>
      <c r="Y5" s="16">
        <f>[1]Julho!$E$28</f>
        <v>34.583333333333336</v>
      </c>
      <c r="Z5" s="16">
        <f>[1]Julho!$E$29</f>
        <v>42.260869565217391</v>
      </c>
      <c r="AA5" s="16">
        <f>[1]Julho!$E$30</f>
        <v>55.434782608695649</v>
      </c>
      <c r="AB5" s="16">
        <f>[1]Julho!$E$31</f>
        <v>59.416666666666664</v>
      </c>
      <c r="AC5" s="16">
        <f>[1]Julho!$E$32</f>
        <v>57.916666666666664</v>
      </c>
      <c r="AD5" s="16">
        <f>[1]Julho!$E$33</f>
        <v>56.260869565217391</v>
      </c>
      <c r="AE5" s="16">
        <f>[1]Julho!$E$34</f>
        <v>56.5</v>
      </c>
      <c r="AF5" s="16">
        <f>[1]Julho!$E$35</f>
        <v>52.458333333333336</v>
      </c>
      <c r="AG5" s="84">
        <f>AVERAGE(B5:AF5)</f>
        <v>61.088932806324117</v>
      </c>
      <c r="AH5" s="8"/>
    </row>
    <row r="6" spans="1:34" ht="17.100000000000001" customHeight="1" x14ac:dyDescent="0.2">
      <c r="A6" s="80" t="s">
        <v>0</v>
      </c>
      <c r="B6" s="16">
        <f>[2]Julho!$E$5</f>
        <v>83</v>
      </c>
      <c r="C6" s="16">
        <f>[2]Julho!$E$6</f>
        <v>86.25</v>
      </c>
      <c r="D6" s="16">
        <f>[2]Julho!$E$7</f>
        <v>74.541666666666671</v>
      </c>
      <c r="E6" s="16">
        <f>[2]Julho!$E$8</f>
        <v>70.166666666666671</v>
      </c>
      <c r="F6" s="16">
        <f>[2]Julho!$E$9</f>
        <v>67.666666666666671</v>
      </c>
      <c r="G6" s="16">
        <f>[2]Julho!$E$10</f>
        <v>66.958333333333329</v>
      </c>
      <c r="H6" s="16">
        <f>[2]Julho!$E$11</f>
        <v>67.875</v>
      </c>
      <c r="I6" s="16">
        <f>[2]Julho!$E$12</f>
        <v>70.541666666666671</v>
      </c>
      <c r="J6" s="16">
        <f>[2]Julho!$E$13</f>
        <v>78.458333333333329</v>
      </c>
      <c r="K6" s="16">
        <f>[2]Julho!$E$14</f>
        <v>78.458333333333329</v>
      </c>
      <c r="L6" s="16">
        <f>[2]Julho!$E$15</f>
        <v>66.958333333333329</v>
      </c>
      <c r="M6" s="16">
        <f>[2]Julho!$E$16</f>
        <v>67.208333333333329</v>
      </c>
      <c r="N6" s="16">
        <f>[2]Julho!$E$17</f>
        <v>62.541666666666664</v>
      </c>
      <c r="O6" s="16">
        <f>[2]Julho!$E$18</f>
        <v>60.75</v>
      </c>
      <c r="P6" s="16">
        <f>[2]Julho!$E$19</f>
        <v>51.791666666666664</v>
      </c>
      <c r="Q6" s="16">
        <f>[2]Julho!$E$20</f>
        <v>53.958333333333336</v>
      </c>
      <c r="R6" s="16">
        <f>[2]Julho!$E$21</f>
        <v>86.583333333333329</v>
      </c>
      <c r="S6" s="16">
        <f>[2]Julho!$E$22</f>
        <v>68.625</v>
      </c>
      <c r="T6" s="16">
        <f>[2]Julho!$E$23</f>
        <v>63.375</v>
      </c>
      <c r="U6" s="16">
        <f>[2]Julho!$E$24</f>
        <v>64.583333333333329</v>
      </c>
      <c r="V6" s="16">
        <f>[2]Julho!$E$25</f>
        <v>61.666666666666664</v>
      </c>
      <c r="W6" s="16">
        <f>[2]Julho!$E$26</f>
        <v>56.708333333333336</v>
      </c>
      <c r="X6" s="16">
        <f>[2]Julho!$E$27</f>
        <v>49.083333333333336</v>
      </c>
      <c r="Y6" s="16">
        <f>[2]Julho!$E$28</f>
        <v>47.958333333333336</v>
      </c>
      <c r="Z6" s="16">
        <f>[2]Julho!$E$29</f>
        <v>49.416666666666664</v>
      </c>
      <c r="AA6" s="16">
        <f>[2]Julho!$E$30</f>
        <v>50.958333333333336</v>
      </c>
      <c r="AB6" s="16">
        <f>[2]Julho!$E$31</f>
        <v>53.791666666666664</v>
      </c>
      <c r="AC6" s="16">
        <f>[2]Julho!$E$32</f>
        <v>54.083333333333336</v>
      </c>
      <c r="AD6" s="16">
        <f>[2]Julho!$E$33</f>
        <v>55.125</v>
      </c>
      <c r="AE6" s="16">
        <f>[2]Julho!$E$34</f>
        <v>55.125</v>
      </c>
      <c r="AF6" s="16">
        <f>[2]Julho!$E$35</f>
        <v>49.875</v>
      </c>
      <c r="AG6" s="85">
        <f t="shared" ref="AG6:AG19" si="1">AVERAGE(B6:AF6)</f>
        <v>63.680107526881713</v>
      </c>
    </row>
    <row r="7" spans="1:34" ht="17.100000000000001" customHeight="1" x14ac:dyDescent="0.2">
      <c r="A7" s="80" t="s">
        <v>1</v>
      </c>
      <c r="B7" s="16">
        <f>[3]Julho!$E$5</f>
        <v>57</v>
      </c>
      <c r="C7" s="16">
        <f>[3]Julho!$E$6</f>
        <v>52.444444444444443</v>
      </c>
      <c r="D7" s="16">
        <f>[3]Julho!$E$7</f>
        <v>49.125</v>
      </c>
      <c r="E7" s="16">
        <f>[3]Julho!$E$8</f>
        <v>41.857142857142854</v>
      </c>
      <c r="F7" s="16">
        <f>[3]Julho!$E$9</f>
        <v>43.555555555555557</v>
      </c>
      <c r="G7" s="16">
        <f>[3]Julho!$E$10</f>
        <v>40.444444444444443</v>
      </c>
      <c r="H7" s="16">
        <f>[3]Julho!$E$11</f>
        <v>40</v>
      </c>
      <c r="I7" s="16">
        <f>[3]Julho!$E$12</f>
        <v>42.375</v>
      </c>
      <c r="J7" s="16">
        <f>[3]Julho!$E$13</f>
        <v>50.571428571428569</v>
      </c>
      <c r="K7" s="16">
        <f>[3]Julho!$E$14</f>
        <v>41.25</v>
      </c>
      <c r="L7" s="16">
        <f>[3]Julho!$E$15</f>
        <v>38</v>
      </c>
      <c r="M7" s="16">
        <f>[3]Julho!$E$16</f>
        <v>36.125</v>
      </c>
      <c r="N7" s="16">
        <f>[3]Julho!$E$17</f>
        <v>31.888888888888889</v>
      </c>
      <c r="O7" s="16">
        <f>[3]Julho!$E$18</f>
        <v>30.625</v>
      </c>
      <c r="P7" s="16">
        <f>[3]Julho!$E$19</f>
        <v>30.75</v>
      </c>
      <c r="Q7" s="16">
        <f>[3]Julho!$E$20</f>
        <v>33.714285714285715</v>
      </c>
      <c r="R7" s="16" t="str">
        <f>[3]Julho!$E$21</f>
        <v>*</v>
      </c>
      <c r="S7" s="16">
        <f>[3]Julho!$E$22</f>
        <v>39.333333333333336</v>
      </c>
      <c r="T7" s="16">
        <f>[3]Julho!$E$23</f>
        <v>41.25</v>
      </c>
      <c r="U7" s="16">
        <f>[3]Julho!$E$24</f>
        <v>43.111111111111114</v>
      </c>
      <c r="V7" s="16">
        <f>[3]Julho!$E$25</f>
        <v>33.75</v>
      </c>
      <c r="W7" s="16">
        <f>[3]Julho!$E$26</f>
        <v>29.25</v>
      </c>
      <c r="X7" s="16">
        <f>[3]Julho!$E$27</f>
        <v>22.428571428571427</v>
      </c>
      <c r="Y7" s="16">
        <f>[3]Julho!$E$28</f>
        <v>30.222222222222221</v>
      </c>
      <c r="Z7" s="16">
        <f>[3]Julho!$E$29</f>
        <v>27.333333333333332</v>
      </c>
      <c r="AA7" s="16">
        <f>[3]Julho!$E$30</f>
        <v>28.777777777777779</v>
      </c>
      <c r="AB7" s="16">
        <f>[3]Julho!$E$31</f>
        <v>27.444444444444443</v>
      </c>
      <c r="AC7" s="16">
        <f>[3]Julho!$E$32</f>
        <v>27.555555555555557</v>
      </c>
      <c r="AD7" s="16">
        <f>[3]Julho!$E$33</f>
        <v>31.666666666666668</v>
      </c>
      <c r="AE7" s="16">
        <f>[3]Julho!$E$34</f>
        <v>28.444444444444443</v>
      </c>
      <c r="AF7" s="16">
        <f>[3]Julho!$E$35</f>
        <v>27.714285714285715</v>
      </c>
      <c r="AG7" s="85">
        <f t="shared" si="1"/>
        <v>36.600264550264555</v>
      </c>
    </row>
    <row r="8" spans="1:34" ht="17.100000000000001" customHeight="1" x14ac:dyDescent="0.2">
      <c r="A8" s="80" t="s">
        <v>73</v>
      </c>
      <c r="B8" s="16">
        <f>[4]Julho!$E$5</f>
        <v>57.166666666666664</v>
      </c>
      <c r="C8" s="16">
        <f>[4]Julho!$E$6</f>
        <v>64.375</v>
      </c>
      <c r="D8" s="16">
        <f>[4]Julho!$E$7</f>
        <v>62.333333333333336</v>
      </c>
      <c r="E8" s="16">
        <f>[4]Julho!$E$8</f>
        <v>56.666666666666664</v>
      </c>
      <c r="F8" s="16">
        <f>[4]Julho!$E$9</f>
        <v>54.916666666666664</v>
      </c>
      <c r="G8" s="16">
        <f>[4]Julho!$E$10</f>
        <v>56.083333333333336</v>
      </c>
      <c r="H8" s="16">
        <f>[4]Julho!$E$11</f>
        <v>56</v>
      </c>
      <c r="I8" s="16">
        <f>[4]Julho!$E$12</f>
        <v>57.208333333333336</v>
      </c>
      <c r="J8" s="16">
        <f>[4]Julho!$E$13</f>
        <v>58.125</v>
      </c>
      <c r="K8" s="16">
        <f>[4]Julho!$E$14</f>
        <v>56.333333333333336</v>
      </c>
      <c r="L8" s="16">
        <f>[4]Julho!$E$15</f>
        <v>53.208333333333336</v>
      </c>
      <c r="M8" s="16">
        <f>[4]Julho!$E$16</f>
        <v>52.041666666666664</v>
      </c>
      <c r="N8" s="16">
        <f>[4]Julho!$E$17</f>
        <v>56.541666666666664</v>
      </c>
      <c r="O8" s="16">
        <f>[4]Julho!$E$18</f>
        <v>48.625</v>
      </c>
      <c r="P8" s="16">
        <f>[4]Julho!$E$19</f>
        <v>44.875</v>
      </c>
      <c r="Q8" s="16">
        <f>[4]Julho!$E$20</f>
        <v>44.416666666666664</v>
      </c>
      <c r="R8" s="16">
        <f>[4]Julho!$E$21</f>
        <v>62.333333333333336</v>
      </c>
      <c r="S8" s="16">
        <f>[4]Julho!$E$22</f>
        <v>60.083333333333336</v>
      </c>
      <c r="T8" s="16">
        <f>[4]Julho!$E$23</f>
        <v>62.458333333333336</v>
      </c>
      <c r="U8" s="16">
        <f>[4]Julho!$E$24</f>
        <v>68.875</v>
      </c>
      <c r="V8" s="16">
        <f>[4]Julho!$E$25</f>
        <v>54.583333333333336</v>
      </c>
      <c r="W8" s="16">
        <f>[4]Julho!$E$26</f>
        <v>38.875</v>
      </c>
      <c r="X8" s="16">
        <f>[4]Julho!$E$27</f>
        <v>43.625</v>
      </c>
      <c r="Y8" s="16">
        <f>[4]Julho!$E$28</f>
        <v>36.333333333333336</v>
      </c>
      <c r="Z8" s="16">
        <f>[4]Julho!$E$29</f>
        <v>40.833333333333336</v>
      </c>
      <c r="AA8" s="16">
        <f>[4]Julho!$E$30</f>
        <v>45.416666666666664</v>
      </c>
      <c r="AB8" s="16">
        <f>[4]Julho!$E$31</f>
        <v>48.666666666666664</v>
      </c>
      <c r="AC8" s="16">
        <f>[4]Julho!$E$32</f>
        <v>48.083333333333336</v>
      </c>
      <c r="AD8" s="16">
        <f>[4]Julho!$E$33</f>
        <v>45.375</v>
      </c>
      <c r="AE8" s="16">
        <f>[4]Julho!$E$34</f>
        <v>47.875</v>
      </c>
      <c r="AF8" s="16">
        <f>[4]Julho!$E$35</f>
        <v>44.041666666666664</v>
      </c>
      <c r="AG8" s="85">
        <f t="shared" si="1"/>
        <v>52.463709677419352</v>
      </c>
    </row>
    <row r="9" spans="1:34" ht="17.100000000000001" customHeight="1" x14ac:dyDescent="0.2">
      <c r="A9" s="80" t="s">
        <v>45</v>
      </c>
      <c r="B9" s="16" t="str">
        <f>[5]Julho!$E$5</f>
        <v>*</v>
      </c>
      <c r="C9" s="16" t="str">
        <f>[5]Julho!$E$6</f>
        <v>*</v>
      </c>
      <c r="D9" s="16" t="str">
        <f>[5]Julho!$E$7</f>
        <v>*</v>
      </c>
      <c r="E9" s="16" t="str">
        <f>[5]Julho!$E$8</f>
        <v>*</v>
      </c>
      <c r="F9" s="16" t="str">
        <f>[5]Julho!$E$9</f>
        <v>*</v>
      </c>
      <c r="G9" s="16" t="str">
        <f>[5]Julho!$E$10</f>
        <v>*</v>
      </c>
      <c r="H9" s="16" t="str">
        <f>[5]Julho!$E$11</f>
        <v>*</v>
      </c>
      <c r="I9" s="16" t="str">
        <f>[5]Julho!$E$12</f>
        <v>*</v>
      </c>
      <c r="J9" s="16" t="str">
        <f>[5]Julho!$E$13</f>
        <v>*</v>
      </c>
      <c r="K9" s="16" t="str">
        <f>[5]Julho!$E$14</f>
        <v>*</v>
      </c>
      <c r="L9" s="16" t="str">
        <f>[5]Julho!$E$15</f>
        <v>*</v>
      </c>
      <c r="M9" s="16" t="str">
        <f>[5]Julho!$E$16</f>
        <v>*</v>
      </c>
      <c r="N9" s="16" t="str">
        <f>[5]Julho!$E$17</f>
        <v>*</v>
      </c>
      <c r="O9" s="16" t="str">
        <f>[5]Julho!$E$18</f>
        <v>*</v>
      </c>
      <c r="P9" s="16" t="str">
        <f>[5]Julho!$E$19</f>
        <v>*</v>
      </c>
      <c r="Q9" s="16" t="str">
        <f>[5]Julho!$E$20</f>
        <v>*</v>
      </c>
      <c r="R9" s="16" t="str">
        <f>[5]Julho!$E$21</f>
        <v>*</v>
      </c>
      <c r="S9" s="16">
        <f>[5]Julho!$E$22</f>
        <v>72</v>
      </c>
      <c r="T9" s="16" t="str">
        <f>[5]Julho!$E$23</f>
        <v>*</v>
      </c>
      <c r="U9" s="16" t="str">
        <f>[5]Julho!$E$24</f>
        <v>*</v>
      </c>
      <c r="V9" s="16" t="str">
        <f>[5]Julho!$E$25</f>
        <v>*</v>
      </c>
      <c r="W9" s="16" t="str">
        <f>[5]Julho!$E$26</f>
        <v>*</v>
      </c>
      <c r="X9" s="16" t="str">
        <f>[5]Julho!$E$27</f>
        <v>*</v>
      </c>
      <c r="Y9" s="16" t="str">
        <f>[5]Julho!$E$28</f>
        <v>*</v>
      </c>
      <c r="Z9" s="16" t="str">
        <f>[5]Julho!$E$29</f>
        <v>*</v>
      </c>
      <c r="AA9" s="16" t="str">
        <f>[5]Julho!$E$30</f>
        <v>*</v>
      </c>
      <c r="AB9" s="16" t="str">
        <f>[5]Julho!$E$31</f>
        <v>*</v>
      </c>
      <c r="AC9" s="16" t="str">
        <f>[5]Julho!$E$32</f>
        <v>*</v>
      </c>
      <c r="AD9" s="16" t="str">
        <f>[5]Julho!$E$33</f>
        <v>*</v>
      </c>
      <c r="AE9" s="16" t="str">
        <f>[5]Julho!$E$34</f>
        <v>*</v>
      </c>
      <c r="AF9" s="16" t="str">
        <f>[5]Julho!$E$35</f>
        <v>*</v>
      </c>
      <c r="AG9" s="85" t="s">
        <v>139</v>
      </c>
    </row>
    <row r="10" spans="1:34" ht="17.100000000000001" customHeight="1" x14ac:dyDescent="0.2">
      <c r="A10" s="80" t="s">
        <v>2</v>
      </c>
      <c r="B10" s="16">
        <f>[6]Julho!$E$5</f>
        <v>60.166666666666664</v>
      </c>
      <c r="C10" s="16">
        <f>[6]Julho!$E$6</f>
        <v>64.916666666666671</v>
      </c>
      <c r="D10" s="16">
        <f>[6]Julho!$E$7</f>
        <v>63.666666666666664</v>
      </c>
      <c r="E10" s="16">
        <f>[6]Julho!$E$8</f>
        <v>57.833333333333336</v>
      </c>
      <c r="F10" s="16">
        <f>[6]Julho!$E$9</f>
        <v>50.916666666666664</v>
      </c>
      <c r="G10" s="16">
        <f>[6]Julho!$E$10</f>
        <v>46.458333333333336</v>
      </c>
      <c r="H10" s="16">
        <f>[6]Julho!$E$11</f>
        <v>48.708333333333336</v>
      </c>
      <c r="I10" s="16">
        <f>[6]Julho!$E$12</f>
        <v>54.333333333333336</v>
      </c>
      <c r="J10" s="16">
        <f>[6]Julho!$E$13</f>
        <v>56.5</v>
      </c>
      <c r="K10" s="16">
        <f>[6]Julho!$E$14</f>
        <v>55.083333333333336</v>
      </c>
      <c r="L10" s="16">
        <f>[6]Julho!$E$15</f>
        <v>48.833333333333336</v>
      </c>
      <c r="M10" s="16">
        <f>[6]Julho!$E$16</f>
        <v>53.708333333333336</v>
      </c>
      <c r="N10" s="16">
        <f>[6]Julho!$E$17</f>
        <v>45.166666666666664</v>
      </c>
      <c r="O10" s="16">
        <f>[6]Julho!$E$18</f>
        <v>44.041666666666664</v>
      </c>
      <c r="P10" s="16">
        <f>[6]Julho!$E$19</f>
        <v>42.5</v>
      </c>
      <c r="Q10" s="16">
        <f>[6]Julho!$E$20</f>
        <v>44.75</v>
      </c>
      <c r="R10" s="16">
        <f>[6]Julho!$E$21</f>
        <v>76.708333333333329</v>
      </c>
      <c r="S10" s="16">
        <f>[6]Julho!$E$22</f>
        <v>49.733333333333334</v>
      </c>
      <c r="T10" s="16">
        <f>[6]Julho!$E$23</f>
        <v>51.5</v>
      </c>
      <c r="U10" s="16">
        <f>[6]Julho!$E$24</f>
        <v>59.875</v>
      </c>
      <c r="V10" s="16">
        <f>[6]Julho!$E$25</f>
        <v>54</v>
      </c>
      <c r="W10" s="16">
        <f>[6]Julho!$E$26</f>
        <v>44.25</v>
      </c>
      <c r="X10" s="16">
        <f>[6]Julho!$E$27</f>
        <v>34.375</v>
      </c>
      <c r="Y10" s="16">
        <f>[6]Julho!$E$28</f>
        <v>34.375</v>
      </c>
      <c r="Z10" s="16">
        <f>[6]Julho!$E$29</f>
        <v>31.416666666666668</v>
      </c>
      <c r="AA10" s="16">
        <f>[6]Julho!$E$30</f>
        <v>40.541666666666664</v>
      </c>
      <c r="AB10" s="16">
        <f>[6]Julho!$E$31</f>
        <v>43.708333333333336</v>
      </c>
      <c r="AC10" s="16">
        <f>[6]Julho!$E$32</f>
        <v>41.916666666666664</v>
      </c>
      <c r="AD10" s="16">
        <f>[6]Julho!$E$33</f>
        <v>42.208333333333336</v>
      </c>
      <c r="AE10" s="16">
        <f>[6]Julho!$E$34</f>
        <v>41.458333333333336</v>
      </c>
      <c r="AF10" s="16">
        <f>[6]Julho!$E$35</f>
        <v>42.125</v>
      </c>
      <c r="AG10" s="85">
        <f t="shared" si="1"/>
        <v>49.218548387096774</v>
      </c>
    </row>
    <row r="11" spans="1:34" ht="17.100000000000001" customHeight="1" x14ac:dyDescent="0.2">
      <c r="A11" s="80" t="s">
        <v>3</v>
      </c>
      <c r="B11" s="16">
        <f>[7]Julho!$E$5</f>
        <v>64.333333333333329</v>
      </c>
      <c r="C11" s="16">
        <f>[7]Julho!$E$6</f>
        <v>58.541666666666664</v>
      </c>
      <c r="D11" s="16">
        <f>[7]Julho!$E$7</f>
        <v>57.541666666666664</v>
      </c>
      <c r="E11" s="16">
        <f>[7]Julho!$E$8</f>
        <v>54.125</v>
      </c>
      <c r="F11" s="16">
        <f>[7]Julho!$E$9</f>
        <v>57.291666666666664</v>
      </c>
      <c r="G11" s="16">
        <f>[7]Julho!$E$10</f>
        <v>58.208333333333336</v>
      </c>
      <c r="H11" s="16">
        <f>[7]Julho!$E$11</f>
        <v>61.041666666666664</v>
      </c>
      <c r="I11" s="16">
        <f>[7]Julho!$E$12</f>
        <v>60.791666666666664</v>
      </c>
      <c r="J11" s="16">
        <f>[7]Julho!$E$13</f>
        <v>61.625</v>
      </c>
      <c r="K11" s="16">
        <f>[7]Julho!$E$14</f>
        <v>57.625</v>
      </c>
      <c r="L11" s="16">
        <f>[7]Julho!$E$15</f>
        <v>60.708333333333336</v>
      </c>
      <c r="M11" s="16">
        <f>[7]Julho!$E$16</f>
        <v>58.708333333333336</v>
      </c>
      <c r="N11" s="16">
        <f>[7]Julho!$E$17</f>
        <v>56.958333333333336</v>
      </c>
      <c r="O11" s="16">
        <f>[7]Julho!$E$18</f>
        <v>55.208333333333336</v>
      </c>
      <c r="P11" s="16">
        <f>[7]Julho!$E$19</f>
        <v>49.541666666666664</v>
      </c>
      <c r="Q11" s="16">
        <f>[7]Julho!$E$20</f>
        <v>53.625</v>
      </c>
      <c r="R11" s="16">
        <f>[7]Julho!$E$21</f>
        <v>56.375</v>
      </c>
      <c r="S11" s="16">
        <f>[7]Julho!$E$22</f>
        <v>59.875</v>
      </c>
      <c r="T11" s="16">
        <f>[7]Julho!$E$23</f>
        <v>63.095238095238095</v>
      </c>
      <c r="U11" s="16">
        <f>[7]Julho!$E$24</f>
        <v>64.125</v>
      </c>
      <c r="V11" s="16">
        <f>[7]Julho!$E$25</f>
        <v>56.083333333333336</v>
      </c>
      <c r="W11" s="16">
        <f>[7]Julho!$E$26</f>
        <v>52.75</v>
      </c>
      <c r="X11" s="16">
        <f>[7]Julho!$E$27</f>
        <v>50.125</v>
      </c>
      <c r="Y11" s="16">
        <f>[7]Julho!$E$28</f>
        <v>42.833333333333336</v>
      </c>
      <c r="Z11" s="16">
        <f>[7]Julho!$E$29</f>
        <v>50.416666666666664</v>
      </c>
      <c r="AA11" s="16">
        <f>[7]Julho!$E$30</f>
        <v>50.541666666666664</v>
      </c>
      <c r="AB11" s="16">
        <f>[7]Julho!$E$31</f>
        <v>52.958333333333336</v>
      </c>
      <c r="AC11" s="16">
        <f>[7]Julho!$E$32</f>
        <v>53.125</v>
      </c>
      <c r="AD11" s="16">
        <f>[7]Julho!$E$33</f>
        <v>50.958333333333336</v>
      </c>
      <c r="AE11" s="16">
        <f>[7]Julho!$E$34</f>
        <v>53.166666666666664</v>
      </c>
      <c r="AF11" s="16">
        <f>[7]Julho!$E$35</f>
        <v>50.708333333333336</v>
      </c>
      <c r="AG11" s="85">
        <f t="shared" si="1"/>
        <v>55.903609831029179</v>
      </c>
    </row>
    <row r="12" spans="1:34" ht="17.100000000000001" customHeight="1" x14ac:dyDescent="0.2">
      <c r="A12" s="80" t="s">
        <v>4</v>
      </c>
      <c r="B12" s="16" t="str">
        <f>[8]Julho!$E$5</f>
        <v>*</v>
      </c>
      <c r="C12" s="16" t="str">
        <f>[8]Julho!$E$6</f>
        <v>*</v>
      </c>
      <c r="D12" s="16" t="str">
        <f>[8]Julho!$E$7</f>
        <v>*</v>
      </c>
      <c r="E12" s="16" t="str">
        <f>[8]Julho!$E$8</f>
        <v>*</v>
      </c>
      <c r="F12" s="16" t="str">
        <f>[8]Julho!$E$9</f>
        <v>*</v>
      </c>
      <c r="G12" s="16" t="str">
        <f>[8]Julho!$E$10</f>
        <v>*</v>
      </c>
      <c r="H12" s="16" t="str">
        <f>[8]Julho!$E$11</f>
        <v>*</v>
      </c>
      <c r="I12" s="16" t="str">
        <f>[8]Julho!$E$12</f>
        <v>*</v>
      </c>
      <c r="J12" s="16" t="str">
        <f>[8]Julho!$E$13</f>
        <v>*</v>
      </c>
      <c r="K12" s="16" t="str">
        <f>[8]Julho!$E$14</f>
        <v>*</v>
      </c>
      <c r="L12" s="16" t="str">
        <f>[8]Julho!$E$15</f>
        <v>*</v>
      </c>
      <c r="M12" s="16" t="str">
        <f>[8]Julho!$E$16</f>
        <v>*</v>
      </c>
      <c r="N12" s="16" t="str">
        <f>[8]Julho!$E$17</f>
        <v>*</v>
      </c>
      <c r="O12" s="16" t="str">
        <f>[8]Julho!$E$18</f>
        <v>*</v>
      </c>
      <c r="P12" s="16" t="str">
        <f>[8]Julho!$E$19</f>
        <v>*</v>
      </c>
      <c r="Q12" s="16" t="str">
        <f>[8]Julho!$E$20</f>
        <v>*</v>
      </c>
      <c r="R12" s="16" t="str">
        <f>[8]Julho!$E$21</f>
        <v>*</v>
      </c>
      <c r="S12" s="16" t="str">
        <f>[8]Julho!$E$22</f>
        <v>*</v>
      </c>
      <c r="T12" s="16" t="str">
        <f>[8]Julho!$E$23</f>
        <v>*</v>
      </c>
      <c r="U12" s="16" t="str">
        <f>[8]Julho!$E$24</f>
        <v>*</v>
      </c>
      <c r="V12" s="16" t="str">
        <f>[8]Julho!$E$25</f>
        <v>*</v>
      </c>
      <c r="W12" s="16" t="str">
        <f>[8]Julho!$E$26</f>
        <v>*</v>
      </c>
      <c r="X12" s="16" t="str">
        <f>[8]Julho!$E$27</f>
        <v>*</v>
      </c>
      <c r="Y12" s="16" t="str">
        <f>[8]Julho!$E$28</f>
        <v>*</v>
      </c>
      <c r="Z12" s="16" t="str">
        <f>[8]Julho!$E$29</f>
        <v>*</v>
      </c>
      <c r="AA12" s="16" t="str">
        <f>[8]Julho!$E$30</f>
        <v>*</v>
      </c>
      <c r="AB12" s="16" t="str">
        <f>[8]Julho!$E$31</f>
        <v>*</v>
      </c>
      <c r="AC12" s="16" t="str">
        <f>[8]Julho!$E$32</f>
        <v>*</v>
      </c>
      <c r="AD12" s="16" t="str">
        <f>[8]Julho!$E$33</f>
        <v>*</v>
      </c>
      <c r="AE12" s="16" t="str">
        <f>[8]Julho!$E$34</f>
        <v>*</v>
      </c>
      <c r="AF12" s="16" t="str">
        <f>[8]Julho!$E$35</f>
        <v>*</v>
      </c>
      <c r="AG12" s="85" t="s">
        <v>139</v>
      </c>
    </row>
    <row r="13" spans="1:34" ht="17.100000000000001" customHeight="1" x14ac:dyDescent="0.2">
      <c r="A13" s="80" t="s">
        <v>5</v>
      </c>
      <c r="B13" s="16">
        <f>[9]Julho!$E$5</f>
        <v>70.833333333333329</v>
      </c>
      <c r="C13" s="16">
        <f>[9]Julho!$E$6</f>
        <v>69.916666666666671</v>
      </c>
      <c r="D13" s="16">
        <f>[9]Julho!$E$7</f>
        <v>53.208333333333336</v>
      </c>
      <c r="E13" s="16">
        <f>[9]Julho!$E$8</f>
        <v>56.666666666666664</v>
      </c>
      <c r="F13" s="16">
        <f>[9]Julho!$E$9</f>
        <v>54.416666666666664</v>
      </c>
      <c r="G13" s="16">
        <f>[9]Julho!$E$10</f>
        <v>53.666666666666664</v>
      </c>
      <c r="H13" s="16">
        <f>[9]Julho!$E$11</f>
        <v>54.291666666666664</v>
      </c>
      <c r="I13" s="16">
        <f>[9]Julho!$E$12</f>
        <v>56.75</v>
      </c>
      <c r="J13" s="16">
        <f>[9]Julho!$E$13</f>
        <v>54.333333333333336</v>
      </c>
      <c r="K13" s="16">
        <f>[9]Julho!$E$14</f>
        <v>56.458333333333336</v>
      </c>
      <c r="L13" s="16">
        <f>[9]Julho!$E$15</f>
        <v>52.541666666666664</v>
      </c>
      <c r="M13" s="16">
        <f>[9]Julho!$E$16</f>
        <v>52.791666666666664</v>
      </c>
      <c r="N13" s="16">
        <f>[9]Julho!$E$17</f>
        <v>55.416666666666664</v>
      </c>
      <c r="O13" s="16">
        <f>[9]Julho!$E$18</f>
        <v>55</v>
      </c>
      <c r="P13" s="16">
        <f>[9]Julho!$E$19</f>
        <v>55.791666666666664</v>
      </c>
      <c r="Q13" s="16">
        <f>[9]Julho!$E$20</f>
        <v>58.166666666666664</v>
      </c>
      <c r="R13" s="16">
        <f>[9]Julho!$E$21</f>
        <v>73.708333333333329</v>
      </c>
      <c r="S13" s="16">
        <f>[9]Julho!$E$22</f>
        <v>47.625</v>
      </c>
      <c r="T13" s="16">
        <f>[9]Julho!$E$23</f>
        <v>47.5</v>
      </c>
      <c r="U13" s="16">
        <f>[9]Julho!$E$24</f>
        <v>52.125</v>
      </c>
      <c r="V13" s="16">
        <f>[9]Julho!$E$25</f>
        <v>59.875</v>
      </c>
      <c r="W13" s="16">
        <f>[9]Julho!$E$26</f>
        <v>58.166666666666664</v>
      </c>
      <c r="X13" s="16">
        <f>[9]Julho!$E$27</f>
        <v>48.666666666666664</v>
      </c>
      <c r="Y13" s="16">
        <f>[9]Julho!$E$28</f>
        <v>46.125</v>
      </c>
      <c r="Z13" s="16">
        <f>[9]Julho!$E$29</f>
        <v>45.666666666666664</v>
      </c>
      <c r="AA13" s="16">
        <f>[9]Julho!$E$30</f>
        <v>45.083333333333336</v>
      </c>
      <c r="AB13" s="16">
        <f>[9]Julho!$E$31</f>
        <v>42.666666666666664</v>
      </c>
      <c r="AC13" s="16">
        <f>[9]Julho!$E$32</f>
        <v>48.875</v>
      </c>
      <c r="AD13" s="16">
        <f>[9]Julho!$E$33</f>
        <v>47.833333333333336</v>
      </c>
      <c r="AE13" s="16">
        <f>[9]Julho!$E$34</f>
        <v>45.958333333333336</v>
      </c>
      <c r="AF13" s="16">
        <f>[9]Julho!$E$35</f>
        <v>46.833333333333336</v>
      </c>
      <c r="AG13" s="85">
        <f t="shared" si="1"/>
        <v>53.772849462365592</v>
      </c>
    </row>
    <row r="14" spans="1:34" ht="17.100000000000001" customHeight="1" x14ac:dyDescent="0.2">
      <c r="A14" s="80" t="s">
        <v>47</v>
      </c>
      <c r="B14" s="16">
        <f>[10]Julho!$E$5</f>
        <v>53.875</v>
      </c>
      <c r="C14" s="16">
        <f>[10]Julho!$E$6</f>
        <v>50.916666666666664</v>
      </c>
      <c r="D14" s="16">
        <f>[10]Julho!$E$7</f>
        <v>59.541666666666664</v>
      </c>
      <c r="E14" s="16">
        <f>[10]Julho!$E$8</f>
        <v>49.208333333333336</v>
      </c>
      <c r="F14" s="16">
        <f>[10]Julho!$E$9</f>
        <v>50.958333333333336</v>
      </c>
      <c r="G14" s="16">
        <f>[10]Julho!$E$10</f>
        <v>49.333333333333336</v>
      </c>
      <c r="H14" s="16">
        <f>[10]Julho!$E$11</f>
        <v>45.352941176470587</v>
      </c>
      <c r="I14" s="16">
        <f>[10]Julho!$E$12</f>
        <v>49.294117647058826</v>
      </c>
      <c r="J14" s="16">
        <f>[10]Julho!$E$13</f>
        <v>56.416666666666664</v>
      </c>
      <c r="K14" s="16">
        <f>[10]Julho!$E$14</f>
        <v>51.083333333333336</v>
      </c>
      <c r="L14" s="16">
        <f>[10]Julho!$E$15</f>
        <v>49.875</v>
      </c>
      <c r="M14" s="16">
        <f>[10]Julho!$E$16</f>
        <v>52.375</v>
      </c>
      <c r="N14" s="16">
        <f>[10]Julho!$E$17</f>
        <v>46.833333333333336</v>
      </c>
      <c r="O14" s="16">
        <f>[10]Julho!$E$18</f>
        <v>49.208333333333336</v>
      </c>
      <c r="P14" s="16">
        <f>[10]Julho!$E$19</f>
        <v>48.166666666666664</v>
      </c>
      <c r="Q14" s="16">
        <f>[10]Julho!$E$20</f>
        <v>49.125</v>
      </c>
      <c r="R14" s="16">
        <f>[10]Julho!$E$21</f>
        <v>62.304347826086953</v>
      </c>
      <c r="S14" s="16">
        <f>[10]Julho!$E$22</f>
        <v>57.55</v>
      </c>
      <c r="T14" s="16">
        <f>[10]Julho!$E$23</f>
        <v>47</v>
      </c>
      <c r="U14" s="16">
        <f>[10]Julho!$E$24</f>
        <v>59.708333333333336</v>
      </c>
      <c r="V14" s="16">
        <f>[10]Julho!$E$25</f>
        <v>47.75</v>
      </c>
      <c r="W14" s="16">
        <f>[10]Julho!$E$26</f>
        <v>40.125</v>
      </c>
      <c r="X14" s="16">
        <f>[10]Julho!$E$27</f>
        <v>40.25</v>
      </c>
      <c r="Y14" s="16">
        <f>[10]Julho!$E$28</f>
        <v>39.166666666666664</v>
      </c>
      <c r="Z14" s="16">
        <f>[10]Julho!$E$29</f>
        <v>37.5</v>
      </c>
      <c r="AA14" s="16">
        <f>[10]Julho!$E$30</f>
        <v>46.416666666666664</v>
      </c>
      <c r="AB14" s="16">
        <f>[10]Julho!$E$31</f>
        <v>45.416666666666664</v>
      </c>
      <c r="AC14" s="16">
        <f>[10]Julho!$E$32</f>
        <v>46.708333333333336</v>
      </c>
      <c r="AD14" s="16">
        <f>[10]Julho!$E$33</f>
        <v>49.25</v>
      </c>
      <c r="AE14" s="16">
        <f>[10]Julho!$E$34</f>
        <v>46.791666666666664</v>
      </c>
      <c r="AF14" s="16">
        <f>[10]Julho!$E$35</f>
        <v>45.5</v>
      </c>
      <c r="AG14" s="85">
        <f>AVERAGE(B14:AF14)</f>
        <v>49.1290776338586</v>
      </c>
    </row>
    <row r="15" spans="1:34" ht="17.100000000000001" customHeight="1" x14ac:dyDescent="0.2">
      <c r="A15" s="80" t="s">
        <v>6</v>
      </c>
      <c r="B15" s="16">
        <f>[11]Julho!$E$5</f>
        <v>70.416666666666671</v>
      </c>
      <c r="C15" s="16">
        <f>[11]Julho!$E$6</f>
        <v>65.041666666666671</v>
      </c>
      <c r="D15" s="16">
        <f>[11]Julho!$E$7</f>
        <v>63.833333333333336</v>
      </c>
      <c r="E15" s="16">
        <f>[11]Julho!$E$8</f>
        <v>60.708333333333336</v>
      </c>
      <c r="F15" s="16">
        <f>[11]Julho!$E$9</f>
        <v>63.833333333333336</v>
      </c>
      <c r="G15" s="16">
        <f>[11]Julho!$E$10</f>
        <v>63.75</v>
      </c>
      <c r="H15" s="16">
        <f>[11]Julho!$E$11</f>
        <v>66.5</v>
      </c>
      <c r="I15" s="16">
        <f>[11]Julho!$E$12</f>
        <v>69.416666666666671</v>
      </c>
      <c r="J15" s="16">
        <f>[11]Julho!$E$13</f>
        <v>69.916666666666671</v>
      </c>
      <c r="K15" s="16">
        <f>[11]Julho!$E$14</f>
        <v>68.375</v>
      </c>
      <c r="L15" s="16">
        <f>[11]Julho!$E$15</f>
        <v>66.291666666666671</v>
      </c>
      <c r="M15" s="16">
        <f>[11]Julho!$E$16</f>
        <v>63.708333333333336</v>
      </c>
      <c r="N15" s="16">
        <f>[11]Julho!$E$17</f>
        <v>63.791666666666664</v>
      </c>
      <c r="O15" s="16">
        <f>[11]Julho!$E$18</f>
        <v>65.625</v>
      </c>
      <c r="P15" s="16">
        <f>[11]Julho!$E$19</f>
        <v>63.916666666666664</v>
      </c>
      <c r="Q15" s="16">
        <f>[11]Julho!$E$20</f>
        <v>62.708333333333336</v>
      </c>
      <c r="R15" s="16">
        <f>[11]Julho!$E$21</f>
        <v>80.958333333333329</v>
      </c>
      <c r="S15" s="16">
        <f>[11]Julho!$E$22</f>
        <v>60.041666666666664</v>
      </c>
      <c r="T15" s="16">
        <f>[11]Julho!$E$23</f>
        <v>62.458333333333336</v>
      </c>
      <c r="U15" s="16">
        <f>[11]Julho!$E$24</f>
        <v>64.166666666666671</v>
      </c>
      <c r="V15" s="16">
        <f>[11]Julho!$E$25</f>
        <v>65.875</v>
      </c>
      <c r="W15" s="16">
        <f>[11]Julho!$E$26</f>
        <v>63.375</v>
      </c>
      <c r="X15" s="16">
        <f>[11]Julho!$E$27</f>
        <v>60</v>
      </c>
      <c r="Y15" s="16">
        <f>[11]Julho!$E$28</f>
        <v>58.291666666666664</v>
      </c>
      <c r="Z15" s="16">
        <f>[11]Julho!$E$29</f>
        <v>56.958333333333336</v>
      </c>
      <c r="AA15" s="16">
        <f>[11]Julho!$E$30</f>
        <v>59.208333333333336</v>
      </c>
      <c r="AB15" s="16">
        <f>[11]Julho!$E$31</f>
        <v>84.666666666666671</v>
      </c>
      <c r="AC15" s="16">
        <f>[11]Julho!$E$32</f>
        <v>58.291666666666664</v>
      </c>
      <c r="AD15" s="16">
        <f>[11]Julho!$E$33</f>
        <v>60.583333333333336</v>
      </c>
      <c r="AE15" s="16">
        <f>[11]Julho!$E$34</f>
        <v>59.041666666666664</v>
      </c>
      <c r="AF15" s="16">
        <f>[11]Julho!$E$35</f>
        <v>57.208333333333336</v>
      </c>
      <c r="AG15" s="85">
        <f t="shared" si="1"/>
        <v>64.482526881720432</v>
      </c>
    </row>
    <row r="16" spans="1:34" ht="17.100000000000001" customHeight="1" x14ac:dyDescent="0.2">
      <c r="A16" s="80" t="s">
        <v>7</v>
      </c>
      <c r="B16" s="16">
        <f>[12]Julho!$E$5</f>
        <v>77.708333333333329</v>
      </c>
      <c r="C16" s="16">
        <f>[12]Julho!$E$6</f>
        <v>79.625</v>
      </c>
      <c r="D16" s="16">
        <f>[12]Julho!$E$7</f>
        <v>73.083333333333329</v>
      </c>
      <c r="E16" s="16">
        <f>[12]Julho!$E$8</f>
        <v>65.791666666666671</v>
      </c>
      <c r="F16" s="16">
        <f>[12]Julho!$E$9</f>
        <v>59.791666666666664</v>
      </c>
      <c r="G16" s="16">
        <f>[12]Julho!$E$10</f>
        <v>56.166666666666664</v>
      </c>
      <c r="H16" s="16">
        <f>[12]Julho!$E$11</f>
        <v>57.583333333333336</v>
      </c>
      <c r="I16" s="16">
        <f>[12]Julho!$E$12</f>
        <v>59.875</v>
      </c>
      <c r="J16" s="16">
        <f>[12]Julho!$E$13</f>
        <v>69.625</v>
      </c>
      <c r="K16" s="16">
        <f>[12]Julho!$E$14</f>
        <v>64.875</v>
      </c>
      <c r="L16" s="16">
        <f>[12]Julho!$E$15</f>
        <v>54</v>
      </c>
      <c r="M16" s="16">
        <f>[12]Julho!$E$16</f>
        <v>53.5</v>
      </c>
      <c r="N16" s="16">
        <f>[12]Julho!$E$17</f>
        <v>52.541666666666664</v>
      </c>
      <c r="O16" s="16">
        <f>[12]Julho!$E$18</f>
        <v>50.166666666666664</v>
      </c>
      <c r="P16" s="16">
        <f>[12]Julho!$E$19</f>
        <v>50.958333333333336</v>
      </c>
      <c r="Q16" s="16">
        <f>[12]Julho!$E$20</f>
        <v>51.5</v>
      </c>
      <c r="R16" s="16">
        <f>[12]Julho!$E$21</f>
        <v>84.166666666666671</v>
      </c>
      <c r="S16" s="16">
        <f>[12]Julho!$E$22</f>
        <v>68.041666666666671</v>
      </c>
      <c r="T16" s="16">
        <f>[12]Julho!$E$23</f>
        <v>61.875</v>
      </c>
      <c r="U16" s="16">
        <f>[12]Julho!$E$24</f>
        <v>56.708333333333336</v>
      </c>
      <c r="V16" s="16">
        <f>[12]Julho!$E$25</f>
        <v>55.083333333333336</v>
      </c>
      <c r="W16" s="16">
        <f>[12]Julho!$E$26</f>
        <v>50.5</v>
      </c>
      <c r="X16" s="16">
        <f>[12]Julho!$E$27</f>
        <v>42.833333333333336</v>
      </c>
      <c r="Y16" s="16">
        <f>[12]Julho!$E$28</f>
        <v>40.708333333333336</v>
      </c>
      <c r="Z16" s="16">
        <f>[12]Julho!$E$29</f>
        <v>38.666666666666664</v>
      </c>
      <c r="AA16" s="16">
        <f>[12]Julho!$E$30</f>
        <v>42.541666666666664</v>
      </c>
      <c r="AB16" s="16">
        <f>[12]Julho!$E$31</f>
        <v>43.666666666666664</v>
      </c>
      <c r="AC16" s="16">
        <f>[12]Julho!$E$32</f>
        <v>45.916666666666664</v>
      </c>
      <c r="AD16" s="16">
        <f>[12]Julho!$E$33</f>
        <v>45.416666666666664</v>
      </c>
      <c r="AE16" s="16">
        <f>[12]Julho!$E$34</f>
        <v>44.833333333333336</v>
      </c>
      <c r="AF16" s="16">
        <f>[12]Julho!$E$35</f>
        <v>45.416666666666664</v>
      </c>
      <c r="AG16" s="85">
        <f t="shared" si="1"/>
        <v>56.231182795698928</v>
      </c>
    </row>
    <row r="17" spans="1:33" ht="17.100000000000001" customHeight="1" x14ac:dyDescent="0.2">
      <c r="A17" s="80" t="s">
        <v>8</v>
      </c>
      <c r="B17" s="16">
        <f>[13]Julho!$E$5</f>
        <v>77.900000000000006</v>
      </c>
      <c r="C17" s="16">
        <f>[13]Julho!$E$6</f>
        <v>83.956521739130437</v>
      </c>
      <c r="D17" s="16">
        <f>[13]Julho!$E$7</f>
        <v>73.208333333333329</v>
      </c>
      <c r="E17" s="16">
        <f>[13]Julho!$E$8</f>
        <v>67.166666666666671</v>
      </c>
      <c r="F17" s="16">
        <f>[13]Julho!$E$9</f>
        <v>63.5</v>
      </c>
      <c r="G17" s="16">
        <f>[13]Julho!$E$10</f>
        <v>66.208333333333329</v>
      </c>
      <c r="H17" s="16">
        <f>[13]Julho!$E$11</f>
        <v>66.375</v>
      </c>
      <c r="I17" s="16">
        <f>[13]Julho!$E$12</f>
        <v>67.291666666666671</v>
      </c>
      <c r="J17" s="16">
        <f>[13]Julho!$E$13</f>
        <v>74.75</v>
      </c>
      <c r="K17" s="16">
        <f>[13]Julho!$E$14</f>
        <v>70.666666666666671</v>
      </c>
      <c r="L17" s="16">
        <f>[13]Julho!$E$15</f>
        <v>66.75</v>
      </c>
      <c r="M17" s="16">
        <f>[13]Julho!$E$16</f>
        <v>64.875</v>
      </c>
      <c r="N17" s="16">
        <f>[13]Julho!$E$17</f>
        <v>62.958333333333336</v>
      </c>
      <c r="O17" s="16">
        <f>[13]Julho!$E$18</f>
        <v>62.208333333333336</v>
      </c>
      <c r="P17" s="16">
        <f>[13]Julho!$E$19</f>
        <v>57.125</v>
      </c>
      <c r="Q17" s="16">
        <f>[13]Julho!$E$20</f>
        <v>53.083333333333336</v>
      </c>
      <c r="R17" s="16">
        <f>[13]Julho!$E$21</f>
        <v>83.416666666666671</v>
      </c>
      <c r="S17" s="16">
        <f>[13]Julho!$E$22</f>
        <v>70.416666666666671</v>
      </c>
      <c r="T17" s="16">
        <f>[13]Julho!$E$23</f>
        <v>62.583333333333336</v>
      </c>
      <c r="U17" s="16">
        <f>[13]Julho!$E$24</f>
        <v>71.125</v>
      </c>
      <c r="V17" s="16">
        <f>[13]Julho!$E$25</f>
        <v>70.083333333333329</v>
      </c>
      <c r="W17" s="16">
        <f>[13]Julho!$E$26</f>
        <v>63.333333333333336</v>
      </c>
      <c r="X17" s="16">
        <f>[13]Julho!$E$27</f>
        <v>50.916666666666664</v>
      </c>
      <c r="Y17" s="16">
        <f>[13]Julho!$E$28</f>
        <v>54.636363636363633</v>
      </c>
      <c r="Z17" s="16">
        <f>[13]Julho!$E$29</f>
        <v>49.291666666666664</v>
      </c>
      <c r="AA17" s="16">
        <f>[13]Julho!$E$30</f>
        <v>50.291666666666664</v>
      </c>
      <c r="AB17" s="16">
        <f>[13]Julho!$E$31</f>
        <v>53.458333333333336</v>
      </c>
      <c r="AC17" s="16">
        <f>[13]Julho!$E$32</f>
        <v>57.916666666666664</v>
      </c>
      <c r="AD17" s="16">
        <f>[13]Julho!$E$33</f>
        <v>55.083333333333336</v>
      </c>
      <c r="AE17" s="16">
        <f>[13]Julho!$E$34</f>
        <v>53.875</v>
      </c>
      <c r="AF17" s="16">
        <f>[13]Julho!$E$35</f>
        <v>50.583333333333336</v>
      </c>
      <c r="AG17" s="85">
        <f t="shared" si="1"/>
        <v>63.710792001360026</v>
      </c>
    </row>
    <row r="18" spans="1:33" ht="17.100000000000001" customHeight="1" x14ac:dyDescent="0.2">
      <c r="A18" s="80" t="s">
        <v>9</v>
      </c>
      <c r="B18" s="16" t="str">
        <f>[14]Julho!$E$5</f>
        <v>*</v>
      </c>
      <c r="C18" s="16" t="str">
        <f>[14]Julho!$E$6</f>
        <v>*</v>
      </c>
      <c r="D18" s="16">
        <f>[14]Julho!$E$7</f>
        <v>54</v>
      </c>
      <c r="E18" s="16">
        <f>[14]Julho!$E$8</f>
        <v>42</v>
      </c>
      <c r="F18" s="16" t="str">
        <f>[14]Julho!$E$9</f>
        <v>*</v>
      </c>
      <c r="G18" s="16" t="str">
        <f>[14]Julho!$E$10</f>
        <v>*</v>
      </c>
      <c r="H18" s="16" t="str">
        <f>[14]Julho!$E$11</f>
        <v>*</v>
      </c>
      <c r="I18" s="16" t="str">
        <f>[14]Julho!$E$12</f>
        <v>*</v>
      </c>
      <c r="J18" s="16" t="str">
        <f>[14]Julho!$E$13</f>
        <v>*</v>
      </c>
      <c r="K18" s="16" t="str">
        <f>[14]Julho!$E$14</f>
        <v>*</v>
      </c>
      <c r="L18" s="16" t="str">
        <f>[14]Julho!$E$15</f>
        <v>*</v>
      </c>
      <c r="M18" s="16" t="str">
        <f>[14]Julho!$E$16</f>
        <v>*</v>
      </c>
      <c r="N18" s="16" t="str">
        <f>[14]Julho!$E$17</f>
        <v>*</v>
      </c>
      <c r="O18" s="16" t="str">
        <f>[14]Julho!$E$18</f>
        <v>*</v>
      </c>
      <c r="P18" s="16" t="str">
        <f>[14]Julho!$E$19</f>
        <v>*</v>
      </c>
      <c r="Q18" s="16" t="str">
        <f>[14]Julho!$E$20</f>
        <v>*</v>
      </c>
      <c r="R18" s="16" t="str">
        <f>[14]Julho!$E$21</f>
        <v>*</v>
      </c>
      <c r="S18" s="16">
        <f>[14]Julho!$E$22</f>
        <v>37.81818181818182</v>
      </c>
      <c r="T18" s="16">
        <f>[14]Julho!$E$23</f>
        <v>58.476190476190474</v>
      </c>
      <c r="U18" s="16">
        <f>[14]Julho!$E$24</f>
        <v>55.5</v>
      </c>
      <c r="V18" s="16">
        <f>[14]Julho!$E$25</f>
        <v>45.333333333333336</v>
      </c>
      <c r="W18" s="16" t="str">
        <f>[14]Julho!$E$26</f>
        <v>*</v>
      </c>
      <c r="X18" s="16">
        <f>[14]Julho!$E$27</f>
        <v>25.833333333333332</v>
      </c>
      <c r="Y18" s="16">
        <f>[14]Julho!$E$28</f>
        <v>25</v>
      </c>
      <c r="Z18" s="16">
        <f>[14]Julho!$E$29</f>
        <v>23.5</v>
      </c>
      <c r="AA18" s="16">
        <f>[14]Julho!$E$30</f>
        <v>29.571428571428573</v>
      </c>
      <c r="AB18" s="16">
        <f>[14]Julho!$E$31</f>
        <v>26</v>
      </c>
      <c r="AC18" s="16">
        <f>[14]Julho!$E$32</f>
        <v>25.666666666666668</v>
      </c>
      <c r="AD18" s="16">
        <f>[14]Julho!$E$33</f>
        <v>28.25</v>
      </c>
      <c r="AE18" s="16">
        <f>[14]Julho!$E$34</f>
        <v>34</v>
      </c>
      <c r="AF18" s="16" t="str">
        <f>[14]Julho!$E$35</f>
        <v>*</v>
      </c>
      <c r="AG18" s="85">
        <f t="shared" si="1"/>
        <v>36.496366728509585</v>
      </c>
    </row>
    <row r="19" spans="1:33" ht="17.100000000000001" customHeight="1" x14ac:dyDescent="0.2">
      <c r="A19" s="80" t="s">
        <v>46</v>
      </c>
      <c r="B19" s="16">
        <f>[15]Julho!$E$5</f>
        <v>80.083333333333329</v>
      </c>
      <c r="C19" s="16">
        <f>[15]Julho!$E$6</f>
        <v>77.833333333333329</v>
      </c>
      <c r="D19" s="16">
        <f>[15]Julho!$E$7</f>
        <v>64.791666666666671</v>
      </c>
      <c r="E19" s="16">
        <f>[15]Julho!$E$8</f>
        <v>58</v>
      </c>
      <c r="F19" s="16">
        <f>[15]Julho!$E$9</f>
        <v>55.166666666666664</v>
      </c>
      <c r="G19" s="16">
        <f>[15]Julho!$E$10</f>
        <v>54.416666666666664</v>
      </c>
      <c r="H19" s="16">
        <f>[15]Julho!$E$11</f>
        <v>61.458333333333336</v>
      </c>
      <c r="I19" s="16">
        <f>[15]Julho!$E$12</f>
        <v>67.583333333333329</v>
      </c>
      <c r="J19" s="16">
        <f>[15]Julho!$E$13</f>
        <v>77.416666666666671</v>
      </c>
      <c r="K19" s="16">
        <f>[15]Julho!$E$14</f>
        <v>68.416666666666671</v>
      </c>
      <c r="L19" s="16">
        <f>[15]Julho!$E$15</f>
        <v>64.333333333333329</v>
      </c>
      <c r="M19" s="16">
        <f>[15]Julho!$E$16</f>
        <v>60.625</v>
      </c>
      <c r="N19" s="16">
        <f>[15]Julho!$E$17</f>
        <v>58.458333333333336</v>
      </c>
      <c r="O19" s="16">
        <f>[15]Julho!$E$18</f>
        <v>54.416666666666664</v>
      </c>
      <c r="P19" s="16">
        <f>[15]Julho!$E$19</f>
        <v>46.5</v>
      </c>
      <c r="Q19" s="16">
        <f>[15]Julho!$E$20</f>
        <v>49.333333333333336</v>
      </c>
      <c r="R19" s="16">
        <f>[15]Julho!$E$21</f>
        <v>80.125</v>
      </c>
      <c r="S19" s="16">
        <f>[15]Julho!$E$22</f>
        <v>61.391304347826086</v>
      </c>
      <c r="T19" s="16">
        <f>[15]Julho!$E$23</f>
        <v>66.318181818181813</v>
      </c>
      <c r="U19" s="16">
        <f>[15]Julho!$E$24</f>
        <v>64.583333333333329</v>
      </c>
      <c r="V19" s="16">
        <f>[15]Julho!$E$25</f>
        <v>60.125</v>
      </c>
      <c r="W19" s="16">
        <f>[15]Julho!$E$26</f>
        <v>58.25</v>
      </c>
      <c r="X19" s="16">
        <f>[15]Julho!$E$27</f>
        <v>47.913043478260867</v>
      </c>
      <c r="Y19" s="16">
        <f>[15]Julho!$E$28</f>
        <v>47.041666666666664</v>
      </c>
      <c r="Z19" s="16">
        <f>[15]Julho!$E$29</f>
        <v>51.458333333333336</v>
      </c>
      <c r="AA19" s="16">
        <f>[15]Julho!$E$30</f>
        <v>44.791666666666664</v>
      </c>
      <c r="AB19" s="16">
        <f>[15]Julho!$E$31</f>
        <v>52.708333333333336</v>
      </c>
      <c r="AC19" s="16">
        <f>[15]Julho!$E$32</f>
        <v>48.958333333333336</v>
      </c>
      <c r="AD19" s="16">
        <f>[15]Julho!$E$33</f>
        <v>46.75</v>
      </c>
      <c r="AE19" s="16">
        <f>[15]Julho!$E$34</f>
        <v>48.25</v>
      </c>
      <c r="AF19" s="16">
        <f>[15]Julho!$E$35</f>
        <v>54.166666666666664</v>
      </c>
      <c r="AG19" s="85">
        <f t="shared" si="1"/>
        <v>59.085941816481785</v>
      </c>
    </row>
    <row r="20" spans="1:33" ht="17.100000000000001" customHeight="1" x14ac:dyDescent="0.2">
      <c r="A20" s="80" t="s">
        <v>10</v>
      </c>
      <c r="B20" s="16">
        <f>[16]Julho!$E$5</f>
        <v>80.291666666666671</v>
      </c>
      <c r="C20" s="16">
        <f>[16]Julho!$E$6</f>
        <v>83.041666666666671</v>
      </c>
      <c r="D20" s="16">
        <f>[16]Julho!$E$7</f>
        <v>72.166666666666671</v>
      </c>
      <c r="E20" s="16">
        <f>[16]Julho!$E$8</f>
        <v>65.333333333333329</v>
      </c>
      <c r="F20" s="16">
        <f>[16]Julho!$E$9</f>
        <v>62.291666666666664</v>
      </c>
      <c r="G20" s="16">
        <f>[16]Julho!$E$10</f>
        <v>63.083333333333336</v>
      </c>
      <c r="H20" s="16">
        <f>[16]Julho!$E$11</f>
        <v>65.5</v>
      </c>
      <c r="I20" s="16">
        <f>[16]Julho!$E$12</f>
        <v>66.333333333333329</v>
      </c>
      <c r="J20" s="16">
        <f>[16]Julho!$E$13</f>
        <v>69.75</v>
      </c>
      <c r="K20" s="16">
        <f>[16]Julho!$E$14</f>
        <v>72.541666666666671</v>
      </c>
      <c r="L20" s="16">
        <f>[16]Julho!$E$15</f>
        <v>64.791666666666671</v>
      </c>
      <c r="M20" s="16">
        <f>[16]Julho!$E$16</f>
        <v>60.625</v>
      </c>
      <c r="N20" s="16">
        <f>[16]Julho!$E$17</f>
        <v>56.25</v>
      </c>
      <c r="O20" s="16">
        <f>[16]Julho!$E$18</f>
        <v>55.25</v>
      </c>
      <c r="P20" s="16">
        <f>[16]Julho!$E$19</f>
        <v>50.083333333333336</v>
      </c>
      <c r="Q20" s="16">
        <f>[16]Julho!$E$20</f>
        <v>50.166666666666664</v>
      </c>
      <c r="R20" s="16">
        <f>[16]Julho!$E$21</f>
        <v>83.625</v>
      </c>
      <c r="S20" s="16">
        <f>[16]Julho!$E$22</f>
        <v>66.416666666666671</v>
      </c>
      <c r="T20" s="16">
        <f>[16]Julho!$E$23</f>
        <v>63.5</v>
      </c>
      <c r="U20" s="16">
        <f>[16]Julho!$E$24</f>
        <v>67.25</v>
      </c>
      <c r="V20" s="16">
        <f>[16]Julho!$E$25</f>
        <v>64.041666666666671</v>
      </c>
      <c r="W20" s="16">
        <f>[16]Julho!$E$26</f>
        <v>59.75</v>
      </c>
      <c r="X20" s="16">
        <f>[16]Julho!$E$27</f>
        <v>42.708333333333336</v>
      </c>
      <c r="Y20" s="16">
        <f>[16]Julho!$E$28</f>
        <v>39.875</v>
      </c>
      <c r="Z20" s="16">
        <f>[16]Julho!$E$29</f>
        <v>41.5</v>
      </c>
      <c r="AA20" s="16">
        <f>[16]Julho!$E$30</f>
        <v>47.916666666666664</v>
      </c>
      <c r="AB20" s="16">
        <f>[16]Julho!$E$31</f>
        <v>49.958333333333336</v>
      </c>
      <c r="AC20" s="16">
        <f>[16]Julho!$E$32</f>
        <v>47.833333333333336</v>
      </c>
      <c r="AD20" s="16">
        <f>[16]Julho!$E$33</f>
        <v>48.375</v>
      </c>
      <c r="AE20" s="16">
        <f>[16]Julho!$E$34</f>
        <v>46.875</v>
      </c>
      <c r="AF20" s="16">
        <f>[16]Julho!$E$35</f>
        <v>47.625</v>
      </c>
      <c r="AG20" s="85">
        <f t="shared" ref="AG20:AG32" si="2">AVERAGE(B20:AF20)</f>
        <v>59.83064516129032</v>
      </c>
    </row>
    <row r="21" spans="1:33" ht="17.100000000000001" customHeight="1" x14ac:dyDescent="0.2">
      <c r="A21" s="80" t="s">
        <v>11</v>
      </c>
      <c r="B21" s="16">
        <f>[17]Julho!$E$5</f>
        <v>64.45</v>
      </c>
      <c r="C21" s="16">
        <f>[17]Julho!$E$6</f>
        <v>69.764705882352942</v>
      </c>
      <c r="D21" s="16">
        <f>[17]Julho!$E$7</f>
        <v>68.84210526315789</v>
      </c>
      <c r="E21" s="16">
        <f>[17]Julho!$E$8</f>
        <v>65.142857142857139</v>
      </c>
      <c r="F21" s="16">
        <f>[17]Julho!$E$9</f>
        <v>62.714285714285715</v>
      </c>
      <c r="G21" s="16">
        <f>[17]Julho!$E$10</f>
        <v>54.705882352941174</v>
      </c>
      <c r="H21" s="16">
        <f>[17]Julho!$E$11</f>
        <v>61.421052631578945</v>
      </c>
      <c r="I21" s="16">
        <f>[17]Julho!$E$12</f>
        <v>64.400000000000006</v>
      </c>
      <c r="J21" s="16">
        <f>[17]Julho!$E$13</f>
        <v>70</v>
      </c>
      <c r="K21" s="16">
        <f>[17]Julho!$E$14</f>
        <v>53.083333333333336</v>
      </c>
      <c r="L21" s="16">
        <f>[17]Julho!$E$15</f>
        <v>57.777777777777779</v>
      </c>
      <c r="M21" s="16">
        <f>[17]Julho!$E$16</f>
        <v>60.473684210526315</v>
      </c>
      <c r="N21" s="16">
        <f>[17]Julho!$E$17</f>
        <v>52.529411764705884</v>
      </c>
      <c r="O21" s="16">
        <f>[17]Julho!$E$18</f>
        <v>52.666666666666664</v>
      </c>
      <c r="P21" s="16">
        <f>[17]Julho!$E$19</f>
        <v>49.764705882352942</v>
      </c>
      <c r="Q21" s="16">
        <f>[17]Julho!$E$20</f>
        <v>55.8</v>
      </c>
      <c r="R21" s="16">
        <f>[17]Julho!$E$21</f>
        <v>74.090909090909093</v>
      </c>
      <c r="S21" s="16">
        <f>[17]Julho!$E$22</f>
        <v>42.666666666666664</v>
      </c>
      <c r="T21" s="16">
        <f>[17]Julho!$E$23</f>
        <v>61.791666666666664</v>
      </c>
      <c r="U21" s="16">
        <f>[17]Julho!$E$24</f>
        <v>68.666666666666671</v>
      </c>
      <c r="V21" s="16">
        <f>[17]Julho!$E$25</f>
        <v>61.333333333333336</v>
      </c>
      <c r="W21" s="16">
        <f>[17]Julho!$E$26</f>
        <v>58.458333333333336</v>
      </c>
      <c r="X21" s="16">
        <f>[17]Julho!$E$27</f>
        <v>58</v>
      </c>
      <c r="Y21" s="16">
        <f>[17]Julho!$E$28</f>
        <v>53.875</v>
      </c>
      <c r="Z21" s="16">
        <f>[17]Julho!$E$29</f>
        <v>54.166666666666664</v>
      </c>
      <c r="AA21" s="16">
        <f>[17]Julho!$E$30</f>
        <v>56.125</v>
      </c>
      <c r="AB21" s="16">
        <f>[17]Julho!$E$31</f>
        <v>59.291666666666664</v>
      </c>
      <c r="AC21" s="16">
        <f>[17]Julho!$E$32</f>
        <v>57.625</v>
      </c>
      <c r="AD21" s="16">
        <f>[17]Julho!$E$33</f>
        <v>56.75</v>
      </c>
      <c r="AE21" s="16">
        <f>[17]Julho!$E$34</f>
        <v>51.476190476190474</v>
      </c>
      <c r="AF21" s="16">
        <f>[17]Julho!$E$35</f>
        <v>45.5625</v>
      </c>
      <c r="AG21" s="85">
        <f t="shared" si="2"/>
        <v>58.819873167407629</v>
      </c>
    </row>
    <row r="22" spans="1:33" ht="17.100000000000001" customHeight="1" x14ac:dyDescent="0.2">
      <c r="A22" s="80" t="s">
        <v>12</v>
      </c>
      <c r="B22" s="16">
        <f>[18]Julho!$E$5</f>
        <v>72.916666666666671</v>
      </c>
      <c r="C22" s="16">
        <f>[18]Julho!$E$6</f>
        <v>71.833333333333329</v>
      </c>
      <c r="D22" s="16">
        <f>[18]Julho!$E$7</f>
        <v>69.791666666666671</v>
      </c>
      <c r="E22" s="16">
        <f>[18]Julho!$E$8</f>
        <v>63.208333333333336</v>
      </c>
      <c r="F22" s="16">
        <f>[18]Julho!$E$9</f>
        <v>62.041666666666664</v>
      </c>
      <c r="G22" s="16">
        <f>[18]Julho!$E$10</f>
        <v>63</v>
      </c>
      <c r="H22" s="16">
        <f>[18]Julho!$E$11</f>
        <v>63.583333333333336</v>
      </c>
      <c r="I22" s="16">
        <f>[18]Julho!$E$12</f>
        <v>67.208333333333329</v>
      </c>
      <c r="J22" s="16">
        <f>[18]Julho!$E$13</f>
        <v>76.75</v>
      </c>
      <c r="K22" s="16">
        <f>[18]Julho!$E$14</f>
        <v>67.625</v>
      </c>
      <c r="L22" s="16">
        <f>[18]Julho!$E$15</f>
        <v>68.458333333333329</v>
      </c>
      <c r="M22" s="16">
        <f>[18]Julho!$E$16</f>
        <v>62.666666666666664</v>
      </c>
      <c r="N22" s="16">
        <f>[18]Julho!$E$17</f>
        <v>62.25</v>
      </c>
      <c r="O22" s="16">
        <f>[18]Julho!$E$18</f>
        <v>63.041666666666664</v>
      </c>
      <c r="P22" s="16">
        <f>[18]Julho!$E$19</f>
        <v>57.583333333333336</v>
      </c>
      <c r="Q22" s="16">
        <f>[18]Julho!$E$20</f>
        <v>61.416666666666664</v>
      </c>
      <c r="R22" s="16">
        <f>[18]Julho!$E$21</f>
        <v>68.291666666666671</v>
      </c>
      <c r="S22" s="16">
        <f>[18]Julho!$E$22</f>
        <v>56.25</v>
      </c>
      <c r="T22" s="16">
        <f>[18]Julho!$E$23</f>
        <v>62.75</v>
      </c>
      <c r="U22" s="16">
        <f>[18]Julho!$E$24</f>
        <v>66.875</v>
      </c>
      <c r="V22" s="16">
        <f>[18]Julho!$E$25</f>
        <v>63.375</v>
      </c>
      <c r="W22" s="16">
        <f>[18]Julho!$E$26</f>
        <v>61.166666666666664</v>
      </c>
      <c r="X22" s="16">
        <f>[18]Julho!$E$27</f>
        <v>58.375</v>
      </c>
      <c r="Y22" s="16">
        <f>[18]Julho!$E$28</f>
        <v>56.541666666666664</v>
      </c>
      <c r="Z22" s="16">
        <f>[18]Julho!$E$29</f>
        <v>57.25</v>
      </c>
      <c r="AA22" s="16">
        <f>[18]Julho!$E$30</f>
        <v>51.125</v>
      </c>
      <c r="AB22" s="16">
        <f>[18]Julho!$E$31</f>
        <v>52.833333333333336</v>
      </c>
      <c r="AC22" s="16">
        <f>[18]Julho!$E$32</f>
        <v>52.333333333333336</v>
      </c>
      <c r="AD22" s="16">
        <f>[18]Julho!$E$33</f>
        <v>55.625</v>
      </c>
      <c r="AE22" s="16">
        <f>[18]Julho!$E$34</f>
        <v>56.5</v>
      </c>
      <c r="AF22" s="16">
        <f>[18]Julho!$E$35</f>
        <v>53.541666666666664</v>
      </c>
      <c r="AG22" s="85">
        <f t="shared" si="2"/>
        <v>62.135752688172047</v>
      </c>
    </row>
    <row r="23" spans="1:33" ht="17.100000000000001" customHeight="1" x14ac:dyDescent="0.2">
      <c r="A23" s="80" t="s">
        <v>13</v>
      </c>
      <c r="B23" s="16">
        <f>[19]Julho!$E$5</f>
        <v>77.916666666666671</v>
      </c>
      <c r="C23" s="16">
        <f>[19]Julho!$E$6</f>
        <v>70.708333333333329</v>
      </c>
      <c r="D23" s="16">
        <f>[19]Julho!$E$7</f>
        <v>69.541666666666671</v>
      </c>
      <c r="E23" s="16">
        <f>[19]Julho!$E$8</f>
        <v>69.291666666666671</v>
      </c>
      <c r="F23" s="16">
        <f>[19]Julho!$E$9</f>
        <v>65.541666666666671</v>
      </c>
      <c r="G23" s="16">
        <f>[19]Julho!$E$10</f>
        <v>69.333333333333329</v>
      </c>
      <c r="H23" s="16">
        <f>[19]Julho!$E$11</f>
        <v>70.708333333333329</v>
      </c>
      <c r="I23" s="16">
        <f>[19]Julho!$E$12</f>
        <v>70.833333333333329</v>
      </c>
      <c r="J23" s="16">
        <f>[19]Julho!$E$13</f>
        <v>71.916666666666671</v>
      </c>
      <c r="K23" s="16">
        <f>[19]Julho!$E$14</f>
        <v>73.208333333333329</v>
      </c>
      <c r="L23" s="16">
        <f>[19]Julho!$E$15</f>
        <v>69.708333333333329</v>
      </c>
      <c r="M23" s="16">
        <f>[19]Julho!$E$16</f>
        <v>68.333333333333329</v>
      </c>
      <c r="N23" s="16">
        <f>[19]Julho!$E$17</f>
        <v>68.166666666666671</v>
      </c>
      <c r="O23" s="16">
        <f>[19]Julho!$E$18</f>
        <v>66</v>
      </c>
      <c r="P23" s="16">
        <f>[19]Julho!$E$19</f>
        <v>57.25</v>
      </c>
      <c r="Q23" s="16">
        <f>[19]Julho!$E$20</f>
        <v>56.5</v>
      </c>
      <c r="R23" s="16">
        <f>[19]Julho!$E$21</f>
        <v>77.083333333333329</v>
      </c>
      <c r="S23" s="16">
        <f>[19]Julho!$E$22</f>
        <v>56</v>
      </c>
      <c r="T23" s="16">
        <f>[19]Julho!$E$23</f>
        <v>67.75</v>
      </c>
      <c r="U23" s="16">
        <f>[19]Julho!$E$24</f>
        <v>68.791666666666671</v>
      </c>
      <c r="V23" s="16">
        <f>[19]Julho!$E$25</f>
        <v>68.208333333333329</v>
      </c>
      <c r="W23" s="16">
        <f>[19]Julho!$E$26</f>
        <v>66.625</v>
      </c>
      <c r="X23" s="16">
        <f>[19]Julho!$E$27</f>
        <v>63.083333333333336</v>
      </c>
      <c r="Y23" s="16">
        <f>[19]Julho!$E$28</f>
        <v>61.291666666666664</v>
      </c>
      <c r="Z23" s="16">
        <f>[19]Julho!$E$29</f>
        <v>60.958333333333336</v>
      </c>
      <c r="AA23" s="16">
        <f>[19]Julho!$E$30</f>
        <v>61.416666666666664</v>
      </c>
      <c r="AB23" s="16">
        <f>[19]Julho!$E$31</f>
        <v>61.166666666666664</v>
      </c>
      <c r="AC23" s="16">
        <f>[19]Julho!$E$32</f>
        <v>60.541666666666664</v>
      </c>
      <c r="AD23" s="16">
        <f>[19]Julho!$E$33</f>
        <v>61.375</v>
      </c>
      <c r="AE23" s="16">
        <f>[19]Julho!$E$34</f>
        <v>62.041666666666664</v>
      </c>
      <c r="AF23" s="16">
        <f>[19]Julho!$E$35</f>
        <v>59</v>
      </c>
      <c r="AG23" s="85">
        <f t="shared" si="2"/>
        <v>66.13844086021507</v>
      </c>
    </row>
    <row r="24" spans="1:33" ht="17.100000000000001" customHeight="1" x14ac:dyDescent="0.2">
      <c r="A24" s="80" t="s">
        <v>14</v>
      </c>
      <c r="B24" s="16">
        <f>[20]Julho!$E$5</f>
        <v>62.958333333333336</v>
      </c>
      <c r="C24" s="16">
        <f>[20]Julho!$E$6</f>
        <v>61.125</v>
      </c>
      <c r="D24" s="16">
        <f>[20]Julho!$E$7</f>
        <v>57.958333333333336</v>
      </c>
      <c r="E24" s="16">
        <f>[20]Julho!$E$8</f>
        <v>49.041666666666664</v>
      </c>
      <c r="F24" s="16">
        <f>[20]Julho!$E$9</f>
        <v>52.958333333333336</v>
      </c>
      <c r="G24" s="16">
        <f>[20]Julho!$E$10</f>
        <v>61.541666666666664</v>
      </c>
      <c r="H24" s="16">
        <f>[20]Julho!$E$11</f>
        <v>60.75</v>
      </c>
      <c r="I24" s="16">
        <f>[20]Julho!$E$12</f>
        <v>57.625</v>
      </c>
      <c r="J24" s="16">
        <f>[20]Julho!$E$13</f>
        <v>61.541666666666664</v>
      </c>
      <c r="K24" s="16">
        <f>[20]Julho!$E$14</f>
        <v>59.541666666666664</v>
      </c>
      <c r="L24" s="16">
        <f>[20]Julho!$E$15</f>
        <v>61.833333333333336</v>
      </c>
      <c r="M24" s="16">
        <f>[20]Julho!$E$16</f>
        <v>59.166666666666664</v>
      </c>
      <c r="N24" s="16">
        <f>[20]Julho!$E$17</f>
        <v>56.041666666666664</v>
      </c>
      <c r="O24" s="16">
        <f>[20]Julho!$E$18</f>
        <v>55.708333333333336</v>
      </c>
      <c r="P24" s="16">
        <f>[20]Julho!$E$19</f>
        <v>49.375</v>
      </c>
      <c r="Q24" s="16">
        <f>[20]Julho!$E$20</f>
        <v>54.791666666666664</v>
      </c>
      <c r="R24" s="16">
        <f>[20]Julho!$E$21</f>
        <v>49.25</v>
      </c>
      <c r="S24" s="16">
        <f>[20]Julho!$E$22</f>
        <v>63.291666666666664</v>
      </c>
      <c r="T24" s="16">
        <f>[20]Julho!$E$23</f>
        <v>72.458333333333329</v>
      </c>
      <c r="U24" s="16">
        <f>[20]Julho!$E$24</f>
        <v>66.875</v>
      </c>
      <c r="V24" s="16">
        <f>[20]Julho!$E$25</f>
        <v>55.75</v>
      </c>
      <c r="W24" s="16">
        <f>[20]Julho!$E$26</f>
        <v>49.041666666666664</v>
      </c>
      <c r="X24" s="16">
        <f>[20]Julho!$E$27</f>
        <v>44.208333333333336</v>
      </c>
      <c r="Y24" s="16">
        <f>[20]Julho!$E$28</f>
        <v>36.583333333333336</v>
      </c>
      <c r="Z24" s="16">
        <f>[20]Julho!$E$29</f>
        <v>49.125</v>
      </c>
      <c r="AA24" s="16">
        <f>[20]Julho!$E$30</f>
        <v>51.708333333333336</v>
      </c>
      <c r="AB24" s="16">
        <f>[20]Julho!$E$31</f>
        <v>50.333333333333336</v>
      </c>
      <c r="AC24" s="16">
        <f>[20]Julho!$E$32</f>
        <v>52.291666666666664</v>
      </c>
      <c r="AD24" s="16">
        <f>[20]Julho!$E$33</f>
        <v>53.125</v>
      </c>
      <c r="AE24" s="16">
        <f>[20]Julho!$E$34</f>
        <v>50.791666666666664</v>
      </c>
      <c r="AF24" s="16">
        <f>[20]Julho!$E$35</f>
        <v>42.041666666666664</v>
      </c>
      <c r="AG24" s="85">
        <f t="shared" si="2"/>
        <v>55.123655913978489</v>
      </c>
    </row>
    <row r="25" spans="1:33" ht="17.100000000000001" customHeight="1" x14ac:dyDescent="0.2">
      <c r="A25" s="80" t="s">
        <v>15</v>
      </c>
      <c r="B25" s="16">
        <f>[21]Julho!$E$5</f>
        <v>76.416666666666671</v>
      </c>
      <c r="C25" s="16">
        <f>[21]Julho!$E$6</f>
        <v>78</v>
      </c>
      <c r="D25" s="16">
        <f>[21]Julho!$E$7</f>
        <v>74.833333333333329</v>
      </c>
      <c r="E25" s="16">
        <f>[21]Julho!$E$8</f>
        <v>75.083333333333329</v>
      </c>
      <c r="F25" s="16">
        <f>[21]Julho!$E$9</f>
        <v>69.458333333333329</v>
      </c>
      <c r="G25" s="16">
        <f>[21]Julho!$E$10</f>
        <v>64.5</v>
      </c>
      <c r="H25" s="16">
        <f>[21]Julho!$E$11</f>
        <v>65.875</v>
      </c>
      <c r="I25" s="16">
        <f>[21]Julho!$E$12</f>
        <v>66.833333333333329</v>
      </c>
      <c r="J25" s="16">
        <f>[21]Julho!$E$13</f>
        <v>74</v>
      </c>
      <c r="K25" s="16">
        <f>[21]Julho!$E$14</f>
        <v>73.708333333333329</v>
      </c>
      <c r="L25" s="16">
        <f>[21]Julho!$E$15</f>
        <v>65.125</v>
      </c>
      <c r="M25" s="16">
        <f>[21]Julho!$E$16</f>
        <v>62.5</v>
      </c>
      <c r="N25" s="16">
        <f>[21]Julho!$E$17</f>
        <v>63.041666666666664</v>
      </c>
      <c r="O25" s="16">
        <f>[21]Julho!$E$18</f>
        <v>56.375</v>
      </c>
      <c r="P25" s="16">
        <f>[21]Julho!$E$19</f>
        <v>54.541666666666664</v>
      </c>
      <c r="Q25" s="16">
        <f>[21]Julho!$E$20</f>
        <v>49.541666666666664</v>
      </c>
      <c r="R25" s="16">
        <f>[21]Julho!$E$21</f>
        <v>82.291666666666671</v>
      </c>
      <c r="S25" s="16">
        <f>[21]Julho!$E$22</f>
        <v>76.375</v>
      </c>
      <c r="T25" s="16">
        <f>[21]Julho!$E$23</f>
        <v>62.5</v>
      </c>
      <c r="U25" s="16">
        <f>[21]Julho!$E$24</f>
        <v>58.875</v>
      </c>
      <c r="V25" s="16">
        <f>[21]Julho!$E$25</f>
        <v>52.541666666666664</v>
      </c>
      <c r="W25" s="16">
        <f>[21]Julho!$E$26</f>
        <v>50.958333333333336</v>
      </c>
      <c r="X25" s="16">
        <f>[21]Julho!$E$27</f>
        <v>51.75</v>
      </c>
      <c r="Y25" s="16">
        <f>[21]Julho!$E$28</f>
        <v>48.125</v>
      </c>
      <c r="Z25" s="16">
        <f>[21]Julho!$E$29</f>
        <v>48.75</v>
      </c>
      <c r="AA25" s="16">
        <f>[21]Julho!$E$30</f>
        <v>49.375</v>
      </c>
      <c r="AB25" s="16">
        <f>[21]Julho!$E$31</f>
        <v>52.416666666666664</v>
      </c>
      <c r="AC25" s="16">
        <f>[21]Julho!$E$32</f>
        <v>53.333333333333336</v>
      </c>
      <c r="AD25" s="16">
        <f>[21]Julho!$E$33</f>
        <v>54.666666666666664</v>
      </c>
      <c r="AE25" s="16">
        <f>[21]Julho!$E$34</f>
        <v>53.541666666666664</v>
      </c>
      <c r="AF25" s="16">
        <f>[21]Julho!$E$35</f>
        <v>50.083333333333336</v>
      </c>
      <c r="AG25" s="85">
        <f t="shared" si="2"/>
        <v>61.787634408602152</v>
      </c>
    </row>
    <row r="26" spans="1:33" ht="17.100000000000001" customHeight="1" x14ac:dyDescent="0.2">
      <c r="A26" s="80" t="s">
        <v>16</v>
      </c>
      <c r="B26" s="16">
        <f>[22]Julho!$E$5</f>
        <v>80.25</v>
      </c>
      <c r="C26" s="16">
        <f>[22]Julho!$E$6</f>
        <v>82.125</v>
      </c>
      <c r="D26" s="16">
        <f>[22]Julho!$E$7</f>
        <v>70.125</v>
      </c>
      <c r="E26" s="16">
        <f>[22]Julho!$E$8</f>
        <v>61.875</v>
      </c>
      <c r="F26" s="16">
        <f>[22]Julho!$E$9</f>
        <v>62.25</v>
      </c>
      <c r="G26" s="16">
        <f>[22]Julho!$E$10</f>
        <v>64.708333333333329</v>
      </c>
      <c r="H26" s="16">
        <f>[22]Julho!$E$11</f>
        <v>63.208333333333336</v>
      </c>
      <c r="I26" s="16">
        <f>[22]Julho!$E$12</f>
        <v>64.25</v>
      </c>
      <c r="J26" s="16">
        <f>[22]Julho!$E$13</f>
        <v>67.291666666666671</v>
      </c>
      <c r="K26" s="16">
        <f>[22]Julho!$E$14</f>
        <v>65.333333333333329</v>
      </c>
      <c r="L26" s="16">
        <f>[22]Julho!$E$15</f>
        <v>62.166666666666664</v>
      </c>
      <c r="M26" s="16">
        <f>[22]Julho!$E$16</f>
        <v>58.166666666666664</v>
      </c>
      <c r="N26" s="16">
        <f>[22]Julho!$E$17</f>
        <v>53.583333333333336</v>
      </c>
      <c r="O26" s="16">
        <f>[22]Julho!$E$18</f>
        <v>49.083333333333336</v>
      </c>
      <c r="P26" s="16">
        <f>[22]Julho!$E$19</f>
        <v>46.75</v>
      </c>
      <c r="Q26" s="16">
        <f>[22]Julho!$E$20</f>
        <v>52.791666666666664</v>
      </c>
      <c r="R26" s="16">
        <f>[22]Julho!$E$21</f>
        <v>79.666666666666671</v>
      </c>
      <c r="S26" s="16">
        <f>[22]Julho!$E$22</f>
        <v>55.666666666666664</v>
      </c>
      <c r="T26" s="16">
        <f>[22]Julho!$E$23</f>
        <v>43.363636363636367</v>
      </c>
      <c r="U26" s="16">
        <f>[22]Julho!$E$24</f>
        <v>45.588235294117645</v>
      </c>
      <c r="V26" s="16">
        <f>[22]Julho!$E$25</f>
        <v>53.041666666666664</v>
      </c>
      <c r="W26" s="16">
        <f>[22]Julho!$E$26</f>
        <v>51.25</v>
      </c>
      <c r="X26" s="16">
        <f>[22]Julho!$E$27</f>
        <v>42.25</v>
      </c>
      <c r="Y26" s="16">
        <f>[22]Julho!$E$28</f>
        <v>42.347826086956523</v>
      </c>
      <c r="Z26" s="16">
        <f>[22]Julho!$E$29</f>
        <v>42.666666666666664</v>
      </c>
      <c r="AA26" s="16">
        <f>[22]Julho!$E$30</f>
        <v>43.5</v>
      </c>
      <c r="AB26" s="16">
        <f>[22]Julho!$E$31</f>
        <v>48.916666666666664</v>
      </c>
      <c r="AC26" s="16">
        <f>[22]Julho!$E$32</f>
        <v>47.75</v>
      </c>
      <c r="AD26" s="16">
        <f>[22]Julho!$E$33</f>
        <v>41.208333333333336</v>
      </c>
      <c r="AE26" s="16">
        <f>[22]Julho!$E$34</f>
        <v>45.583333333333336</v>
      </c>
      <c r="AF26" s="16">
        <f>[22]Julho!$E$35</f>
        <v>49.125</v>
      </c>
      <c r="AG26" s="85">
        <f t="shared" si="2"/>
        <v>55.996226808969155</v>
      </c>
    </row>
    <row r="27" spans="1:33" ht="17.100000000000001" customHeight="1" x14ac:dyDescent="0.2">
      <c r="A27" s="80" t="s">
        <v>17</v>
      </c>
      <c r="B27" s="16" t="str">
        <f>[23]Julho!$E$5</f>
        <v>*</v>
      </c>
      <c r="C27" s="16" t="str">
        <f>[23]Julho!$E$6</f>
        <v>*</v>
      </c>
      <c r="D27" s="16" t="str">
        <f>[23]Julho!$E$7</f>
        <v>*</v>
      </c>
      <c r="E27" s="16" t="str">
        <f>[23]Julho!$E$8</f>
        <v>*</v>
      </c>
      <c r="F27" s="16" t="str">
        <f>[23]Julho!$E$9</f>
        <v>*</v>
      </c>
      <c r="G27" s="16" t="str">
        <f>[23]Julho!$E$10</f>
        <v>*</v>
      </c>
      <c r="H27" s="16" t="str">
        <f>[23]Julho!$E$11</f>
        <v>*</v>
      </c>
      <c r="I27" s="16" t="str">
        <f>[23]Julho!$E$12</f>
        <v>*</v>
      </c>
      <c r="J27" s="16" t="str">
        <f>[23]Julho!$E$13</f>
        <v>*</v>
      </c>
      <c r="K27" s="16" t="str">
        <f>[23]Julho!$E$14</f>
        <v>*</v>
      </c>
      <c r="L27" s="16" t="str">
        <f>[23]Julho!$E$15</f>
        <v>*</v>
      </c>
      <c r="M27" s="16" t="str">
        <f>[23]Julho!$E$16</f>
        <v>*</v>
      </c>
      <c r="N27" s="16" t="str">
        <f>[23]Julho!$E$17</f>
        <v>*</v>
      </c>
      <c r="O27" s="16" t="str">
        <f>[23]Julho!$E$18</f>
        <v>*</v>
      </c>
      <c r="P27" s="16" t="str">
        <f>[23]Julho!$E$19</f>
        <v>*</v>
      </c>
      <c r="Q27" s="16" t="str">
        <f>[23]Julho!$E$20</f>
        <v>*</v>
      </c>
      <c r="R27" s="16" t="str">
        <f>[23]Julho!$E$21</f>
        <v>*</v>
      </c>
      <c r="S27" s="16">
        <f>[23]Julho!$E$22</f>
        <v>10</v>
      </c>
      <c r="T27" s="16" t="str">
        <f>[23]Julho!$E$23</f>
        <v>*</v>
      </c>
      <c r="U27" s="16" t="str">
        <f>[23]Julho!$E$24</f>
        <v>*</v>
      </c>
      <c r="V27" s="16">
        <f>[23]Julho!$E$25</f>
        <v>19.25</v>
      </c>
      <c r="W27" s="16">
        <f>[23]Julho!$E$26</f>
        <v>10</v>
      </c>
      <c r="X27" s="16" t="str">
        <f>[23]Julho!$E$27</f>
        <v>*</v>
      </c>
      <c r="Y27" s="16" t="str">
        <f>[23]Julho!$E$28</f>
        <v>*</v>
      </c>
      <c r="Z27" s="16" t="str">
        <f>[23]Julho!$E$29</f>
        <v>*</v>
      </c>
      <c r="AA27" s="16" t="str">
        <f>[23]Julho!$E$30</f>
        <v>*</v>
      </c>
      <c r="AB27" s="16" t="str">
        <f>[23]Julho!$E$31</f>
        <v>*</v>
      </c>
      <c r="AC27" s="16" t="str">
        <f>[23]Julho!$E$32</f>
        <v>*</v>
      </c>
      <c r="AD27" s="16" t="str">
        <f>[23]Julho!$E$33</f>
        <v>*</v>
      </c>
      <c r="AE27" s="16" t="str">
        <f>[23]Julho!$E$34</f>
        <v>*</v>
      </c>
      <c r="AF27" s="16" t="str">
        <f>[23]Julho!$E$35</f>
        <v>*</v>
      </c>
      <c r="AG27" s="85" t="s">
        <v>139</v>
      </c>
    </row>
    <row r="28" spans="1:33" ht="17.100000000000001" customHeight="1" x14ac:dyDescent="0.2">
      <c r="A28" s="80" t="s">
        <v>18</v>
      </c>
      <c r="B28" s="16">
        <f>[24]Julho!$E$5</f>
        <v>56.666666666666664</v>
      </c>
      <c r="C28" s="16">
        <f>[24]Julho!$E$6</f>
        <v>59.333333333333336</v>
      </c>
      <c r="D28" s="16">
        <f>[24]Julho!$E$7</f>
        <v>63.958333333333336</v>
      </c>
      <c r="E28" s="16">
        <f>[24]Julho!$E$8</f>
        <v>59.625</v>
      </c>
      <c r="F28" s="16">
        <f>[24]Julho!$E$9</f>
        <v>56.166666666666664</v>
      </c>
      <c r="G28" s="16">
        <f>[24]Julho!$E$10</f>
        <v>52.791666666666664</v>
      </c>
      <c r="H28" s="16">
        <f>[24]Julho!$E$11</f>
        <v>53.25</v>
      </c>
      <c r="I28" s="16">
        <f>[24]Julho!$E$12</f>
        <v>55.333333333333336</v>
      </c>
      <c r="J28" s="16">
        <f>[24]Julho!$E$13</f>
        <v>58.791666666666664</v>
      </c>
      <c r="K28" s="16">
        <f>[24]Julho!$E$14</f>
        <v>55.75</v>
      </c>
      <c r="L28" s="16">
        <f>[24]Julho!$E$15</f>
        <v>52.083333333333336</v>
      </c>
      <c r="M28" s="16">
        <f>[24]Julho!$E$16</f>
        <v>53.708333333333336</v>
      </c>
      <c r="N28" s="16">
        <f>[24]Julho!$E$17</f>
        <v>46.833333333333336</v>
      </c>
      <c r="O28" s="16">
        <f>[24]Julho!$E$18</f>
        <v>46.291666666666664</v>
      </c>
      <c r="P28" s="16">
        <f>[24]Julho!$E$19</f>
        <v>46.916666666666664</v>
      </c>
      <c r="Q28" s="16">
        <f>[24]Julho!$E$20</f>
        <v>46.541666666666664</v>
      </c>
      <c r="R28" s="16">
        <f>[24]Julho!$E$21</f>
        <v>81.25</v>
      </c>
      <c r="S28" s="16">
        <f>[24]Julho!$E$22</f>
        <v>59.625</v>
      </c>
      <c r="T28" s="16">
        <f>[24]Julho!$E$23</f>
        <v>53.166666666666664</v>
      </c>
      <c r="U28" s="16">
        <f>[24]Julho!$E$24</f>
        <v>57.125</v>
      </c>
      <c r="V28" s="16">
        <f>[24]Julho!$E$25</f>
        <v>53.5</v>
      </c>
      <c r="W28" s="16">
        <f>[24]Julho!$E$26</f>
        <v>47.416666666666664</v>
      </c>
      <c r="X28" s="16">
        <f>[24]Julho!$E$27</f>
        <v>38.166666666666664</v>
      </c>
      <c r="Y28" s="16">
        <f>[24]Julho!$E$28</f>
        <v>37.083333333333336</v>
      </c>
      <c r="Z28" s="16">
        <f>[24]Julho!$E$29</f>
        <v>36.458333333333336</v>
      </c>
      <c r="AA28" s="16">
        <f>[24]Julho!$E$30</f>
        <v>43.75</v>
      </c>
      <c r="AB28" s="16">
        <f>[24]Julho!$E$31</f>
        <v>41.791666666666664</v>
      </c>
      <c r="AC28" s="16">
        <f>[24]Julho!$E$32</f>
        <v>44.75</v>
      </c>
      <c r="AD28" s="16">
        <f>[24]Julho!$E$33</f>
        <v>46.333333333333336</v>
      </c>
      <c r="AE28" s="16">
        <f>[24]Julho!$E$34</f>
        <v>44.166666666666664</v>
      </c>
      <c r="AF28" s="16">
        <f>[24]Julho!$E$35</f>
        <v>45.583333333333336</v>
      </c>
      <c r="AG28" s="85">
        <f t="shared" si="2"/>
        <v>51.4260752688172</v>
      </c>
    </row>
    <row r="29" spans="1:33" ht="17.100000000000001" customHeight="1" x14ac:dyDescent="0.2">
      <c r="A29" s="80" t="s">
        <v>19</v>
      </c>
      <c r="B29" s="16">
        <f>[25]Julho!$E$5</f>
        <v>86.875</v>
      </c>
      <c r="C29" s="16">
        <f>[25]Julho!$E$6</f>
        <v>81.875</v>
      </c>
      <c r="D29" s="16">
        <f>[25]Julho!$E$7</f>
        <v>69.875</v>
      </c>
      <c r="E29" s="16">
        <f>[25]Julho!$E$8</f>
        <v>63.416666666666664</v>
      </c>
      <c r="F29" s="16">
        <f>[25]Julho!$E$9</f>
        <v>60.458333333333336</v>
      </c>
      <c r="G29" s="16">
        <f>[25]Julho!$E$10</f>
        <v>60.291666666666664</v>
      </c>
      <c r="H29" s="16">
        <f>[25]Julho!$E$11</f>
        <v>60.75</v>
      </c>
      <c r="I29" s="16">
        <f>[25]Julho!$E$12</f>
        <v>62.875</v>
      </c>
      <c r="J29" s="16">
        <f>[25]Julho!$E$13</f>
        <v>70.041666666666671</v>
      </c>
      <c r="K29" s="16">
        <f>[25]Julho!$E$14</f>
        <v>70.625</v>
      </c>
      <c r="L29" s="16">
        <f>[25]Julho!$E$15</f>
        <v>60.708333333333336</v>
      </c>
      <c r="M29" s="16">
        <f>[25]Julho!$E$16</f>
        <v>59.333333333333336</v>
      </c>
      <c r="N29" s="16">
        <f>[25]Julho!$E$17</f>
        <v>53.75</v>
      </c>
      <c r="O29" s="16">
        <f>[25]Julho!$E$18</f>
        <v>60.25</v>
      </c>
      <c r="P29" s="16">
        <f>[25]Julho!$E$19</f>
        <v>54.583333333333336</v>
      </c>
      <c r="Q29" s="16">
        <f>[25]Julho!$E$20</f>
        <v>59.416666666666664</v>
      </c>
      <c r="R29" s="16">
        <f>[25]Julho!$E$21</f>
        <v>86.75</v>
      </c>
      <c r="S29" s="16">
        <f>[25]Julho!$E$22</f>
        <v>68.166666666666671</v>
      </c>
      <c r="T29" s="16">
        <f>[25]Julho!$E$23</f>
        <v>53.5</v>
      </c>
      <c r="U29" s="16">
        <f>[25]Julho!$E$24</f>
        <v>57.916666666666664</v>
      </c>
      <c r="V29" s="16">
        <f>[25]Julho!$E$25</f>
        <v>61.041666666666664</v>
      </c>
      <c r="W29" s="16">
        <f>[25]Julho!$E$26</f>
        <v>49.416666666666664</v>
      </c>
      <c r="X29" s="16">
        <f>[25]Julho!$E$27</f>
        <v>45.583333333333336</v>
      </c>
      <c r="Y29" s="16">
        <f>[25]Julho!$E$28</f>
        <v>45.333333333333336</v>
      </c>
      <c r="Z29" s="16">
        <f>[25]Julho!$E$29</f>
        <v>43.291666666666664</v>
      </c>
      <c r="AA29" s="16">
        <f>[25]Julho!$E$30</f>
        <v>46.75</v>
      </c>
      <c r="AB29" s="16">
        <f>[25]Julho!$E$31</f>
        <v>47.916666666666664</v>
      </c>
      <c r="AC29" s="16">
        <f>[25]Julho!$E$32</f>
        <v>49.625</v>
      </c>
      <c r="AD29" s="16">
        <f>[25]Julho!$E$33</f>
        <v>47.291666666666664</v>
      </c>
      <c r="AE29" s="16">
        <f>[25]Julho!$E$34</f>
        <v>49.541666666666664</v>
      </c>
      <c r="AF29" s="16">
        <f>[25]Julho!$E$35</f>
        <v>47.458333333333336</v>
      </c>
      <c r="AG29" s="85">
        <f t="shared" si="2"/>
        <v>59.184139784946254</v>
      </c>
    </row>
    <row r="30" spans="1:33" ht="17.100000000000001" customHeight="1" x14ac:dyDescent="0.2">
      <c r="A30" s="80" t="s">
        <v>31</v>
      </c>
      <c r="B30" s="16">
        <f>[26]Julho!$E$5</f>
        <v>59.555555555555557</v>
      </c>
      <c r="C30" s="16">
        <f>[26]Julho!$E$6</f>
        <v>60.142857142857146</v>
      </c>
      <c r="D30" s="16">
        <f>[26]Julho!$E$7</f>
        <v>55.625</v>
      </c>
      <c r="E30" s="16">
        <f>[26]Julho!$E$8</f>
        <v>46.666666666666664</v>
      </c>
      <c r="F30" s="16">
        <f>[26]Julho!$E$9</f>
        <v>44.571428571428569</v>
      </c>
      <c r="G30" s="16">
        <f>[26]Julho!$E$10</f>
        <v>40.375</v>
      </c>
      <c r="H30" s="16">
        <f>[26]Julho!$E$11</f>
        <v>43.625</v>
      </c>
      <c r="I30" s="16">
        <f>[26]Julho!$E$12</f>
        <v>43.428571428571431</v>
      </c>
      <c r="J30" s="16">
        <f>[26]Julho!$E$13</f>
        <v>48.75</v>
      </c>
      <c r="K30" s="16">
        <f>[26]Julho!$E$14</f>
        <v>41.125</v>
      </c>
      <c r="L30" s="16">
        <f>[26]Julho!$E$15</f>
        <v>39.5</v>
      </c>
      <c r="M30" s="16">
        <f>[26]Julho!$E$16</f>
        <v>39.375</v>
      </c>
      <c r="N30" s="16">
        <f>[26]Julho!$E$17</f>
        <v>31.125</v>
      </c>
      <c r="O30" s="16">
        <f>[26]Julho!$E$18</f>
        <v>31.625</v>
      </c>
      <c r="P30" s="16">
        <f>[26]Julho!$E$19</f>
        <v>30.625</v>
      </c>
      <c r="Q30" s="16">
        <f>[26]Julho!$E$20</f>
        <v>35</v>
      </c>
      <c r="R30" s="16" t="str">
        <f>[26]Julho!$E$21</f>
        <v>*</v>
      </c>
      <c r="S30" s="16">
        <f>[26]Julho!$E$22</f>
        <v>42.625</v>
      </c>
      <c r="T30" s="16">
        <f>[26]Julho!$E$23</f>
        <v>53.142857142857146</v>
      </c>
      <c r="U30" s="16">
        <f>[26]Julho!$E$24</f>
        <v>47.75</v>
      </c>
      <c r="V30" s="16">
        <f>[26]Julho!$E$25</f>
        <v>35</v>
      </c>
      <c r="W30" s="16">
        <f>[26]Julho!$E$26</f>
        <v>26.285714285714285</v>
      </c>
      <c r="X30" s="16">
        <f>[26]Julho!$E$27</f>
        <v>25.875</v>
      </c>
      <c r="Y30" s="16">
        <f>[26]Julho!$E$28</f>
        <v>24.625</v>
      </c>
      <c r="Z30" s="16">
        <f>[26]Julho!$E$29</f>
        <v>23.125</v>
      </c>
      <c r="AA30" s="16">
        <f>[26]Julho!$E$30</f>
        <v>31.625</v>
      </c>
      <c r="AB30" s="16">
        <f>[26]Julho!$E$31</f>
        <v>29.375</v>
      </c>
      <c r="AC30" s="16">
        <f>[26]Julho!$E$32</f>
        <v>28.5</v>
      </c>
      <c r="AD30" s="16">
        <f>[26]Julho!$E$33</f>
        <v>33</v>
      </c>
      <c r="AE30" s="16">
        <f>[26]Julho!$E$34</f>
        <v>30.571428571428573</v>
      </c>
      <c r="AF30" s="16">
        <f>[26]Julho!$E$35</f>
        <v>25.75</v>
      </c>
      <c r="AG30" s="85">
        <f t="shared" si="2"/>
        <v>38.278835978835986</v>
      </c>
    </row>
    <row r="31" spans="1:33" ht="17.100000000000001" customHeight="1" x14ac:dyDescent="0.2">
      <c r="A31" s="80" t="s">
        <v>48</v>
      </c>
      <c r="B31" s="16">
        <f>[27]Julho!$E$5</f>
        <v>46.708333333333336</v>
      </c>
      <c r="C31" s="16">
        <f>[27]Julho!$E$6</f>
        <v>46.875</v>
      </c>
      <c r="D31" s="16">
        <f>[27]Julho!$E$7</f>
        <v>56.375</v>
      </c>
      <c r="E31" s="16">
        <f>[27]Julho!$E$8</f>
        <v>50.333333333333336</v>
      </c>
      <c r="F31" s="16">
        <f>[27]Julho!$E$9</f>
        <v>47.708333333333336</v>
      </c>
      <c r="G31" s="16">
        <f>[27]Julho!$E$10</f>
        <v>45.625</v>
      </c>
      <c r="H31" s="16">
        <f>[27]Julho!$E$11</f>
        <v>46.541666666666664</v>
      </c>
      <c r="I31" s="16">
        <f>[27]Julho!$E$12</f>
        <v>48.875</v>
      </c>
      <c r="J31" s="16">
        <f>[27]Julho!$E$13</f>
        <v>53.625</v>
      </c>
      <c r="K31" s="16">
        <f>[27]Julho!$E$14</f>
        <v>49.75</v>
      </c>
      <c r="L31" s="16">
        <f>[27]Julho!$E$15</f>
        <v>48.333333333333336</v>
      </c>
      <c r="M31" s="16">
        <f>[27]Julho!$E$16</f>
        <v>45.208333333333336</v>
      </c>
      <c r="N31" s="16">
        <f>[27]Julho!$E$17</f>
        <v>44.625</v>
      </c>
      <c r="O31" s="16">
        <f>[27]Julho!$E$18</f>
        <v>41.625</v>
      </c>
      <c r="P31" s="16">
        <f>[27]Julho!$E$19</f>
        <v>48.388888888888886</v>
      </c>
      <c r="Q31" s="16">
        <f>[27]Julho!$E$20</f>
        <v>34.4</v>
      </c>
      <c r="R31" s="16">
        <f>[27]Julho!$E$21</f>
        <v>94.5</v>
      </c>
      <c r="S31" s="16">
        <f>[27]Julho!$E$22</f>
        <v>67</v>
      </c>
      <c r="T31" s="16">
        <f>[27]Julho!$E$23</f>
        <v>48.708333333333336</v>
      </c>
      <c r="U31" s="16">
        <f>[27]Julho!$E$24</f>
        <v>55.041666666666664</v>
      </c>
      <c r="V31" s="16">
        <f>[27]Julho!$E$25</f>
        <v>47.375</v>
      </c>
      <c r="W31" s="16">
        <f>[27]Julho!$E$26</f>
        <v>39.291666666666664</v>
      </c>
      <c r="X31" s="16">
        <f>[27]Julho!$E$27</f>
        <v>33.916666666666664</v>
      </c>
      <c r="Y31" s="16">
        <f>[27]Julho!$E$28</f>
        <v>34.541666666666664</v>
      </c>
      <c r="Z31" s="16">
        <f>[27]Julho!$E$29</f>
        <v>33.25</v>
      </c>
      <c r="AA31" s="16">
        <f>[27]Julho!$E$30</f>
        <v>35.541666666666664</v>
      </c>
      <c r="AB31" s="16">
        <f>[27]Julho!$E$31</f>
        <v>35.875</v>
      </c>
      <c r="AC31" s="16">
        <f>[27]Julho!$E$32</f>
        <v>38.458333333333336</v>
      </c>
      <c r="AD31" s="16">
        <f>[27]Julho!$E$33</f>
        <v>40.708333333333336</v>
      </c>
      <c r="AE31" s="16">
        <f>[27]Julho!$E$34</f>
        <v>36.588235294117645</v>
      </c>
      <c r="AF31" s="16">
        <f>[27]Julho!$E$35</f>
        <v>35.733333333333334</v>
      </c>
      <c r="AG31" s="85">
        <f t="shared" ref="AG31" si="3">AVERAGE(B31:AF31)</f>
        <v>46.178294328484085</v>
      </c>
    </row>
    <row r="32" spans="1:33" ht="17.100000000000001" customHeight="1" x14ac:dyDescent="0.2">
      <c r="A32" s="80" t="s">
        <v>20</v>
      </c>
      <c r="B32" s="16">
        <f>[28]Julho!$E$5</f>
        <v>63.166666666666664</v>
      </c>
      <c r="C32" s="16">
        <f>[28]Julho!$E$6</f>
        <v>64.875</v>
      </c>
      <c r="D32" s="16">
        <f>[28]Julho!$E$7</f>
        <v>61.833333333333336</v>
      </c>
      <c r="E32" s="16">
        <f>[28]Julho!$E$8</f>
        <v>53.791666666666664</v>
      </c>
      <c r="F32" s="16">
        <f>[28]Julho!$E$9</f>
        <v>51.333333333333336</v>
      </c>
      <c r="G32" s="16">
        <f>[28]Julho!$E$10</f>
        <v>57.208333333333336</v>
      </c>
      <c r="H32" s="16">
        <f>[28]Julho!$E$11</f>
        <v>57.791666666666664</v>
      </c>
      <c r="I32" s="16">
        <f>[28]Julho!$E$12</f>
        <v>53.166666666666664</v>
      </c>
      <c r="J32" s="16">
        <f>[28]Julho!$E$13</f>
        <v>58.5</v>
      </c>
      <c r="K32" s="16">
        <f>[28]Julho!$E$14</f>
        <v>57.208333333333336</v>
      </c>
      <c r="L32" s="16">
        <f>[28]Julho!$E$15</f>
        <v>58</v>
      </c>
      <c r="M32" s="16">
        <f>[28]Julho!$E$16</f>
        <v>58</v>
      </c>
      <c r="N32" s="16">
        <f>[28]Julho!$E$17</f>
        <v>56.1875</v>
      </c>
      <c r="O32" s="16" t="str">
        <f>[28]Julho!$E$18</f>
        <v>*</v>
      </c>
      <c r="P32" s="16" t="str">
        <f>[28]Julho!$E$19</f>
        <v>*</v>
      </c>
      <c r="Q32" s="16" t="str">
        <f>[28]Julho!$E$20</f>
        <v>*</v>
      </c>
      <c r="R32" s="16" t="str">
        <f>[28]Julho!$E$21</f>
        <v>*</v>
      </c>
      <c r="S32" s="16" t="str">
        <f>[28]Julho!$E$22</f>
        <v>*</v>
      </c>
      <c r="T32" s="16" t="str">
        <f>[28]Julho!$E$23</f>
        <v>*</v>
      </c>
      <c r="U32" s="16" t="str">
        <f>[28]Julho!$E$24</f>
        <v>*</v>
      </c>
      <c r="V32" s="16" t="str">
        <f>[28]Julho!$E$25</f>
        <v>*</v>
      </c>
      <c r="W32" s="16" t="str">
        <f>[28]Julho!$E$26</f>
        <v>*</v>
      </c>
      <c r="X32" s="16" t="str">
        <f>[28]Julho!$E$27</f>
        <v>*</v>
      </c>
      <c r="Y32" s="16" t="str">
        <f>[28]Julho!$E$28</f>
        <v>*</v>
      </c>
      <c r="Z32" s="16" t="str">
        <f>[28]Julho!$E$29</f>
        <v>*</v>
      </c>
      <c r="AA32" s="16" t="str">
        <f>[28]Julho!$E$30</f>
        <v>*</v>
      </c>
      <c r="AB32" s="16" t="str">
        <f>[28]Julho!$E$31</f>
        <v>*</v>
      </c>
      <c r="AC32" s="16" t="str">
        <f>[28]Julho!$E$32</f>
        <v>*</v>
      </c>
      <c r="AD32" s="16" t="str">
        <f>[28]Julho!$E$33</f>
        <v>*</v>
      </c>
      <c r="AE32" s="16" t="str">
        <f>[28]Julho!$E$34</f>
        <v>*</v>
      </c>
      <c r="AF32" s="16" t="str">
        <f>[28]Julho!$E$35</f>
        <v>*</v>
      </c>
      <c r="AG32" s="85">
        <f t="shared" si="2"/>
        <v>57.774038461538467</v>
      </c>
    </row>
    <row r="33" spans="1:35" s="5" customFormat="1" ht="17.100000000000001" customHeight="1" thickBot="1" x14ac:dyDescent="0.25">
      <c r="A33" s="113" t="s">
        <v>34</v>
      </c>
      <c r="B33" s="114">
        <f t="shared" ref="B33:AG33" si="4">AVERAGE(B5:B32)</f>
        <v>68.787731481481487</v>
      </c>
      <c r="C33" s="114">
        <f t="shared" si="4"/>
        <v>69.066674828143803</v>
      </c>
      <c r="D33" s="114">
        <f t="shared" si="4"/>
        <v>64.517017543859652</v>
      </c>
      <c r="E33" s="114">
        <f t="shared" si="4"/>
        <v>58.774999999999999</v>
      </c>
      <c r="F33" s="114">
        <f t="shared" si="4"/>
        <v>57.764219576719569</v>
      </c>
      <c r="G33" s="114">
        <f t="shared" si="4"/>
        <v>57.34556011414228</v>
      </c>
      <c r="H33" s="114">
        <f t="shared" si="4"/>
        <v>58.515190563258109</v>
      </c>
      <c r="I33" s="114">
        <f t="shared" si="4"/>
        <v>59.836709267040156</v>
      </c>
      <c r="J33" s="114">
        <f t="shared" si="4"/>
        <v>64.843253968253975</v>
      </c>
      <c r="K33" s="114">
        <f t="shared" si="4"/>
        <v>61.541666666666657</v>
      </c>
      <c r="L33" s="114">
        <f t="shared" si="4"/>
        <v>58.275462962962969</v>
      </c>
      <c r="M33" s="114">
        <f t="shared" si="4"/>
        <v>57.06661184210526</v>
      </c>
      <c r="N33" s="114">
        <f t="shared" si="4"/>
        <v>54.186700027233108</v>
      </c>
      <c r="O33" s="114">
        <f t="shared" si="4"/>
        <v>52.668478260869563</v>
      </c>
      <c r="P33" s="114">
        <f t="shared" si="4"/>
        <v>49.45595339585109</v>
      </c>
      <c r="Q33" s="114">
        <f t="shared" si="4"/>
        <v>50.62308488612836</v>
      </c>
      <c r="R33" s="114">
        <f t="shared" si="4"/>
        <v>76.0565201706506</v>
      </c>
      <c r="S33" s="114">
        <f t="shared" si="4"/>
        <v>56.6341301814128</v>
      </c>
      <c r="T33" s="114">
        <f t="shared" si="4"/>
        <v>58.372091450216438</v>
      </c>
      <c r="U33" s="114">
        <f t="shared" si="4"/>
        <v>60.59156395045941</v>
      </c>
      <c r="V33" s="114">
        <f t="shared" si="4"/>
        <v>54.485000000000007</v>
      </c>
      <c r="W33" s="114">
        <f t="shared" si="4"/>
        <v>49.324404761904766</v>
      </c>
      <c r="X33" s="114">
        <f t="shared" si="4"/>
        <v>44.538464026915115</v>
      </c>
      <c r="Y33" s="114">
        <f t="shared" si="4"/>
        <v>42.39575327550871</v>
      </c>
      <c r="Z33" s="114">
        <f t="shared" si="4"/>
        <v>43.135869565217398</v>
      </c>
      <c r="AA33" s="114">
        <f t="shared" si="4"/>
        <v>46.183707873245915</v>
      </c>
      <c r="AB33" s="114">
        <f t="shared" si="4"/>
        <v>48.518518518518526</v>
      </c>
      <c r="AC33" s="114">
        <f t="shared" si="4"/>
        <v>47.835648148148145</v>
      </c>
      <c r="AD33" s="114">
        <f t="shared" si="4"/>
        <v>48.050800120772948</v>
      </c>
      <c r="AE33" s="114">
        <f t="shared" si="4"/>
        <v>47.624873560535327</v>
      </c>
      <c r="AF33" s="114">
        <f t="shared" si="4"/>
        <v>46.440657349896483</v>
      </c>
      <c r="AG33" s="118">
        <f t="shared" si="4"/>
        <v>54.981500917210695</v>
      </c>
      <c r="AH33" s="8"/>
    </row>
    <row r="34" spans="1:35" x14ac:dyDescent="0.2">
      <c r="A34" s="64"/>
      <c r="B34" s="65"/>
      <c r="C34" s="65"/>
      <c r="D34" s="65" t="s">
        <v>138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69"/>
      <c r="AH34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49</v>
      </c>
      <c r="N35" s="66"/>
      <c r="O35" s="66"/>
      <c r="P35" s="66"/>
      <c r="Q35" s="66"/>
      <c r="R35" s="66"/>
      <c r="S35" s="66"/>
      <c r="T35" s="127" t="s">
        <v>136</v>
      </c>
      <c r="U35" s="127"/>
      <c r="V35" s="127"/>
      <c r="W35" s="127"/>
      <c r="X35" s="127"/>
      <c r="Y35" s="66"/>
      <c r="Z35" s="66"/>
      <c r="AA35" s="66"/>
      <c r="AB35" s="66"/>
      <c r="AC35" s="66"/>
      <c r="AD35" s="67"/>
      <c r="AE35" s="66"/>
      <c r="AF35" s="66"/>
      <c r="AG35" s="99"/>
      <c r="AH35" s="2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50</v>
      </c>
      <c r="N36" s="73"/>
      <c r="O36" s="73"/>
      <c r="P36" s="73"/>
      <c r="Q36" s="66"/>
      <c r="R36" s="66"/>
      <c r="S36" s="66"/>
      <c r="T36" s="128" t="s">
        <v>137</v>
      </c>
      <c r="U36" s="128"/>
      <c r="V36" s="128"/>
      <c r="W36" s="128"/>
      <c r="X36" s="128"/>
      <c r="Y36" s="66"/>
      <c r="Z36" s="66"/>
      <c r="AA36" s="66"/>
      <c r="AB36" s="66"/>
      <c r="AC36" s="66"/>
      <c r="AD36" s="67"/>
      <c r="AE36" s="68"/>
      <c r="AF36" s="76"/>
      <c r="AG36" s="71"/>
      <c r="AH36" s="2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100"/>
      <c r="AH37" s="29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101"/>
    </row>
  </sheetData>
  <sheetProtection password="C6EC" sheet="1" objects="1" scenarios="1"/>
  <mergeCells count="36">
    <mergeCell ref="Z3:Z4"/>
    <mergeCell ref="AE3:AE4"/>
    <mergeCell ref="AA3:AA4"/>
    <mergeCell ref="AB3:AB4"/>
    <mergeCell ref="AC3:AC4"/>
    <mergeCell ref="AD3:AD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T35:X35"/>
    <mergeCell ref="T36:X36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opLeftCell="B1" zoomScale="90" zoomScaleNormal="90" workbookViewId="0">
      <selection activeCell="AA42" sqref="AA42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132" t="s">
        <v>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5" s="4" customFormat="1" ht="20.100000000000001" customHeight="1" x14ac:dyDescent="0.2">
      <c r="A2" s="139" t="s">
        <v>21</v>
      </c>
      <c r="B2" s="136" t="s">
        <v>134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8"/>
      <c r="AI2" s="7"/>
    </row>
    <row r="3" spans="1:35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f t="shared" si="0"/>
        <v>6</v>
      </c>
      <c r="H3" s="140">
        <f t="shared" si="0"/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40">
        <f t="shared" si="0"/>
        <v>29</v>
      </c>
      <c r="AE3" s="140">
        <v>30</v>
      </c>
      <c r="AF3" s="140">
        <v>31</v>
      </c>
      <c r="AG3" s="62" t="s">
        <v>39</v>
      </c>
      <c r="AH3" s="94" t="s">
        <v>38</v>
      </c>
      <c r="AI3" s="8"/>
    </row>
    <row r="4" spans="1:35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62" t="s">
        <v>37</v>
      </c>
      <c r="AH4" s="94" t="s">
        <v>37</v>
      </c>
      <c r="AI4" s="8"/>
    </row>
    <row r="5" spans="1:35" s="5" customFormat="1" ht="20.100000000000001" customHeight="1" x14ac:dyDescent="0.2">
      <c r="A5" s="80" t="s">
        <v>44</v>
      </c>
      <c r="B5" s="16">
        <f>[1]Julho!$F$5</f>
        <v>98</v>
      </c>
      <c r="C5" s="16">
        <f>[1]Julho!$F$6</f>
        <v>98</v>
      </c>
      <c r="D5" s="16">
        <f>[1]Julho!$F$7</f>
        <v>94</v>
      </c>
      <c r="E5" s="16">
        <f>[1]Julho!$F$8</f>
        <v>91</v>
      </c>
      <c r="F5" s="16">
        <f>[1]Julho!$F$9</f>
        <v>95</v>
      </c>
      <c r="G5" s="16">
        <f>[1]Julho!$F$10</f>
        <v>97</v>
      </c>
      <c r="H5" s="16">
        <f>[1]Julho!$F$11</f>
        <v>97</v>
      </c>
      <c r="I5" s="16">
        <f>[1]Julho!$F$12</f>
        <v>91</v>
      </c>
      <c r="J5" s="16">
        <f>[1]Julho!$F$13</f>
        <v>97</v>
      </c>
      <c r="K5" s="16">
        <f>[1]Julho!$F$14</f>
        <v>98</v>
      </c>
      <c r="L5" s="16">
        <f>[1]Julho!$F$15</f>
        <v>98</v>
      </c>
      <c r="M5" s="16">
        <f>[1]Julho!$F$16</f>
        <v>97</v>
      </c>
      <c r="N5" s="16">
        <f>[1]Julho!$F$17</f>
        <v>97</v>
      </c>
      <c r="O5" s="16">
        <f>[1]Julho!$F$18</f>
        <v>94</v>
      </c>
      <c r="P5" s="16">
        <f>[1]Julho!$F$19</f>
        <v>90</v>
      </c>
      <c r="Q5" s="16">
        <f>[1]Julho!$F$20</f>
        <v>94</v>
      </c>
      <c r="R5" s="16">
        <f>[1]Julho!$F$21</f>
        <v>91</v>
      </c>
      <c r="S5" s="16">
        <f>[1]Julho!$F$22</f>
        <v>80</v>
      </c>
      <c r="T5" s="16">
        <f>[1]Julho!$F$23</f>
        <v>98</v>
      </c>
      <c r="U5" s="16">
        <f>[1]Julho!$F$24</f>
        <v>97</v>
      </c>
      <c r="V5" s="16">
        <f>[1]Julho!$F$25</f>
        <v>96</v>
      </c>
      <c r="W5" s="16">
        <f>[1]Julho!$F$26</f>
        <v>94</v>
      </c>
      <c r="X5" s="16">
        <f>[1]Julho!$F$27</f>
        <v>86</v>
      </c>
      <c r="Y5" s="16">
        <f>[1]Julho!$F$28</f>
        <v>76</v>
      </c>
      <c r="Z5" s="16">
        <f>[1]Julho!$F$29</f>
        <v>88</v>
      </c>
      <c r="AA5" s="16">
        <f>[1]Julho!$F$30</f>
        <v>92</v>
      </c>
      <c r="AB5" s="16">
        <f>[1]Julho!$F$31</f>
        <v>96</v>
      </c>
      <c r="AC5" s="16">
        <f>[1]Julho!$F$32</f>
        <v>95</v>
      </c>
      <c r="AD5" s="16">
        <f>[1]Julho!$F$33</f>
        <v>94</v>
      </c>
      <c r="AE5" s="16">
        <f>[1]Julho!$F$34</f>
        <v>93</v>
      </c>
      <c r="AF5" s="16">
        <f>[1]Julho!$F$35</f>
        <v>93</v>
      </c>
      <c r="AG5" s="21">
        <f>MAX(B5:AF5)</f>
        <v>98</v>
      </c>
      <c r="AH5" s="92">
        <f>AVERAGE(B5:AF5)</f>
        <v>93.387096774193552</v>
      </c>
      <c r="AI5" s="8"/>
    </row>
    <row r="6" spans="1:35" ht="17.100000000000001" customHeight="1" x14ac:dyDescent="0.2">
      <c r="A6" s="80" t="s">
        <v>0</v>
      </c>
      <c r="B6" s="16">
        <f>[2]Julho!$F$5</f>
        <v>98</v>
      </c>
      <c r="C6" s="16">
        <f>[2]Julho!$F$6</f>
        <v>99</v>
      </c>
      <c r="D6" s="16">
        <f>[2]Julho!$F$7</f>
        <v>91</v>
      </c>
      <c r="E6" s="16">
        <f>[2]Julho!$F$8</f>
        <v>92</v>
      </c>
      <c r="F6" s="16">
        <f>[2]Julho!$F$9</f>
        <v>92</v>
      </c>
      <c r="G6" s="16">
        <f>[2]Julho!$F$10</f>
        <v>92</v>
      </c>
      <c r="H6" s="16">
        <f>[2]Julho!$F$11</f>
        <v>97</v>
      </c>
      <c r="I6" s="16">
        <f>[2]Julho!$F$12</f>
        <v>95</v>
      </c>
      <c r="J6" s="16">
        <f>[2]Julho!$F$13</f>
        <v>92</v>
      </c>
      <c r="K6" s="16">
        <f>[2]Julho!$F$14</f>
        <v>99</v>
      </c>
      <c r="L6" s="16">
        <f>[2]Julho!$F$15</f>
        <v>95</v>
      </c>
      <c r="M6" s="16">
        <f>[2]Julho!$F$16</f>
        <v>93</v>
      </c>
      <c r="N6" s="16">
        <f>[2]Julho!$F$17</f>
        <v>93</v>
      </c>
      <c r="O6" s="16">
        <f>[2]Julho!$F$18</f>
        <v>92</v>
      </c>
      <c r="P6" s="16">
        <f>[2]Julho!$F$19</f>
        <v>81</v>
      </c>
      <c r="Q6" s="16">
        <f>[2]Julho!$F$20</f>
        <v>81</v>
      </c>
      <c r="R6" s="16">
        <f>[2]Julho!$F$21</f>
        <v>94</v>
      </c>
      <c r="S6" s="16">
        <f>[2]Julho!$F$22</f>
        <v>99</v>
      </c>
      <c r="T6" s="16">
        <f>[2]Julho!$F$23</f>
        <v>91</v>
      </c>
      <c r="U6" s="16">
        <f>[2]Julho!$F$24</f>
        <v>93</v>
      </c>
      <c r="V6" s="16">
        <f>[2]Julho!$F$25</f>
        <v>94</v>
      </c>
      <c r="W6" s="16">
        <f>[2]Julho!$F$26</f>
        <v>90</v>
      </c>
      <c r="X6" s="16">
        <f>[2]Julho!$F$27</f>
        <v>83</v>
      </c>
      <c r="Y6" s="16">
        <f>[2]Julho!$F$28</f>
        <v>83</v>
      </c>
      <c r="Z6" s="16">
        <f>[2]Julho!$F$29</f>
        <v>87</v>
      </c>
      <c r="AA6" s="16">
        <f>[2]Julho!$F$30</f>
        <v>85</v>
      </c>
      <c r="AB6" s="16">
        <f>[2]Julho!$F$31</f>
        <v>86</v>
      </c>
      <c r="AC6" s="16">
        <f>[2]Julho!$F$32</f>
        <v>88</v>
      </c>
      <c r="AD6" s="16">
        <f>[2]Julho!$F$33</f>
        <v>87</v>
      </c>
      <c r="AE6" s="16">
        <f>[2]Julho!$F$34</f>
        <v>90</v>
      </c>
      <c r="AF6" s="16">
        <f>[2]Julho!$F$35</f>
        <v>83</v>
      </c>
      <c r="AG6" s="22">
        <f>MAX(B6:AF6)</f>
        <v>99</v>
      </c>
      <c r="AH6" s="93">
        <f t="shared" ref="AH6:AH16" si="1">AVERAGE(B6:AF6)</f>
        <v>90.806451612903231</v>
      </c>
    </row>
    <row r="7" spans="1:35" ht="17.100000000000001" customHeight="1" x14ac:dyDescent="0.2">
      <c r="A7" s="80" t="s">
        <v>1</v>
      </c>
      <c r="B7" s="16">
        <f>[3]Julho!$F$5</f>
        <v>93</v>
      </c>
      <c r="C7" s="16">
        <f>[3]Julho!$F$6</f>
        <v>84</v>
      </c>
      <c r="D7" s="16">
        <f>[3]Julho!$F$7</f>
        <v>69</v>
      </c>
      <c r="E7" s="16">
        <f>[3]Julho!$F$8</f>
        <v>55</v>
      </c>
      <c r="F7" s="16">
        <f>[3]Julho!$F$9</f>
        <v>58</v>
      </c>
      <c r="G7" s="16">
        <f>[3]Julho!$F$10</f>
        <v>71</v>
      </c>
      <c r="H7" s="16">
        <f>[3]Julho!$F$11</f>
        <v>76</v>
      </c>
      <c r="I7" s="16">
        <f>[3]Julho!$F$12</f>
        <v>78</v>
      </c>
      <c r="J7" s="16">
        <f>[3]Julho!$F$13</f>
        <v>86</v>
      </c>
      <c r="K7" s="16">
        <f>[3]Julho!$F$14</f>
        <v>70</v>
      </c>
      <c r="L7" s="16">
        <f>[3]Julho!$F$15</f>
        <v>65</v>
      </c>
      <c r="M7" s="16">
        <f>[3]Julho!$F$16</f>
        <v>66</v>
      </c>
      <c r="N7" s="16">
        <f>[3]Julho!$F$17</f>
        <v>65</v>
      </c>
      <c r="O7" s="16">
        <f>[3]Julho!$F$18</f>
        <v>65</v>
      </c>
      <c r="P7" s="16">
        <f>[3]Julho!$F$19</f>
        <v>65</v>
      </c>
      <c r="Q7" s="16">
        <f>[3]Julho!$F$20</f>
        <v>72</v>
      </c>
      <c r="R7" s="16" t="str">
        <f>[3]Julho!$F$21</f>
        <v>*</v>
      </c>
      <c r="S7" s="16">
        <f>[3]Julho!$F$22</f>
        <v>81</v>
      </c>
      <c r="T7" s="16">
        <f>[3]Julho!$F$23</f>
        <v>78</v>
      </c>
      <c r="U7" s="16">
        <f>[3]Julho!$F$24</f>
        <v>87</v>
      </c>
      <c r="V7" s="16">
        <f>[3]Julho!$F$25</f>
        <v>80</v>
      </c>
      <c r="W7" s="16">
        <f>[3]Julho!$F$26</f>
        <v>76</v>
      </c>
      <c r="X7" s="16">
        <f>[3]Julho!$F$27</f>
        <v>35</v>
      </c>
      <c r="Y7" s="16">
        <f>[3]Julho!$F$28</f>
        <v>73</v>
      </c>
      <c r="Z7" s="16">
        <f>[3]Julho!$F$29</f>
        <v>81</v>
      </c>
      <c r="AA7" s="16">
        <f>[3]Julho!$F$30</f>
        <v>59</v>
      </c>
      <c r="AB7" s="16">
        <f>[3]Julho!$F$31</f>
        <v>69</v>
      </c>
      <c r="AC7" s="16">
        <f>[3]Julho!$F$32</f>
        <v>61</v>
      </c>
      <c r="AD7" s="16">
        <f>[3]Julho!$F$33</f>
        <v>69</v>
      </c>
      <c r="AE7" s="16">
        <f>[3]Julho!$F$34</f>
        <v>52</v>
      </c>
      <c r="AF7" s="16">
        <f>[3]Julho!$F$35</f>
        <v>58</v>
      </c>
      <c r="AG7" s="22">
        <f>MAX(B7:AF7)</f>
        <v>93</v>
      </c>
      <c r="AH7" s="93">
        <f t="shared" si="1"/>
        <v>69.900000000000006</v>
      </c>
    </row>
    <row r="8" spans="1:35" ht="17.100000000000001" customHeight="1" x14ac:dyDescent="0.2">
      <c r="A8" s="80" t="s">
        <v>73</v>
      </c>
      <c r="B8" s="16">
        <f>[4]Julho!$F$5</f>
        <v>79</v>
      </c>
      <c r="C8" s="16">
        <f>[4]Julho!$F$6</f>
        <v>96</v>
      </c>
      <c r="D8" s="16">
        <f>[4]Julho!$F$7</f>
        <v>78</v>
      </c>
      <c r="E8" s="16">
        <f>[4]Julho!$F$8</f>
        <v>76</v>
      </c>
      <c r="F8" s="16">
        <f>[4]Julho!$F$9</f>
        <v>73</v>
      </c>
      <c r="G8" s="16">
        <f>[4]Julho!$F$10</f>
        <v>76</v>
      </c>
      <c r="H8" s="16">
        <f>[4]Julho!$F$11</f>
        <v>72</v>
      </c>
      <c r="I8" s="16">
        <f>[4]Julho!$F$12</f>
        <v>74</v>
      </c>
      <c r="J8" s="16">
        <f>[4]Julho!$F$13</f>
        <v>76</v>
      </c>
      <c r="K8" s="16">
        <f>[4]Julho!$F$14</f>
        <v>83</v>
      </c>
      <c r="L8" s="16">
        <f>[4]Julho!$F$15</f>
        <v>78</v>
      </c>
      <c r="M8" s="16">
        <f>[4]Julho!$F$16</f>
        <v>73</v>
      </c>
      <c r="N8" s="16">
        <f>[4]Julho!$F$17</f>
        <v>79</v>
      </c>
      <c r="O8" s="16">
        <f>[4]Julho!$F$18</f>
        <v>71</v>
      </c>
      <c r="P8" s="16">
        <f>[4]Julho!$F$19</f>
        <v>65</v>
      </c>
      <c r="Q8" s="16">
        <f>[4]Julho!$F$20</f>
        <v>69</v>
      </c>
      <c r="R8" s="16">
        <f>[4]Julho!$F$21</f>
        <v>98</v>
      </c>
      <c r="S8" s="16">
        <f>[4]Julho!$F$22</f>
        <v>83</v>
      </c>
      <c r="T8" s="16">
        <f>[4]Julho!$F$23</f>
        <v>91</v>
      </c>
      <c r="U8" s="16">
        <f>[4]Julho!$F$24</f>
        <v>99</v>
      </c>
      <c r="V8" s="16">
        <f>[4]Julho!$F$25</f>
        <v>79</v>
      </c>
      <c r="W8" s="16">
        <f>[4]Julho!$F$26</f>
        <v>68</v>
      </c>
      <c r="X8" s="16">
        <f>[4]Julho!$F$27</f>
        <v>80</v>
      </c>
      <c r="Y8" s="16">
        <f>[4]Julho!$F$28</f>
        <v>54</v>
      </c>
      <c r="Z8" s="16">
        <f>[4]Julho!$F$29</f>
        <v>74</v>
      </c>
      <c r="AA8" s="16">
        <f>[4]Julho!$F$30</f>
        <v>68</v>
      </c>
      <c r="AB8" s="16">
        <f>[4]Julho!$F$31</f>
        <v>79</v>
      </c>
      <c r="AC8" s="16">
        <f>[4]Julho!$F$32</f>
        <v>75</v>
      </c>
      <c r="AD8" s="16">
        <f>[4]Julho!$F$33</f>
        <v>68</v>
      </c>
      <c r="AE8" s="16">
        <f>[4]Julho!$F$34</f>
        <v>73</v>
      </c>
      <c r="AF8" s="16">
        <f>[4]Julho!$F$35</f>
        <v>77</v>
      </c>
      <c r="AG8" s="22">
        <f>MAX(B8:AF8)</f>
        <v>99</v>
      </c>
      <c r="AH8" s="93">
        <f t="shared" si="1"/>
        <v>76.903225806451616</v>
      </c>
    </row>
    <row r="9" spans="1:35" ht="17.100000000000001" customHeight="1" x14ac:dyDescent="0.2">
      <c r="A9" s="80" t="s">
        <v>45</v>
      </c>
      <c r="B9" s="16" t="str">
        <f>[5]Julho!$F$5</f>
        <v>*</v>
      </c>
      <c r="C9" s="16" t="str">
        <f>[5]Julho!$F$6</f>
        <v>*</v>
      </c>
      <c r="D9" s="16" t="str">
        <f>[5]Julho!$F$7</f>
        <v>*</v>
      </c>
      <c r="E9" s="16" t="str">
        <f>[5]Julho!$F$8</f>
        <v>*</v>
      </c>
      <c r="F9" s="16" t="str">
        <f>[5]Julho!$F$9</f>
        <v>*</v>
      </c>
      <c r="G9" s="16" t="str">
        <f>[5]Julho!$F$10</f>
        <v>*</v>
      </c>
      <c r="H9" s="16" t="str">
        <f>[5]Julho!$F$11</f>
        <v>*</v>
      </c>
      <c r="I9" s="16" t="str">
        <f>[5]Julho!$F$12</f>
        <v>*</v>
      </c>
      <c r="J9" s="16" t="str">
        <f>[5]Julho!$F$13</f>
        <v>*</v>
      </c>
      <c r="K9" s="16" t="str">
        <f>[5]Julho!$F$14</f>
        <v>*</v>
      </c>
      <c r="L9" s="16" t="str">
        <f>[5]Julho!$F$15</f>
        <v>*</v>
      </c>
      <c r="M9" s="16" t="str">
        <f>[5]Julho!$F$16</f>
        <v>*</v>
      </c>
      <c r="N9" s="16" t="str">
        <f>[5]Julho!$F$17</f>
        <v>*</v>
      </c>
      <c r="O9" s="16" t="str">
        <f>[5]Julho!$F$18</f>
        <v>*</v>
      </c>
      <c r="P9" s="16" t="str">
        <f>[5]Julho!$F$19</f>
        <v>*</v>
      </c>
      <c r="Q9" s="16" t="str">
        <f>[5]Julho!$F$20</f>
        <v>*</v>
      </c>
      <c r="R9" s="16" t="str">
        <f>[5]Julho!$F$21</f>
        <v>*</v>
      </c>
      <c r="S9" s="16" t="str">
        <f>[5]Julho!$F$22</f>
        <v>*</v>
      </c>
      <c r="T9" s="16" t="str">
        <f>[5]Julho!$F$23</f>
        <v>*</v>
      </c>
      <c r="U9" s="16" t="str">
        <f>[5]Julho!$F$24</f>
        <v>*</v>
      </c>
      <c r="V9" s="16" t="str">
        <f>[5]Julho!$F$25</f>
        <v>*</v>
      </c>
      <c r="W9" s="16" t="str">
        <f>[5]Julho!$F$26</f>
        <v>*</v>
      </c>
      <c r="X9" s="16" t="str">
        <f>[5]Julho!$F$27</f>
        <v>*</v>
      </c>
      <c r="Y9" s="16" t="str">
        <f>[5]Julho!$F$28</f>
        <v>*</v>
      </c>
      <c r="Z9" s="16" t="str">
        <f>[5]Julho!$F$29</f>
        <v>*</v>
      </c>
      <c r="AA9" s="16" t="str">
        <f>[5]Julho!$F$30</f>
        <v>*</v>
      </c>
      <c r="AB9" s="16" t="str">
        <f>[5]Julho!$F$31</f>
        <v>*</v>
      </c>
      <c r="AC9" s="16" t="str">
        <f>[5]Julho!$F$32</f>
        <v>*</v>
      </c>
      <c r="AD9" s="16" t="str">
        <f>[5]Julho!$F$33</f>
        <v>*</v>
      </c>
      <c r="AE9" s="16" t="str">
        <f>[5]Julho!$F$34</f>
        <v>*</v>
      </c>
      <c r="AF9" s="16" t="str">
        <f>[5]Julho!$F$35</f>
        <v>*</v>
      </c>
      <c r="AG9" s="22" t="s">
        <v>139</v>
      </c>
      <c r="AH9" s="93" t="s">
        <v>139</v>
      </c>
    </row>
    <row r="10" spans="1:35" ht="17.100000000000001" customHeight="1" x14ac:dyDescent="0.2">
      <c r="A10" s="80" t="s">
        <v>2</v>
      </c>
      <c r="B10" s="16">
        <f>[6]Julho!$F$5</f>
        <v>89</v>
      </c>
      <c r="C10" s="16">
        <f>[6]Julho!$F$6</f>
        <v>91</v>
      </c>
      <c r="D10" s="16">
        <f>[6]Julho!$F$7</f>
        <v>78</v>
      </c>
      <c r="E10" s="16">
        <f>[6]Julho!$F$8</f>
        <v>72</v>
      </c>
      <c r="F10" s="16">
        <f>[6]Julho!$F$9</f>
        <v>65</v>
      </c>
      <c r="G10" s="16">
        <f>[6]Julho!$F$10</f>
        <v>58</v>
      </c>
      <c r="H10" s="16">
        <f>[6]Julho!$F$11</f>
        <v>66</v>
      </c>
      <c r="I10" s="16">
        <f>[6]Julho!$F$12</f>
        <v>67</v>
      </c>
      <c r="J10" s="16">
        <f>[6]Julho!$F$13</f>
        <v>68</v>
      </c>
      <c r="K10" s="16">
        <f>[6]Julho!$F$14</f>
        <v>71</v>
      </c>
      <c r="L10" s="16">
        <f>[6]Julho!$F$15</f>
        <v>66</v>
      </c>
      <c r="M10" s="16">
        <f>[6]Julho!$F$16</f>
        <v>71</v>
      </c>
      <c r="N10" s="16">
        <f>[6]Julho!$F$17</f>
        <v>65</v>
      </c>
      <c r="O10" s="16">
        <f>[6]Julho!$F$18</f>
        <v>58</v>
      </c>
      <c r="P10" s="16">
        <f>[6]Julho!$F$19</f>
        <v>57</v>
      </c>
      <c r="Q10" s="16">
        <f>[6]Julho!$F$20</f>
        <v>60</v>
      </c>
      <c r="R10" s="16">
        <f>[6]Julho!$F$21</f>
        <v>95</v>
      </c>
      <c r="S10" s="16">
        <f>[6]Julho!$F$22</f>
        <v>82</v>
      </c>
      <c r="T10" s="16">
        <f>[6]Julho!$F$23</f>
        <v>73</v>
      </c>
      <c r="U10" s="16">
        <f>[6]Julho!$F$24</f>
        <v>83</v>
      </c>
      <c r="V10" s="16">
        <f>[6]Julho!$F$25</f>
        <v>78</v>
      </c>
      <c r="W10" s="16">
        <f>[6]Julho!$F$26</f>
        <v>70</v>
      </c>
      <c r="X10" s="16">
        <f>[6]Julho!$F$27</f>
        <v>44</v>
      </c>
      <c r="Y10" s="16">
        <f>[6]Julho!$F$28</f>
        <v>49</v>
      </c>
      <c r="Z10" s="16">
        <f>[6]Julho!$F$29</f>
        <v>45</v>
      </c>
      <c r="AA10" s="16">
        <f>[6]Julho!$F$30</f>
        <v>55</v>
      </c>
      <c r="AB10" s="16">
        <f>[6]Julho!$F$31</f>
        <v>65</v>
      </c>
      <c r="AC10" s="16">
        <f>[6]Julho!$F$32</f>
        <v>63</v>
      </c>
      <c r="AD10" s="16">
        <f>[6]Julho!$F$33</f>
        <v>55</v>
      </c>
      <c r="AE10" s="16">
        <f>[6]Julho!$F$34</f>
        <v>54</v>
      </c>
      <c r="AF10" s="16">
        <f>[6]Julho!$F$35</f>
        <v>54</v>
      </c>
      <c r="AG10" s="22">
        <f t="shared" ref="AG10:AG16" si="2">MAX(B10:AF10)</f>
        <v>95</v>
      </c>
      <c r="AH10" s="93">
        <f>AVERAGE(B10:AF10)</f>
        <v>66.677419354838705</v>
      </c>
    </row>
    <row r="11" spans="1:35" ht="17.100000000000001" customHeight="1" x14ac:dyDescent="0.2">
      <c r="A11" s="80" t="s">
        <v>3</v>
      </c>
      <c r="B11" s="16">
        <f>[7]Julho!$F$5</f>
        <v>95</v>
      </c>
      <c r="C11" s="16">
        <f>[7]Julho!$F$6</f>
        <v>84</v>
      </c>
      <c r="D11" s="16">
        <f>[7]Julho!$F$7</f>
        <v>85</v>
      </c>
      <c r="E11" s="16">
        <f>[7]Julho!$F$8</f>
        <v>77</v>
      </c>
      <c r="F11" s="16">
        <f>[7]Julho!$F$9</f>
        <v>86</v>
      </c>
      <c r="G11" s="16">
        <f>[7]Julho!$F$10</f>
        <v>88</v>
      </c>
      <c r="H11" s="16">
        <f>[7]Julho!$F$11</f>
        <v>91</v>
      </c>
      <c r="I11" s="16">
        <f>[7]Julho!$F$12</f>
        <v>84</v>
      </c>
      <c r="J11" s="16">
        <f>[7]Julho!$F$13</f>
        <v>91</v>
      </c>
      <c r="K11" s="16">
        <f>[7]Julho!$F$14</f>
        <v>87</v>
      </c>
      <c r="L11" s="16">
        <f>[7]Julho!$F$15</f>
        <v>88</v>
      </c>
      <c r="M11" s="16">
        <f>[7]Julho!$F$16</f>
        <v>87</v>
      </c>
      <c r="N11" s="16">
        <f>[7]Julho!$F$17</f>
        <v>87</v>
      </c>
      <c r="O11" s="16">
        <f>[7]Julho!$F$18</f>
        <v>84</v>
      </c>
      <c r="P11" s="16">
        <f>[7]Julho!$F$19</f>
        <v>80</v>
      </c>
      <c r="Q11" s="16">
        <f>[7]Julho!$F$20</f>
        <v>84</v>
      </c>
      <c r="R11" s="16">
        <f>[7]Julho!$F$21</f>
        <v>82</v>
      </c>
      <c r="S11" s="16">
        <f>[7]Julho!$F$22</f>
        <v>77</v>
      </c>
      <c r="T11" s="16">
        <f>[7]Julho!$F$23</f>
        <v>85</v>
      </c>
      <c r="U11" s="16">
        <f>[7]Julho!$F$24</f>
        <v>95</v>
      </c>
      <c r="V11" s="16">
        <f>[7]Julho!$F$25</f>
        <v>89</v>
      </c>
      <c r="W11" s="16">
        <f>[7]Julho!$F$26</f>
        <v>87</v>
      </c>
      <c r="X11" s="16">
        <f>[7]Julho!$F$27</f>
        <v>83</v>
      </c>
      <c r="Y11" s="16">
        <f>[7]Julho!$F$28</f>
        <v>71</v>
      </c>
      <c r="Z11" s="16">
        <f>[7]Julho!$F$29</f>
        <v>88</v>
      </c>
      <c r="AA11" s="16">
        <f>[7]Julho!$F$30</f>
        <v>87</v>
      </c>
      <c r="AB11" s="16">
        <f>[7]Julho!$F$31</f>
        <v>85</v>
      </c>
      <c r="AC11" s="16">
        <f>[7]Julho!$F$32</f>
        <v>87</v>
      </c>
      <c r="AD11" s="16">
        <f>[7]Julho!$F$33</f>
        <v>80</v>
      </c>
      <c r="AE11" s="16">
        <f>[7]Julho!$F$34</f>
        <v>84</v>
      </c>
      <c r="AF11" s="16">
        <f>[7]Julho!$F$35</f>
        <v>87</v>
      </c>
      <c r="AG11" s="22">
        <f t="shared" si="2"/>
        <v>95</v>
      </c>
      <c r="AH11" s="93">
        <f>AVERAGE(B11:AF11)</f>
        <v>85.322580645161295</v>
      </c>
    </row>
    <row r="12" spans="1:35" ht="17.100000000000001" customHeight="1" x14ac:dyDescent="0.2">
      <c r="A12" s="80" t="s">
        <v>4</v>
      </c>
      <c r="B12" s="16" t="str">
        <f>[8]Julho!$F$5</f>
        <v>*</v>
      </c>
      <c r="C12" s="16" t="str">
        <f>[8]Julho!$F$6</f>
        <v>*</v>
      </c>
      <c r="D12" s="16" t="str">
        <f>[8]Julho!$F$7</f>
        <v>*</v>
      </c>
      <c r="E12" s="16" t="str">
        <f>[8]Julho!$F$8</f>
        <v>*</v>
      </c>
      <c r="F12" s="16" t="str">
        <f>[8]Julho!$F$9</f>
        <v>*</v>
      </c>
      <c r="G12" s="16" t="str">
        <f>[8]Julho!$F$10</f>
        <v>*</v>
      </c>
      <c r="H12" s="16" t="str">
        <f>[8]Julho!$F$11</f>
        <v>*</v>
      </c>
      <c r="I12" s="16" t="str">
        <f>[8]Julho!$F$12</f>
        <v>*</v>
      </c>
      <c r="J12" s="16" t="str">
        <f>[8]Julho!$F$13</f>
        <v>*</v>
      </c>
      <c r="K12" s="16" t="str">
        <f>[8]Julho!$F$14</f>
        <v>*</v>
      </c>
      <c r="L12" s="16" t="str">
        <f>[8]Julho!$F$15</f>
        <v>*</v>
      </c>
      <c r="M12" s="16" t="str">
        <f>[8]Julho!$F$16</f>
        <v>*</v>
      </c>
      <c r="N12" s="16" t="str">
        <f>[8]Julho!$F$17</f>
        <v>*</v>
      </c>
      <c r="O12" s="16" t="str">
        <f>[8]Julho!$F$18</f>
        <v>*</v>
      </c>
      <c r="P12" s="16" t="str">
        <f>[8]Julho!$F$19</f>
        <v>*</v>
      </c>
      <c r="Q12" s="16" t="str">
        <f>[8]Julho!$F$20</f>
        <v>*</v>
      </c>
      <c r="R12" s="16" t="str">
        <f>[8]Julho!$F$21</f>
        <v>*</v>
      </c>
      <c r="S12" s="16" t="str">
        <f>[8]Julho!$F$22</f>
        <v>*</v>
      </c>
      <c r="T12" s="16" t="str">
        <f>[8]Julho!$F$23</f>
        <v>*</v>
      </c>
      <c r="U12" s="16" t="str">
        <f>[8]Julho!$F$24</f>
        <v>*</v>
      </c>
      <c r="V12" s="16" t="str">
        <f>[8]Julho!$F$25</f>
        <v>*</v>
      </c>
      <c r="W12" s="16" t="str">
        <f>[8]Julho!$F$26</f>
        <v>*</v>
      </c>
      <c r="X12" s="16" t="str">
        <f>[8]Julho!$F$27</f>
        <v>*</v>
      </c>
      <c r="Y12" s="16" t="str">
        <f>[8]Julho!$F$28</f>
        <v>*</v>
      </c>
      <c r="Z12" s="16" t="str">
        <f>[8]Julho!$F$29</f>
        <v>*</v>
      </c>
      <c r="AA12" s="16" t="str">
        <f>[8]Julho!$F$30</f>
        <v>*</v>
      </c>
      <c r="AB12" s="16" t="str">
        <f>[8]Julho!$F$31</f>
        <v>*</v>
      </c>
      <c r="AC12" s="16" t="str">
        <f>[8]Julho!$F$32</f>
        <v>*</v>
      </c>
      <c r="AD12" s="16" t="str">
        <f>[8]Julho!$F$33</f>
        <v>*</v>
      </c>
      <c r="AE12" s="16" t="str">
        <f>[8]Julho!$F$34</f>
        <v>*</v>
      </c>
      <c r="AF12" s="16" t="str">
        <f>[8]Julho!$F$35</f>
        <v>*</v>
      </c>
      <c r="AG12" s="22" t="s">
        <v>139</v>
      </c>
      <c r="AH12" s="93" t="s">
        <v>139</v>
      </c>
    </row>
    <row r="13" spans="1:35" ht="17.100000000000001" customHeight="1" x14ac:dyDescent="0.2">
      <c r="A13" s="80" t="s">
        <v>5</v>
      </c>
      <c r="B13" s="16">
        <f>[9]Julho!$F$5</f>
        <v>87</v>
      </c>
      <c r="C13" s="16">
        <f>[9]Julho!$F$6</f>
        <v>94</v>
      </c>
      <c r="D13" s="16">
        <f>[9]Julho!$F$7</f>
        <v>63</v>
      </c>
      <c r="E13" s="16">
        <f>[9]Julho!$F$8</f>
        <v>67</v>
      </c>
      <c r="F13" s="16">
        <f>[9]Julho!$F$9</f>
        <v>63</v>
      </c>
      <c r="G13" s="16">
        <f>[9]Julho!$F$10</f>
        <v>61</v>
      </c>
      <c r="H13" s="16">
        <f>[9]Julho!$F$11</f>
        <v>78</v>
      </c>
      <c r="I13" s="16">
        <f>[9]Julho!$F$12</f>
        <v>77</v>
      </c>
      <c r="J13" s="16">
        <f>[9]Julho!$F$13</f>
        <v>69</v>
      </c>
      <c r="K13" s="16">
        <f>[9]Julho!$F$14</f>
        <v>75</v>
      </c>
      <c r="L13" s="16">
        <f>[9]Julho!$F$15</f>
        <v>87</v>
      </c>
      <c r="M13" s="16">
        <f>[9]Julho!$F$16</f>
        <v>84</v>
      </c>
      <c r="N13" s="16">
        <f>[9]Julho!$F$17</f>
        <v>81</v>
      </c>
      <c r="O13" s="16">
        <f>[9]Julho!$F$18</f>
        <v>67</v>
      </c>
      <c r="P13" s="16">
        <f>[9]Julho!$F$19</f>
        <v>68</v>
      </c>
      <c r="Q13" s="16">
        <f>[9]Julho!$F$20</f>
        <v>71</v>
      </c>
      <c r="R13" s="16">
        <f>[9]Julho!$F$21</f>
        <v>87</v>
      </c>
      <c r="S13" s="16">
        <f>[9]Julho!$F$22</f>
        <v>66</v>
      </c>
      <c r="T13" s="16">
        <f>[9]Julho!$F$23</f>
        <v>69</v>
      </c>
      <c r="U13" s="16">
        <f>[9]Julho!$F$24</f>
        <v>70</v>
      </c>
      <c r="V13" s="16">
        <f>[9]Julho!$F$25</f>
        <v>90</v>
      </c>
      <c r="W13" s="16">
        <f>[9]Julho!$F$26</f>
        <v>82</v>
      </c>
      <c r="X13" s="16">
        <f>[9]Julho!$F$27</f>
        <v>60</v>
      </c>
      <c r="Y13" s="16">
        <f>[9]Julho!$F$28</f>
        <v>56</v>
      </c>
      <c r="Z13" s="16">
        <f>[9]Julho!$F$29</f>
        <v>75</v>
      </c>
      <c r="AA13" s="16">
        <f>[9]Julho!$F$30</f>
        <v>74</v>
      </c>
      <c r="AB13" s="16">
        <f>[9]Julho!$F$31</f>
        <v>78</v>
      </c>
      <c r="AC13" s="16">
        <f>[9]Julho!$F$32</f>
        <v>86</v>
      </c>
      <c r="AD13" s="16">
        <f>[9]Julho!$F$33</f>
        <v>77</v>
      </c>
      <c r="AE13" s="16">
        <f>[9]Julho!$F$34</f>
        <v>74</v>
      </c>
      <c r="AF13" s="16">
        <f>[9]Julho!$F$35</f>
        <v>76</v>
      </c>
      <c r="AG13" s="22">
        <f t="shared" si="2"/>
        <v>94</v>
      </c>
      <c r="AH13" s="93">
        <f t="shared" si="1"/>
        <v>74.58064516129032</v>
      </c>
    </row>
    <row r="14" spans="1:35" ht="17.100000000000001" customHeight="1" x14ac:dyDescent="0.2">
      <c r="A14" s="80" t="s">
        <v>47</v>
      </c>
      <c r="B14" s="16">
        <f>[10]Julho!$F$5</f>
        <v>85</v>
      </c>
      <c r="C14" s="16">
        <f>[10]Julho!$F$6</f>
        <v>74</v>
      </c>
      <c r="D14" s="16">
        <f>[10]Julho!$F$7</f>
        <v>87</v>
      </c>
      <c r="E14" s="16">
        <f>[10]Julho!$F$8</f>
        <v>67</v>
      </c>
      <c r="F14" s="16">
        <f>[10]Julho!$F$9</f>
        <v>71</v>
      </c>
      <c r="G14" s="16">
        <f>[10]Julho!$F$10</f>
        <v>72</v>
      </c>
      <c r="H14" s="16">
        <f>[10]Julho!$F$11</f>
        <v>82</v>
      </c>
      <c r="I14" s="16">
        <f>[10]Julho!$F$12</f>
        <v>71</v>
      </c>
      <c r="J14" s="16">
        <f>[10]Julho!$F$13</f>
        <v>84</v>
      </c>
      <c r="K14" s="16">
        <f>[10]Julho!$F$14</f>
        <v>75</v>
      </c>
      <c r="L14" s="16">
        <f>[10]Julho!$F$15</f>
        <v>73</v>
      </c>
      <c r="M14" s="16">
        <f>[10]Julho!$F$16</f>
        <v>83</v>
      </c>
      <c r="N14" s="16">
        <f>[10]Julho!$F$17</f>
        <v>76</v>
      </c>
      <c r="O14" s="16">
        <f>[10]Julho!$F$18</f>
        <v>76</v>
      </c>
      <c r="P14" s="16">
        <f>[10]Julho!$F$19</f>
        <v>79</v>
      </c>
      <c r="Q14" s="16">
        <f>[10]Julho!$F$20</f>
        <v>71</v>
      </c>
      <c r="R14" s="16">
        <f>[10]Julho!$F$21</f>
        <v>78</v>
      </c>
      <c r="S14" s="16">
        <f>[10]Julho!$F$22</f>
        <v>86</v>
      </c>
      <c r="T14" s="16">
        <f>[10]Julho!$F$23</f>
        <v>64</v>
      </c>
      <c r="U14" s="16">
        <f>[10]Julho!$F$24</f>
        <v>94</v>
      </c>
      <c r="V14" s="16">
        <f>[10]Julho!$F$25</f>
        <v>86</v>
      </c>
      <c r="W14" s="16">
        <f>[10]Julho!$F$26</f>
        <v>67</v>
      </c>
      <c r="X14" s="16">
        <f>[10]Julho!$F$27</f>
        <v>65</v>
      </c>
      <c r="Y14" s="16">
        <f>[10]Julho!$F$28</f>
        <v>62</v>
      </c>
      <c r="Z14" s="16">
        <f>[10]Julho!$F$29</f>
        <v>64</v>
      </c>
      <c r="AA14" s="16">
        <f>[10]Julho!$F$30</f>
        <v>78</v>
      </c>
      <c r="AB14" s="16">
        <f>[10]Julho!$F$31</f>
        <v>79</v>
      </c>
      <c r="AC14" s="16">
        <f>[10]Julho!$F$32</f>
        <v>77</v>
      </c>
      <c r="AD14" s="16">
        <f>[10]Julho!$F$33</f>
        <v>75</v>
      </c>
      <c r="AE14" s="16">
        <f>[10]Julho!$F$34</f>
        <v>75</v>
      </c>
      <c r="AF14" s="16">
        <f>[10]Julho!$F$35</f>
        <v>71</v>
      </c>
      <c r="AG14" s="22">
        <f t="shared" ref="AG14" si="3">MAX(B14:AF14)</f>
        <v>94</v>
      </c>
      <c r="AH14" s="93">
        <f t="shared" ref="AH14" si="4">AVERAGE(B14:AF14)</f>
        <v>75.709677419354833</v>
      </c>
    </row>
    <row r="15" spans="1:35" ht="17.100000000000001" customHeight="1" x14ac:dyDescent="0.2">
      <c r="A15" s="80" t="s">
        <v>6</v>
      </c>
      <c r="B15" s="16">
        <f>[11]Julho!$F$5</f>
        <v>96</v>
      </c>
      <c r="C15" s="16">
        <f>[11]Julho!$F$6</f>
        <v>94</v>
      </c>
      <c r="D15" s="16">
        <f>[11]Julho!$F$7</f>
        <v>92</v>
      </c>
      <c r="E15" s="16">
        <f>[11]Julho!$F$8</f>
        <v>85</v>
      </c>
      <c r="F15" s="16">
        <f>[11]Julho!$F$9</f>
        <v>93</v>
      </c>
      <c r="G15" s="16">
        <f>[11]Julho!$F$10</f>
        <v>89</v>
      </c>
      <c r="H15" s="16">
        <f>[11]Julho!$F$11</f>
        <v>94</v>
      </c>
      <c r="I15" s="16">
        <f>[11]Julho!$F$12</f>
        <v>94</v>
      </c>
      <c r="J15" s="16">
        <f>[11]Julho!$F$13</f>
        <v>95</v>
      </c>
      <c r="K15" s="16">
        <f>[11]Julho!$F$14</f>
        <v>94</v>
      </c>
      <c r="L15" s="16">
        <f>[11]Julho!$F$15</f>
        <v>93</v>
      </c>
      <c r="M15" s="16">
        <f>[11]Julho!$F$16</f>
        <v>94</v>
      </c>
      <c r="N15" s="16">
        <f>[11]Julho!$F$17</f>
        <v>95</v>
      </c>
      <c r="O15" s="16">
        <f>[11]Julho!$F$18</f>
        <v>95</v>
      </c>
      <c r="P15" s="16">
        <f>[11]Julho!$F$19</f>
        <v>96</v>
      </c>
      <c r="Q15" s="16">
        <f>[11]Julho!$F$20</f>
        <v>95</v>
      </c>
      <c r="R15" s="16">
        <f>[11]Julho!$F$21</f>
        <v>91</v>
      </c>
      <c r="S15" s="16">
        <f>[11]Julho!$F$22</f>
        <v>83</v>
      </c>
      <c r="T15" s="16">
        <f>[11]Julho!$F$23</f>
        <v>93</v>
      </c>
      <c r="U15" s="16">
        <f>[11]Julho!$F$24</f>
        <v>95</v>
      </c>
      <c r="V15" s="16">
        <f>[11]Julho!$F$25</f>
        <v>97</v>
      </c>
      <c r="W15" s="16">
        <f>[11]Julho!$F$26</f>
        <v>96</v>
      </c>
      <c r="X15" s="16">
        <f>[11]Julho!$F$27</f>
        <v>95</v>
      </c>
      <c r="Y15" s="16">
        <f>[11]Julho!$F$28</f>
        <v>94</v>
      </c>
      <c r="Z15" s="16">
        <f>[11]Julho!$F$29</f>
        <v>92</v>
      </c>
      <c r="AA15" s="16">
        <f>[11]Julho!$F$30</f>
        <v>92</v>
      </c>
      <c r="AB15" s="16">
        <f>[11]Julho!$F$31</f>
        <v>97</v>
      </c>
      <c r="AC15" s="16">
        <f>[11]Julho!$F$32</f>
        <v>92</v>
      </c>
      <c r="AD15" s="16">
        <f>[11]Julho!$F$33</f>
        <v>94</v>
      </c>
      <c r="AE15" s="16">
        <f>[11]Julho!$F$34</f>
        <v>92</v>
      </c>
      <c r="AF15" s="16">
        <f>[11]Julho!$F$35</f>
        <v>91</v>
      </c>
      <c r="AG15" s="22">
        <f t="shared" si="2"/>
        <v>97</v>
      </c>
      <c r="AH15" s="93">
        <f t="shared" si="1"/>
        <v>93.161290322580641</v>
      </c>
    </row>
    <row r="16" spans="1:35" ht="17.100000000000001" customHeight="1" x14ac:dyDescent="0.2">
      <c r="A16" s="80" t="s">
        <v>7</v>
      </c>
      <c r="B16" s="16">
        <f>[12]Julho!$F$5</f>
        <v>98</v>
      </c>
      <c r="C16" s="16">
        <f>[12]Julho!$F$6</f>
        <v>100</v>
      </c>
      <c r="D16" s="16">
        <f>[12]Julho!$F$7</f>
        <v>90</v>
      </c>
      <c r="E16" s="16">
        <f>[12]Julho!$F$8</f>
        <v>83</v>
      </c>
      <c r="F16" s="16">
        <f>[12]Julho!$F$9</f>
        <v>77</v>
      </c>
      <c r="G16" s="16">
        <f>[12]Julho!$F$10</f>
        <v>75</v>
      </c>
      <c r="H16" s="16">
        <f>[12]Julho!$F$11</f>
        <v>75</v>
      </c>
      <c r="I16" s="16">
        <f>[12]Julho!$F$12</f>
        <v>82</v>
      </c>
      <c r="J16" s="16">
        <f>[12]Julho!$F$13</f>
        <v>80</v>
      </c>
      <c r="K16" s="16">
        <f>[12]Julho!$F$14</f>
        <v>92</v>
      </c>
      <c r="L16" s="16">
        <f>[12]Julho!$F$15</f>
        <v>75</v>
      </c>
      <c r="M16" s="16">
        <f>[12]Julho!$F$16</f>
        <v>76</v>
      </c>
      <c r="N16" s="16">
        <f>[12]Julho!$F$17</f>
        <v>76</v>
      </c>
      <c r="O16" s="16">
        <f>[12]Julho!$F$18</f>
        <v>75</v>
      </c>
      <c r="P16" s="16">
        <f>[12]Julho!$F$19</f>
        <v>73</v>
      </c>
      <c r="Q16" s="16">
        <f>[12]Julho!$F$20</f>
        <v>72</v>
      </c>
      <c r="R16" s="16">
        <f>[12]Julho!$F$21</f>
        <v>93</v>
      </c>
      <c r="S16" s="16">
        <f>[12]Julho!$F$22</f>
        <v>96</v>
      </c>
      <c r="T16" s="16">
        <f>[12]Julho!$F$23</f>
        <v>76</v>
      </c>
      <c r="U16" s="16">
        <f>[12]Julho!$F$24</f>
        <v>75</v>
      </c>
      <c r="V16" s="16">
        <f>[12]Julho!$F$25</f>
        <v>87</v>
      </c>
      <c r="W16" s="16">
        <f>[12]Julho!$F$26</f>
        <v>80</v>
      </c>
      <c r="X16" s="16">
        <f>[12]Julho!$F$27</f>
        <v>68</v>
      </c>
      <c r="Y16" s="16">
        <f>[12]Julho!$F$28</f>
        <v>63</v>
      </c>
      <c r="Z16" s="16">
        <f>[12]Julho!$F$29</f>
        <v>66</v>
      </c>
      <c r="AA16" s="16">
        <f>[12]Julho!$F$30</f>
        <v>73</v>
      </c>
      <c r="AB16" s="16">
        <f>[12]Julho!$F$31</f>
        <v>67</v>
      </c>
      <c r="AC16" s="16">
        <f>[12]Julho!$F$32</f>
        <v>69</v>
      </c>
      <c r="AD16" s="16">
        <f>[12]Julho!$F$33</f>
        <v>63</v>
      </c>
      <c r="AE16" s="16">
        <f>[12]Julho!$F$34</f>
        <v>61</v>
      </c>
      <c r="AF16" s="16">
        <f>[12]Julho!$F$35</f>
        <v>66</v>
      </c>
      <c r="AG16" s="22">
        <f t="shared" si="2"/>
        <v>100</v>
      </c>
      <c r="AH16" s="93">
        <f t="shared" si="1"/>
        <v>77.483870967741936</v>
      </c>
    </row>
    <row r="17" spans="1:34" ht="17.100000000000001" customHeight="1" x14ac:dyDescent="0.2">
      <c r="A17" s="80" t="s">
        <v>8</v>
      </c>
      <c r="B17" s="16">
        <f>[13]Julho!$F$5</f>
        <v>100</v>
      </c>
      <c r="C17" s="16">
        <f>[13]Julho!$F$6</f>
        <v>100</v>
      </c>
      <c r="D17" s="16">
        <f>[13]Julho!$F$7</f>
        <v>89</v>
      </c>
      <c r="E17" s="16">
        <f>[13]Julho!$F$8</f>
        <v>84</v>
      </c>
      <c r="F17" s="16">
        <f>[13]Julho!$F$9</f>
        <v>80</v>
      </c>
      <c r="G17" s="16">
        <f>[13]Julho!$F$10</f>
        <v>84</v>
      </c>
      <c r="H17" s="16">
        <f>[13]Julho!$F$11</f>
        <v>89</v>
      </c>
      <c r="I17" s="16">
        <f>[13]Julho!$F$12</f>
        <v>82</v>
      </c>
      <c r="J17" s="16">
        <f>[13]Julho!$F$13</f>
        <v>87</v>
      </c>
      <c r="K17" s="16">
        <f>[13]Julho!$F$14</f>
        <v>91</v>
      </c>
      <c r="L17" s="16">
        <f>[13]Julho!$F$15</f>
        <v>92</v>
      </c>
      <c r="M17" s="16">
        <f>[13]Julho!$F$16</f>
        <v>86</v>
      </c>
      <c r="N17" s="16">
        <f>[13]Julho!$F$17</f>
        <v>83</v>
      </c>
      <c r="O17" s="16">
        <f>[13]Julho!$F$18</f>
        <v>87</v>
      </c>
      <c r="P17" s="16">
        <f>[13]Julho!$F$19</f>
        <v>86</v>
      </c>
      <c r="Q17" s="16">
        <f>[13]Julho!$F$20</f>
        <v>80</v>
      </c>
      <c r="R17" s="16">
        <f>[13]Julho!$F$21</f>
        <v>92</v>
      </c>
      <c r="S17" s="16">
        <f>[13]Julho!$F$22</f>
        <v>96</v>
      </c>
      <c r="T17" s="16">
        <f>[13]Julho!$F$23</f>
        <v>88</v>
      </c>
      <c r="U17" s="16">
        <f>[13]Julho!$F$24</f>
        <v>99</v>
      </c>
      <c r="V17" s="16">
        <f>[13]Julho!$F$25</f>
        <v>99</v>
      </c>
      <c r="W17" s="16">
        <f>[13]Julho!$F$26</f>
        <v>99</v>
      </c>
      <c r="X17" s="16">
        <f>[13]Julho!$F$27</f>
        <v>68</v>
      </c>
      <c r="Y17" s="16">
        <f>[13]Julho!$F$28</f>
        <v>77</v>
      </c>
      <c r="Z17" s="16">
        <f>[13]Julho!$F$29</f>
        <v>69</v>
      </c>
      <c r="AA17" s="16">
        <f>[13]Julho!$F$30</f>
        <v>74</v>
      </c>
      <c r="AB17" s="16">
        <f>[13]Julho!$F$31</f>
        <v>81</v>
      </c>
      <c r="AC17" s="16">
        <f>[13]Julho!$F$32</f>
        <v>82</v>
      </c>
      <c r="AD17" s="16">
        <f>[13]Julho!$F$33</f>
        <v>75</v>
      </c>
      <c r="AE17" s="16">
        <f>[13]Julho!$F$34</f>
        <v>78</v>
      </c>
      <c r="AF17" s="16">
        <f>[13]Julho!$F$35</f>
        <v>75</v>
      </c>
      <c r="AG17" s="22">
        <f>MAX(B17:AF17)</f>
        <v>100</v>
      </c>
      <c r="AH17" s="93">
        <f>AVERAGE(B17:AF17)</f>
        <v>85.548387096774192</v>
      </c>
    </row>
    <row r="18" spans="1:34" ht="17.100000000000001" customHeight="1" x14ac:dyDescent="0.2">
      <c r="A18" s="80" t="s">
        <v>9</v>
      </c>
      <c r="B18" s="16" t="str">
        <f>[14]Julho!$F$5</f>
        <v>*</v>
      </c>
      <c r="C18" s="16" t="str">
        <f>[14]Julho!$F$6</f>
        <v>*</v>
      </c>
      <c r="D18" s="16">
        <f>[14]Julho!$F$7</f>
        <v>61</v>
      </c>
      <c r="E18" s="16">
        <f>[14]Julho!$F$8</f>
        <v>56</v>
      </c>
      <c r="F18" s="16" t="str">
        <f>[14]Julho!$F$9</f>
        <v>*</v>
      </c>
      <c r="G18" s="16" t="str">
        <f>[14]Julho!$F$10</f>
        <v>*</v>
      </c>
      <c r="H18" s="16" t="str">
        <f>[14]Julho!$F$11</f>
        <v>*</v>
      </c>
      <c r="I18" s="16" t="str">
        <f>[14]Julho!$F$12</f>
        <v>*</v>
      </c>
      <c r="J18" s="16" t="str">
        <f>[14]Julho!$F$13</f>
        <v>*</v>
      </c>
      <c r="K18" s="16" t="str">
        <f>[14]Julho!$F$14</f>
        <v>*</v>
      </c>
      <c r="L18" s="16" t="str">
        <f>[14]Julho!$F$15</f>
        <v>*</v>
      </c>
      <c r="M18" s="16" t="str">
        <f>[14]Julho!$F$16</f>
        <v>*</v>
      </c>
      <c r="N18" s="16" t="str">
        <f>[14]Julho!$F$17</f>
        <v>*</v>
      </c>
      <c r="O18" s="16" t="str">
        <f>[14]Julho!$F$18</f>
        <v>*</v>
      </c>
      <c r="P18" s="16" t="str">
        <f>[14]Julho!$F$19</f>
        <v>*</v>
      </c>
      <c r="Q18" s="16" t="str">
        <f>[14]Julho!$F$20</f>
        <v>*</v>
      </c>
      <c r="R18" s="16" t="str">
        <f>[14]Julho!$F$21</f>
        <v>*</v>
      </c>
      <c r="S18" s="16">
        <f>[14]Julho!$F$22</f>
        <v>73</v>
      </c>
      <c r="T18" s="16">
        <f>[14]Julho!$F$23</f>
        <v>77</v>
      </c>
      <c r="U18" s="16">
        <f>[14]Julho!$F$24</f>
        <v>81</v>
      </c>
      <c r="V18" s="16">
        <f>[14]Julho!$F$25</f>
        <v>89</v>
      </c>
      <c r="W18" s="16" t="str">
        <f>[14]Julho!$F$26</f>
        <v>*</v>
      </c>
      <c r="X18" s="16">
        <f>[14]Julho!$F$27</f>
        <v>37</v>
      </c>
      <c r="Y18" s="16">
        <f>[14]Julho!$F$28</f>
        <v>36</v>
      </c>
      <c r="Z18" s="16">
        <f>[14]Julho!$F$29</f>
        <v>39</v>
      </c>
      <c r="AA18" s="16">
        <f>[14]Julho!$F$30</f>
        <v>48</v>
      </c>
      <c r="AB18" s="16">
        <f>[14]Julho!$F$31</f>
        <v>28</v>
      </c>
      <c r="AC18" s="16">
        <f>[14]Julho!$F$32</f>
        <v>27</v>
      </c>
      <c r="AD18" s="16">
        <f>[14]Julho!$F$33</f>
        <v>31</v>
      </c>
      <c r="AE18" s="16">
        <f>[14]Julho!$F$34</f>
        <v>54</v>
      </c>
      <c r="AF18" s="16" t="str">
        <f>[14]Julho!$F$35</f>
        <v>*</v>
      </c>
      <c r="AG18" s="22">
        <f t="shared" ref="AG18:AG29" si="5">MAX(B18:AF18)</f>
        <v>89</v>
      </c>
      <c r="AH18" s="93">
        <f t="shared" ref="AH18:AH30" si="6">AVERAGE(B18:AF18)</f>
        <v>52.642857142857146</v>
      </c>
    </row>
    <row r="19" spans="1:34" ht="17.100000000000001" customHeight="1" x14ac:dyDescent="0.2">
      <c r="A19" s="80" t="s">
        <v>46</v>
      </c>
      <c r="B19" s="16">
        <f>[15]Julho!$F$5</f>
        <v>100</v>
      </c>
      <c r="C19" s="16">
        <f>[15]Julho!$F$6</f>
        <v>100</v>
      </c>
      <c r="D19" s="16">
        <f>[15]Julho!$F$7</f>
        <v>79</v>
      </c>
      <c r="E19" s="16">
        <f>[15]Julho!$F$8</f>
        <v>73</v>
      </c>
      <c r="F19" s="16">
        <f>[15]Julho!$F$9</f>
        <v>71</v>
      </c>
      <c r="G19" s="16">
        <f>[15]Julho!$F$10</f>
        <v>91</v>
      </c>
      <c r="H19" s="16">
        <f>[15]Julho!$F$11</f>
        <v>100</v>
      </c>
      <c r="I19" s="16">
        <f>[15]Julho!$F$12</f>
        <v>100</v>
      </c>
      <c r="J19" s="16">
        <f>[15]Julho!$F$13</f>
        <v>100</v>
      </c>
      <c r="K19" s="16">
        <f>[15]Julho!$F$14</f>
        <v>100</v>
      </c>
      <c r="L19" s="16">
        <f>[15]Julho!$F$15</f>
        <v>99</v>
      </c>
      <c r="M19" s="16">
        <f>[15]Julho!$F$16</f>
        <v>99</v>
      </c>
      <c r="N19" s="16">
        <f>[15]Julho!$F$17</f>
        <v>99</v>
      </c>
      <c r="O19" s="16">
        <f>[15]Julho!$F$18</f>
        <v>88</v>
      </c>
      <c r="P19" s="16">
        <f>[15]Julho!$F$19</f>
        <v>60</v>
      </c>
      <c r="Q19" s="16">
        <f>[15]Julho!$F$20</f>
        <v>86</v>
      </c>
      <c r="R19" s="16">
        <f>[15]Julho!$F$21</f>
        <v>90</v>
      </c>
      <c r="S19" s="16">
        <f>[15]Julho!$F$22</f>
        <v>100</v>
      </c>
      <c r="T19" s="16">
        <f>[15]Julho!$F$23</f>
        <v>100</v>
      </c>
      <c r="U19" s="16">
        <f>[15]Julho!$F$24</f>
        <v>95</v>
      </c>
      <c r="V19" s="16">
        <f>[15]Julho!$F$25</f>
        <v>93</v>
      </c>
      <c r="W19" s="16">
        <f>[15]Julho!$F$26</f>
        <v>99</v>
      </c>
      <c r="X19" s="16">
        <f>[15]Julho!$F$27</f>
        <v>88</v>
      </c>
      <c r="Y19" s="16">
        <f>[15]Julho!$F$28</f>
        <v>81</v>
      </c>
      <c r="Z19" s="16">
        <f>[15]Julho!$F$29</f>
        <v>93</v>
      </c>
      <c r="AA19" s="16">
        <f>[15]Julho!$F$30</f>
        <v>87</v>
      </c>
      <c r="AB19" s="16">
        <f>[15]Julho!$F$31</f>
        <v>90</v>
      </c>
      <c r="AC19" s="16">
        <f>[15]Julho!$F$32</f>
        <v>80</v>
      </c>
      <c r="AD19" s="16">
        <f>[15]Julho!$F$33</f>
        <v>74</v>
      </c>
      <c r="AE19" s="16">
        <f>[15]Julho!$F$34</f>
        <v>84</v>
      </c>
      <c r="AF19" s="16">
        <f>[15]Julho!$F$35</f>
        <v>81</v>
      </c>
      <c r="AG19" s="22">
        <f t="shared" ref="AG19" si="7">MAX(B19:AF19)</f>
        <v>100</v>
      </c>
      <c r="AH19" s="93">
        <f t="shared" ref="AH19" si="8">AVERAGE(B19:AF19)</f>
        <v>89.677419354838705</v>
      </c>
    </row>
    <row r="20" spans="1:34" ht="17.100000000000001" customHeight="1" x14ac:dyDescent="0.2">
      <c r="A20" s="80" t="s">
        <v>10</v>
      </c>
      <c r="B20" s="16">
        <f>[16]Julho!$F$5</f>
        <v>98</v>
      </c>
      <c r="C20" s="16">
        <f>[16]Julho!$F$6</f>
        <v>98</v>
      </c>
      <c r="D20" s="16">
        <f>[16]Julho!$F$7</f>
        <v>89</v>
      </c>
      <c r="E20" s="16">
        <f>[16]Julho!$F$8</f>
        <v>84</v>
      </c>
      <c r="F20" s="16">
        <f>[16]Julho!$F$9</f>
        <v>83</v>
      </c>
      <c r="G20" s="16">
        <f>[16]Julho!$F$10</f>
        <v>91</v>
      </c>
      <c r="H20" s="16">
        <f>[16]Julho!$F$11</f>
        <v>95</v>
      </c>
      <c r="I20" s="16">
        <f>[16]Julho!$F$12</f>
        <v>91</v>
      </c>
      <c r="J20" s="16">
        <f>[16]Julho!$F$13</f>
        <v>90</v>
      </c>
      <c r="K20" s="16">
        <f>[16]Julho!$F$14</f>
        <v>97</v>
      </c>
      <c r="L20" s="16">
        <f>[16]Julho!$F$15</f>
        <v>91</v>
      </c>
      <c r="M20" s="16">
        <f>[16]Julho!$F$16</f>
        <v>90</v>
      </c>
      <c r="N20" s="16">
        <f>[16]Julho!$F$17</f>
        <v>78</v>
      </c>
      <c r="O20" s="16">
        <f>[16]Julho!$F$18</f>
        <v>83</v>
      </c>
      <c r="P20" s="16">
        <f>[16]Julho!$F$19</f>
        <v>74</v>
      </c>
      <c r="Q20" s="16">
        <f>[16]Julho!$F$20</f>
        <v>83</v>
      </c>
      <c r="R20" s="16">
        <f>[16]Julho!$F$21</f>
        <v>93</v>
      </c>
      <c r="S20" s="16">
        <f>[16]Julho!$F$22</f>
        <v>95</v>
      </c>
      <c r="T20" s="16">
        <f>[16]Julho!$F$23</f>
        <v>92</v>
      </c>
      <c r="U20" s="16">
        <f>[16]Julho!$F$24</f>
        <v>94</v>
      </c>
      <c r="V20" s="16">
        <f>[16]Julho!$F$25</f>
        <v>93</v>
      </c>
      <c r="W20" s="16">
        <f>[16]Julho!$F$26</f>
        <v>93</v>
      </c>
      <c r="X20" s="16">
        <f>[16]Julho!$F$27</f>
        <v>70</v>
      </c>
      <c r="Y20" s="16">
        <f>[16]Julho!$F$28</f>
        <v>58</v>
      </c>
      <c r="Z20" s="16">
        <f>[16]Julho!$F$29</f>
        <v>73</v>
      </c>
      <c r="AA20" s="16">
        <f>[16]Julho!$F$30</f>
        <v>80</v>
      </c>
      <c r="AB20" s="16">
        <f>[16]Julho!$F$31</f>
        <v>81</v>
      </c>
      <c r="AC20" s="16">
        <f>[16]Julho!$F$32</f>
        <v>76</v>
      </c>
      <c r="AD20" s="16">
        <f>[16]Julho!$F$33</f>
        <v>72</v>
      </c>
      <c r="AE20" s="16">
        <f>[16]Julho!$F$34</f>
        <v>71</v>
      </c>
      <c r="AF20" s="16">
        <f>[16]Julho!$F$35</f>
        <v>78</v>
      </c>
      <c r="AG20" s="22">
        <f t="shared" si="5"/>
        <v>98</v>
      </c>
      <c r="AH20" s="93">
        <f t="shared" si="6"/>
        <v>84.967741935483872</v>
      </c>
    </row>
    <row r="21" spans="1:34" ht="17.100000000000001" customHeight="1" x14ac:dyDescent="0.2">
      <c r="A21" s="80" t="s">
        <v>11</v>
      </c>
      <c r="B21" s="16">
        <f>[17]Julho!$F$5</f>
        <v>93</v>
      </c>
      <c r="C21" s="16">
        <f>[17]Julho!$F$6</f>
        <v>96</v>
      </c>
      <c r="D21" s="16">
        <f>[17]Julho!$F$7</f>
        <v>89</v>
      </c>
      <c r="E21" s="16">
        <f>[17]Julho!$F$8</f>
        <v>88</v>
      </c>
      <c r="F21" s="16">
        <f>[17]Julho!$F$9</f>
        <v>82</v>
      </c>
      <c r="G21" s="16">
        <f>[17]Julho!$F$10</f>
        <v>83</v>
      </c>
      <c r="H21" s="16">
        <f>[17]Julho!$F$11</f>
        <v>93</v>
      </c>
      <c r="I21" s="16">
        <f>[17]Julho!$F$12</f>
        <v>93</v>
      </c>
      <c r="J21" s="16">
        <f>[17]Julho!$F$13</f>
        <v>88</v>
      </c>
      <c r="K21" s="16">
        <f>[17]Julho!$F$14</f>
        <v>95</v>
      </c>
      <c r="L21" s="16">
        <f>[17]Julho!$F$15</f>
        <v>94</v>
      </c>
      <c r="M21" s="16">
        <f>[17]Julho!$F$16</f>
        <v>92</v>
      </c>
      <c r="N21" s="16">
        <f>[17]Julho!$F$17</f>
        <v>92</v>
      </c>
      <c r="O21" s="16">
        <f>[17]Julho!$F$18</f>
        <v>91</v>
      </c>
      <c r="P21" s="16">
        <f>[17]Julho!$F$19</f>
        <v>87</v>
      </c>
      <c r="Q21" s="16">
        <f>[17]Julho!$F$20</f>
        <v>90</v>
      </c>
      <c r="R21" s="16">
        <f>[17]Julho!$F$21</f>
        <v>84</v>
      </c>
      <c r="S21" s="16">
        <f>[17]Julho!$F$22</f>
        <v>85</v>
      </c>
      <c r="T21" s="16">
        <f>[17]Julho!$F$23</f>
        <v>84</v>
      </c>
      <c r="U21" s="16">
        <f>[17]Julho!$F$24</f>
        <v>95</v>
      </c>
      <c r="V21" s="16">
        <f>[17]Julho!$F$25</f>
        <v>91</v>
      </c>
      <c r="W21" s="16">
        <f>[17]Julho!$F$26</f>
        <v>91</v>
      </c>
      <c r="X21" s="16">
        <f>[17]Julho!$F$27</f>
        <v>90</v>
      </c>
      <c r="Y21" s="16">
        <f>[17]Julho!$F$28</f>
        <v>88</v>
      </c>
      <c r="Z21" s="16">
        <f>[17]Julho!$F$29</f>
        <v>88</v>
      </c>
      <c r="AA21" s="16">
        <f>[17]Julho!$F$30</f>
        <v>90</v>
      </c>
      <c r="AB21" s="16">
        <f>[17]Julho!$F$31</f>
        <v>90</v>
      </c>
      <c r="AC21" s="16">
        <f>[17]Julho!$F$32</f>
        <v>91</v>
      </c>
      <c r="AD21" s="16">
        <f>[17]Julho!$F$33</f>
        <v>87</v>
      </c>
      <c r="AE21" s="16">
        <f>[17]Julho!$F$34</f>
        <v>88</v>
      </c>
      <c r="AF21" s="16">
        <f>[17]Julho!$F$35</f>
        <v>80</v>
      </c>
      <c r="AG21" s="22">
        <f t="shared" si="5"/>
        <v>96</v>
      </c>
      <c r="AH21" s="93">
        <f t="shared" si="6"/>
        <v>89.290322580645167</v>
      </c>
    </row>
    <row r="22" spans="1:34" ht="17.100000000000001" customHeight="1" x14ac:dyDescent="0.2">
      <c r="A22" s="80" t="s">
        <v>12</v>
      </c>
      <c r="B22" s="16">
        <f>[18]Julho!$F$5</f>
        <v>91</v>
      </c>
      <c r="C22" s="16">
        <f>[18]Julho!$F$6</f>
        <v>90</v>
      </c>
      <c r="D22" s="16">
        <f>[18]Julho!$F$7</f>
        <v>86</v>
      </c>
      <c r="E22" s="16">
        <f>[18]Julho!$F$8</f>
        <v>83</v>
      </c>
      <c r="F22" s="16">
        <f>[18]Julho!$F$9</f>
        <v>84</v>
      </c>
      <c r="G22" s="16">
        <f>[18]Julho!$F$10</f>
        <v>82</v>
      </c>
      <c r="H22" s="16">
        <f>[18]Julho!$F$11</f>
        <v>87</v>
      </c>
      <c r="I22" s="16">
        <f>[18]Julho!$F$12</f>
        <v>91</v>
      </c>
      <c r="J22" s="16">
        <f>[18]Julho!$F$13</f>
        <v>92</v>
      </c>
      <c r="K22" s="16">
        <f>[18]Julho!$F$14</f>
        <v>89</v>
      </c>
      <c r="L22" s="16">
        <f>[18]Julho!$F$15</f>
        <v>92</v>
      </c>
      <c r="M22" s="16">
        <f>[18]Julho!$F$16</f>
        <v>90</v>
      </c>
      <c r="N22" s="16">
        <f>[18]Julho!$F$17</f>
        <v>89</v>
      </c>
      <c r="O22" s="16">
        <f>[18]Julho!$F$18</f>
        <v>91</v>
      </c>
      <c r="P22" s="16">
        <f>[18]Julho!$F$19</f>
        <v>90</v>
      </c>
      <c r="Q22" s="16">
        <f>[18]Julho!$F$20</f>
        <v>91</v>
      </c>
      <c r="R22" s="16">
        <f>[18]Julho!$F$21</f>
        <v>79</v>
      </c>
      <c r="S22" s="16">
        <f>[18]Julho!$F$22</f>
        <v>83</v>
      </c>
      <c r="T22" s="16">
        <f>[18]Julho!$F$23</f>
        <v>89</v>
      </c>
      <c r="U22" s="16">
        <f>[18]Julho!$F$24</f>
        <v>93</v>
      </c>
      <c r="V22" s="16">
        <f>[18]Julho!$F$25</f>
        <v>92</v>
      </c>
      <c r="W22" s="16">
        <f>[18]Julho!$F$26</f>
        <v>91</v>
      </c>
      <c r="X22" s="16">
        <f>[18]Julho!$F$27</f>
        <v>91</v>
      </c>
      <c r="Y22" s="16">
        <f>[18]Julho!$F$28</f>
        <v>90</v>
      </c>
      <c r="Z22" s="16">
        <f>[18]Julho!$F$29</f>
        <v>90</v>
      </c>
      <c r="AA22" s="16">
        <f>[18]Julho!$F$30</f>
        <v>83</v>
      </c>
      <c r="AB22" s="16">
        <f>[18]Julho!$F$31</f>
        <v>82</v>
      </c>
      <c r="AC22" s="16">
        <f>[18]Julho!$F$32</f>
        <v>81</v>
      </c>
      <c r="AD22" s="16">
        <f>[18]Julho!$F$33</f>
        <v>85</v>
      </c>
      <c r="AE22" s="16">
        <f>[18]Julho!$F$34</f>
        <v>82</v>
      </c>
      <c r="AF22" s="16">
        <f>[18]Julho!$F$35</f>
        <v>86</v>
      </c>
      <c r="AG22" s="22">
        <f t="shared" si="5"/>
        <v>93</v>
      </c>
      <c r="AH22" s="93">
        <f t="shared" si="6"/>
        <v>87.58064516129032</v>
      </c>
    </row>
    <row r="23" spans="1:34" ht="17.100000000000001" customHeight="1" x14ac:dyDescent="0.2">
      <c r="A23" s="80" t="s">
        <v>13</v>
      </c>
      <c r="B23" s="16">
        <f>[19]Julho!$F$5</f>
        <v>98</v>
      </c>
      <c r="C23" s="16">
        <f>[19]Julho!$F$6</f>
        <v>97</v>
      </c>
      <c r="D23" s="16">
        <f>[19]Julho!$F$7</f>
        <v>97</v>
      </c>
      <c r="E23" s="16">
        <f>[19]Julho!$F$8</f>
        <v>96</v>
      </c>
      <c r="F23" s="16">
        <f>[19]Julho!$F$9</f>
        <v>94</v>
      </c>
      <c r="G23" s="16">
        <f>[19]Julho!$F$10</f>
        <v>96</v>
      </c>
      <c r="H23" s="16">
        <f>[19]Julho!$F$11</f>
        <v>97</v>
      </c>
      <c r="I23" s="16">
        <f>[19]Julho!$F$12</f>
        <v>97</v>
      </c>
      <c r="J23" s="16">
        <f>[19]Julho!$F$13</f>
        <v>96</v>
      </c>
      <c r="K23" s="16">
        <f>[19]Julho!$F$14</f>
        <v>97</v>
      </c>
      <c r="L23" s="16">
        <f>[19]Julho!$F$15</f>
        <v>98</v>
      </c>
      <c r="M23" s="16">
        <f>[19]Julho!$F$16</f>
        <v>97</v>
      </c>
      <c r="N23" s="16">
        <f>[19]Julho!$F$17</f>
        <v>96</v>
      </c>
      <c r="O23" s="16">
        <f>[19]Julho!$F$18</f>
        <v>96</v>
      </c>
      <c r="P23" s="16">
        <f>[19]Julho!$F$19</f>
        <v>95</v>
      </c>
      <c r="Q23" s="16">
        <f>[19]Julho!$F$20</f>
        <v>87</v>
      </c>
      <c r="R23" s="16">
        <f>[19]Julho!$F$21</f>
        <v>87</v>
      </c>
      <c r="S23" s="16">
        <f>[19]Julho!$F$22</f>
        <v>80</v>
      </c>
      <c r="T23" s="16">
        <f>[19]Julho!$F$23</f>
        <v>97</v>
      </c>
      <c r="U23" s="16">
        <f>[19]Julho!$F$24</f>
        <v>97</v>
      </c>
      <c r="V23" s="16">
        <f>[19]Julho!$F$25</f>
        <v>96</v>
      </c>
      <c r="W23" s="16">
        <f>[19]Julho!$F$26</f>
        <v>96</v>
      </c>
      <c r="X23" s="16">
        <f>[19]Julho!$F$27</f>
        <v>96</v>
      </c>
      <c r="Y23" s="16">
        <f>[19]Julho!$F$28</f>
        <v>93</v>
      </c>
      <c r="Z23" s="16">
        <f>[19]Julho!$F$29</f>
        <v>95</v>
      </c>
      <c r="AA23" s="16">
        <f>[19]Julho!$F$30</f>
        <v>95</v>
      </c>
      <c r="AB23" s="16">
        <f>[19]Julho!$F$31</f>
        <v>95</v>
      </c>
      <c r="AC23" s="16">
        <f>[19]Julho!$F$32</f>
        <v>94</v>
      </c>
      <c r="AD23" s="16">
        <f>[19]Julho!$F$33</f>
        <v>96</v>
      </c>
      <c r="AE23" s="16">
        <f>[19]Julho!$F$34</f>
        <v>95</v>
      </c>
      <c r="AF23" s="16">
        <f>[19]Julho!$F$35</f>
        <v>93</v>
      </c>
      <c r="AG23" s="22">
        <f t="shared" si="5"/>
        <v>98</v>
      </c>
      <c r="AH23" s="93">
        <f t="shared" si="6"/>
        <v>94.806451612903231</v>
      </c>
    </row>
    <row r="24" spans="1:34" ht="17.100000000000001" customHeight="1" x14ac:dyDescent="0.2">
      <c r="A24" s="80" t="s">
        <v>14</v>
      </c>
      <c r="B24" s="16">
        <f>[20]Julho!$F$5</f>
        <v>95</v>
      </c>
      <c r="C24" s="16">
        <f>[20]Julho!$F$6</f>
        <v>88</v>
      </c>
      <c r="D24" s="16">
        <f>[20]Julho!$F$7</f>
        <v>87</v>
      </c>
      <c r="E24" s="16">
        <f>[20]Julho!$F$8</f>
        <v>73</v>
      </c>
      <c r="F24" s="16">
        <f>[20]Julho!$F$9</f>
        <v>77</v>
      </c>
      <c r="G24" s="16">
        <f>[20]Julho!$F$10</f>
        <v>94</v>
      </c>
      <c r="H24" s="16">
        <f>[20]Julho!$F$11</f>
        <v>91</v>
      </c>
      <c r="I24" s="16">
        <f>[20]Julho!$F$12</f>
        <v>82</v>
      </c>
      <c r="J24" s="16">
        <f>[20]Julho!$F$13</f>
        <v>92</v>
      </c>
      <c r="K24" s="16">
        <f>[20]Julho!$F$14</f>
        <v>92</v>
      </c>
      <c r="L24" s="16">
        <f>[20]Julho!$F$15</f>
        <v>92</v>
      </c>
      <c r="M24" s="16">
        <f>[20]Julho!$F$16</f>
        <v>93</v>
      </c>
      <c r="N24" s="16">
        <f>[20]Julho!$F$17</f>
        <v>91</v>
      </c>
      <c r="O24" s="16">
        <f>[20]Julho!$F$18</f>
        <v>91</v>
      </c>
      <c r="P24" s="16">
        <f>[20]Julho!$F$19</f>
        <v>87</v>
      </c>
      <c r="Q24" s="16">
        <f>[20]Julho!$F$20</f>
        <v>92</v>
      </c>
      <c r="R24" s="16">
        <f>[20]Julho!$F$21</f>
        <v>72</v>
      </c>
      <c r="S24" s="16">
        <f>[20]Julho!$F$22</f>
        <v>81</v>
      </c>
      <c r="T24" s="16">
        <f>[20]Julho!$F$23</f>
        <v>90</v>
      </c>
      <c r="U24" s="16">
        <f>[20]Julho!$F$24</f>
        <v>95</v>
      </c>
      <c r="V24" s="16">
        <f>[20]Julho!$F$25</f>
        <v>90</v>
      </c>
      <c r="W24" s="16">
        <f>[20]Julho!$F$26</f>
        <v>87</v>
      </c>
      <c r="X24" s="16">
        <f>[20]Julho!$F$27</f>
        <v>77</v>
      </c>
      <c r="Y24" s="16">
        <f>[20]Julho!$F$28</f>
        <v>73</v>
      </c>
      <c r="Z24" s="16">
        <f>[20]Julho!$F$29</f>
        <v>86</v>
      </c>
      <c r="AA24" s="16">
        <f>[20]Julho!$F$30</f>
        <v>87</v>
      </c>
      <c r="AB24" s="16">
        <f>[20]Julho!$F$31</f>
        <v>88</v>
      </c>
      <c r="AC24" s="16">
        <f>[20]Julho!$F$32</f>
        <v>88</v>
      </c>
      <c r="AD24" s="16">
        <f>[20]Julho!$F$33</f>
        <v>88</v>
      </c>
      <c r="AE24" s="16">
        <f>[20]Julho!$F$34</f>
        <v>80</v>
      </c>
      <c r="AF24" s="16">
        <f>[20]Julho!$F$35</f>
        <v>61</v>
      </c>
      <c r="AG24" s="22">
        <f t="shared" si="5"/>
        <v>95</v>
      </c>
      <c r="AH24" s="93">
        <f t="shared" si="6"/>
        <v>85.806451612903231</v>
      </c>
    </row>
    <row r="25" spans="1:34" ht="17.100000000000001" customHeight="1" x14ac:dyDescent="0.2">
      <c r="A25" s="80" t="s">
        <v>15</v>
      </c>
      <c r="B25" s="16">
        <f>[21]Julho!$F$5</f>
        <v>85</v>
      </c>
      <c r="C25" s="16">
        <f>[21]Julho!$F$6</f>
        <v>86</v>
      </c>
      <c r="D25" s="16">
        <f>[21]Julho!$F$7</f>
        <v>82</v>
      </c>
      <c r="E25" s="16">
        <f>[21]Julho!$F$8</f>
        <v>84</v>
      </c>
      <c r="F25" s="16">
        <f>[21]Julho!$F$9</f>
        <v>78</v>
      </c>
      <c r="G25" s="16">
        <f>[21]Julho!$F$10</f>
        <v>76</v>
      </c>
      <c r="H25" s="16">
        <f>[21]Julho!$F$11</f>
        <v>77</v>
      </c>
      <c r="I25" s="16">
        <f>[21]Julho!$F$12</f>
        <v>76</v>
      </c>
      <c r="J25" s="16">
        <f>[21]Julho!$F$13</f>
        <v>79</v>
      </c>
      <c r="K25" s="16">
        <f>[21]Julho!$F$14</f>
        <v>84</v>
      </c>
      <c r="L25" s="16">
        <f>[21]Julho!$F$15</f>
        <v>77</v>
      </c>
      <c r="M25" s="16">
        <f>[21]Julho!$F$16</f>
        <v>73</v>
      </c>
      <c r="N25" s="16">
        <f>[21]Julho!$F$17</f>
        <v>78</v>
      </c>
      <c r="O25" s="16">
        <f>[21]Julho!$F$18</f>
        <v>69</v>
      </c>
      <c r="P25" s="16">
        <f>[21]Julho!$F$19</f>
        <v>69</v>
      </c>
      <c r="Q25" s="16">
        <f>[21]Julho!$F$20</f>
        <v>68</v>
      </c>
      <c r="R25" s="16">
        <f>[21]Julho!$F$21</f>
        <v>85</v>
      </c>
      <c r="S25" s="16">
        <f>[21]Julho!$F$22</f>
        <v>87</v>
      </c>
      <c r="T25" s="16">
        <f>[21]Julho!$F$23</f>
        <v>72</v>
      </c>
      <c r="U25" s="16">
        <f>[21]Julho!$F$24</f>
        <v>75</v>
      </c>
      <c r="V25" s="16">
        <f>[21]Julho!$F$25</f>
        <v>68</v>
      </c>
      <c r="W25" s="16">
        <f>[21]Julho!$F$26</f>
        <v>66</v>
      </c>
      <c r="X25" s="16">
        <f>[21]Julho!$F$27</f>
        <v>68</v>
      </c>
      <c r="Y25" s="16">
        <f>[21]Julho!$F$28</f>
        <v>61</v>
      </c>
      <c r="Z25" s="16">
        <f>[21]Julho!$F$29</f>
        <v>61</v>
      </c>
      <c r="AA25" s="16">
        <f>[21]Julho!$F$30</f>
        <v>60</v>
      </c>
      <c r="AB25" s="16">
        <f>[21]Julho!$F$31</f>
        <v>67</v>
      </c>
      <c r="AC25" s="16">
        <f>[21]Julho!$F$32</f>
        <v>71</v>
      </c>
      <c r="AD25" s="16">
        <f>[21]Julho!$F$33</f>
        <v>69</v>
      </c>
      <c r="AE25" s="16">
        <f>[21]Julho!$F$34</f>
        <v>65</v>
      </c>
      <c r="AF25" s="16">
        <f>[21]Julho!$F$35</f>
        <v>62</v>
      </c>
      <c r="AG25" s="22">
        <f t="shared" si="5"/>
        <v>87</v>
      </c>
      <c r="AH25" s="93">
        <f t="shared" si="6"/>
        <v>73.483870967741936</v>
      </c>
    </row>
    <row r="26" spans="1:34" ht="17.100000000000001" customHeight="1" x14ac:dyDescent="0.2">
      <c r="A26" s="80" t="s">
        <v>16</v>
      </c>
      <c r="B26" s="16">
        <f>[22]Julho!$F$5</f>
        <v>86</v>
      </c>
      <c r="C26" s="16">
        <f>[22]Julho!$F$6</f>
        <v>93</v>
      </c>
      <c r="D26" s="16">
        <f>[22]Julho!$F$7</f>
        <v>85</v>
      </c>
      <c r="E26" s="16">
        <f>[22]Julho!$F$8</f>
        <v>81</v>
      </c>
      <c r="F26" s="16">
        <f>[22]Julho!$F$9</f>
        <v>84</v>
      </c>
      <c r="G26" s="16">
        <f>[22]Julho!$F$10</f>
        <v>84</v>
      </c>
      <c r="H26" s="16">
        <f>[22]Julho!$F$11</f>
        <v>83</v>
      </c>
      <c r="I26" s="16">
        <f>[22]Julho!$F$12</f>
        <v>85</v>
      </c>
      <c r="J26" s="16">
        <f>[22]Julho!$F$13</f>
        <v>85</v>
      </c>
      <c r="K26" s="16">
        <f>[22]Julho!$F$14</f>
        <v>86</v>
      </c>
      <c r="L26" s="16">
        <f>[22]Julho!$F$15</f>
        <v>86</v>
      </c>
      <c r="M26" s="16">
        <f>[22]Julho!$F$16</f>
        <v>82</v>
      </c>
      <c r="N26" s="16">
        <f>[22]Julho!$F$17</f>
        <v>79</v>
      </c>
      <c r="O26" s="16">
        <f>[22]Julho!$F$18</f>
        <v>69</v>
      </c>
      <c r="P26" s="16">
        <f>[22]Julho!$F$19</f>
        <v>65</v>
      </c>
      <c r="Q26" s="16">
        <f>[22]Julho!$F$20</f>
        <v>77</v>
      </c>
      <c r="R26" s="16">
        <f>[22]Julho!$F$21</f>
        <v>85</v>
      </c>
      <c r="S26" s="16">
        <f>[22]Julho!$F$22</f>
        <v>88</v>
      </c>
      <c r="T26" s="16">
        <f>[22]Julho!$F$23</f>
        <v>73</v>
      </c>
      <c r="U26" s="16">
        <f>[22]Julho!$F$24</f>
        <v>78</v>
      </c>
      <c r="V26" s="16">
        <f>[22]Julho!$F$25</f>
        <v>76</v>
      </c>
      <c r="W26" s="16">
        <f>[22]Julho!$F$26</f>
        <v>76</v>
      </c>
      <c r="X26" s="16">
        <f>[22]Julho!$F$27</f>
        <v>66</v>
      </c>
      <c r="Y26" s="16">
        <f>[22]Julho!$F$28</f>
        <v>69</v>
      </c>
      <c r="Z26" s="16">
        <f>[22]Julho!$F$29</f>
        <v>70</v>
      </c>
      <c r="AA26" s="16">
        <f>[22]Julho!$F$30</f>
        <v>74</v>
      </c>
      <c r="AB26" s="16">
        <f>[22]Julho!$F$31</f>
        <v>76</v>
      </c>
      <c r="AC26" s="16">
        <f>[22]Julho!$F$32</f>
        <v>75</v>
      </c>
      <c r="AD26" s="16">
        <f>[22]Julho!$F$33</f>
        <v>65</v>
      </c>
      <c r="AE26" s="16">
        <f>[22]Julho!$F$34</f>
        <v>74</v>
      </c>
      <c r="AF26" s="16">
        <f>[22]Julho!$F$35</f>
        <v>76</v>
      </c>
      <c r="AG26" s="22">
        <f t="shared" si="5"/>
        <v>93</v>
      </c>
      <c r="AH26" s="93">
        <f t="shared" si="6"/>
        <v>78.41935483870968</v>
      </c>
    </row>
    <row r="27" spans="1:34" ht="17.100000000000001" customHeight="1" x14ac:dyDescent="0.2">
      <c r="A27" s="80" t="s">
        <v>17</v>
      </c>
      <c r="B27" s="16" t="str">
        <f>[23]Julho!$F$5</f>
        <v>*</v>
      </c>
      <c r="C27" s="16">
        <f>[23]Julho!$F$6</f>
        <v>13</v>
      </c>
      <c r="D27" s="16" t="str">
        <f>[23]Julho!$F$7</f>
        <v>*</v>
      </c>
      <c r="E27" s="16" t="str">
        <f>[23]Julho!$F$8</f>
        <v>*</v>
      </c>
      <c r="F27" s="16" t="str">
        <f>[23]Julho!$F$9</f>
        <v>*</v>
      </c>
      <c r="G27" s="16" t="str">
        <f>[23]Julho!$F$10</f>
        <v>*</v>
      </c>
      <c r="H27" s="16" t="str">
        <f>[23]Julho!$F$11</f>
        <v>*</v>
      </c>
      <c r="I27" s="16" t="str">
        <f>[23]Julho!$F$12</f>
        <v>*</v>
      </c>
      <c r="J27" s="16" t="str">
        <f>[23]Julho!$F$13</f>
        <v>*</v>
      </c>
      <c r="K27" s="16" t="str">
        <f>[23]Julho!$F$14</f>
        <v>*</v>
      </c>
      <c r="L27" s="16" t="str">
        <f>[23]Julho!$F$15</f>
        <v>*</v>
      </c>
      <c r="M27" s="16" t="str">
        <f>[23]Julho!$F$16</f>
        <v>*</v>
      </c>
      <c r="N27" s="16" t="str">
        <f>[23]Julho!$F$17</f>
        <v>*</v>
      </c>
      <c r="O27" s="16" t="str">
        <f>[23]Julho!$F$18</f>
        <v>*</v>
      </c>
      <c r="P27" s="16" t="str">
        <f>[23]Julho!$F$19</f>
        <v>*</v>
      </c>
      <c r="Q27" s="16" t="str">
        <f>[23]Julho!$F$20</f>
        <v>*</v>
      </c>
      <c r="R27" s="16">
        <f>[23]Julho!$F$21</f>
        <v>10</v>
      </c>
      <c r="S27" s="16">
        <f>[23]Julho!$F$22</f>
        <v>12</v>
      </c>
      <c r="T27" s="16" t="str">
        <f>[23]Julho!$F$23</f>
        <v>*</v>
      </c>
      <c r="U27" s="16" t="str">
        <f>[23]Julho!$F$24</f>
        <v>*</v>
      </c>
      <c r="V27" s="16">
        <f>[23]Julho!$F$25</f>
        <v>29</v>
      </c>
      <c r="W27" s="16">
        <f>[23]Julho!$F$26</f>
        <v>10</v>
      </c>
      <c r="X27" s="16" t="str">
        <f>[23]Julho!$F$27</f>
        <v>*</v>
      </c>
      <c r="Y27" s="16" t="str">
        <f>[23]Julho!$F$28</f>
        <v>*</v>
      </c>
      <c r="Z27" s="16" t="str">
        <f>[23]Julho!$F$29</f>
        <v>*</v>
      </c>
      <c r="AA27" s="16" t="str">
        <f>[23]Julho!$F$30</f>
        <v>*</v>
      </c>
      <c r="AB27" s="16" t="str">
        <f>[23]Julho!$F$31</f>
        <v>*</v>
      </c>
      <c r="AC27" s="16" t="str">
        <f>[23]Julho!$F$32</f>
        <v>*</v>
      </c>
      <c r="AD27" s="16" t="str">
        <f>[23]Julho!$F$33</f>
        <v>*</v>
      </c>
      <c r="AE27" s="16" t="str">
        <f>[23]Julho!$F$34</f>
        <v>*</v>
      </c>
      <c r="AF27" s="16" t="str">
        <f>[23]Julho!$F$35</f>
        <v>*</v>
      </c>
      <c r="AG27" s="22">
        <f t="shared" si="5"/>
        <v>29</v>
      </c>
      <c r="AH27" s="93">
        <f t="shared" si="6"/>
        <v>14.8</v>
      </c>
    </row>
    <row r="28" spans="1:34" ht="17.100000000000001" customHeight="1" x14ac:dyDescent="0.2">
      <c r="A28" s="80" t="s">
        <v>18</v>
      </c>
      <c r="B28" s="16">
        <f>[24]Julho!$F$5</f>
        <v>82</v>
      </c>
      <c r="C28" s="16">
        <f>[24]Julho!$F$6</f>
        <v>85</v>
      </c>
      <c r="D28" s="16">
        <f>[24]Julho!$F$7</f>
        <v>85</v>
      </c>
      <c r="E28" s="16">
        <f>[24]Julho!$F$8</f>
        <v>77</v>
      </c>
      <c r="F28" s="16">
        <f>[24]Julho!$F$9</f>
        <v>74</v>
      </c>
      <c r="G28" s="16">
        <f>[24]Julho!$F$10</f>
        <v>75</v>
      </c>
      <c r="H28" s="16">
        <f>[24]Julho!$F$11</f>
        <v>72</v>
      </c>
      <c r="I28" s="16">
        <f>[24]Julho!$F$12</f>
        <v>75</v>
      </c>
      <c r="J28" s="16">
        <f>[24]Julho!$F$13</f>
        <v>82</v>
      </c>
      <c r="K28" s="16">
        <f>[24]Julho!$F$14</f>
        <v>83</v>
      </c>
      <c r="L28" s="16">
        <f>[24]Julho!$F$15</f>
        <v>73</v>
      </c>
      <c r="M28" s="16">
        <f>[24]Julho!$F$16</f>
        <v>79</v>
      </c>
      <c r="N28" s="16">
        <f>[24]Julho!$F$17</f>
        <v>69</v>
      </c>
      <c r="O28" s="16">
        <f>[24]Julho!$F$18</f>
        <v>68</v>
      </c>
      <c r="P28" s="16">
        <f>[24]Julho!$F$19</f>
        <v>70</v>
      </c>
      <c r="Q28" s="16">
        <f>[24]Julho!$F$20</f>
        <v>73</v>
      </c>
      <c r="R28" s="16">
        <f>[24]Julho!$F$21</f>
        <v>98</v>
      </c>
      <c r="S28" s="16">
        <f>[24]Julho!$F$22</f>
        <v>87</v>
      </c>
      <c r="T28" s="16">
        <f>[24]Julho!$F$23</f>
        <v>76</v>
      </c>
      <c r="U28" s="16">
        <f>[24]Julho!$F$24</f>
        <v>78</v>
      </c>
      <c r="V28" s="16">
        <f>[24]Julho!$F$25</f>
        <v>87</v>
      </c>
      <c r="W28" s="16">
        <f>[24]Julho!$F$26</f>
        <v>83</v>
      </c>
      <c r="X28" s="16">
        <f>[24]Julho!$F$27</f>
        <v>58</v>
      </c>
      <c r="Y28" s="16">
        <f>[24]Julho!$F$28</f>
        <v>59</v>
      </c>
      <c r="Z28" s="16">
        <f>[24]Julho!$F$29</f>
        <v>55</v>
      </c>
      <c r="AA28" s="16">
        <f>[24]Julho!$F$30</f>
        <v>72</v>
      </c>
      <c r="AB28" s="16">
        <f>[24]Julho!$F$31</f>
        <v>64</v>
      </c>
      <c r="AC28" s="16">
        <f>[24]Julho!$F$32</f>
        <v>70</v>
      </c>
      <c r="AD28" s="16">
        <f>[24]Julho!$F$33</f>
        <v>71</v>
      </c>
      <c r="AE28" s="16">
        <f>[24]Julho!$F$34</f>
        <v>63</v>
      </c>
      <c r="AF28" s="16">
        <f>[24]Julho!$F$35</f>
        <v>75</v>
      </c>
      <c r="AG28" s="22">
        <f t="shared" si="5"/>
        <v>98</v>
      </c>
      <c r="AH28" s="93">
        <f t="shared" si="6"/>
        <v>74.774193548387103</v>
      </c>
    </row>
    <row r="29" spans="1:34" ht="17.100000000000001" customHeight="1" x14ac:dyDescent="0.2">
      <c r="A29" s="80" t="s">
        <v>19</v>
      </c>
      <c r="B29" s="16">
        <f>[25]Julho!$F$5</f>
        <v>97</v>
      </c>
      <c r="C29" s="16">
        <f>[25]Julho!$F$6</f>
        <v>95</v>
      </c>
      <c r="D29" s="16">
        <f>[25]Julho!$F$7</f>
        <v>88</v>
      </c>
      <c r="E29" s="16">
        <f>[25]Julho!$F$8</f>
        <v>81</v>
      </c>
      <c r="F29" s="16">
        <f>[25]Julho!$F$9</f>
        <v>77</v>
      </c>
      <c r="G29" s="16">
        <f>[25]Julho!$F$10</f>
        <v>76</v>
      </c>
      <c r="H29" s="16">
        <f>[25]Julho!$F$11</f>
        <v>83</v>
      </c>
      <c r="I29" s="16">
        <f>[25]Julho!$F$12</f>
        <v>87</v>
      </c>
      <c r="J29" s="16">
        <f>[25]Julho!$F$13</f>
        <v>83</v>
      </c>
      <c r="K29" s="16">
        <f>[25]Julho!$F$14</f>
        <v>89</v>
      </c>
      <c r="L29" s="16">
        <f>[25]Julho!$F$15</f>
        <v>80</v>
      </c>
      <c r="M29" s="16">
        <f>[25]Julho!$F$16</f>
        <v>85</v>
      </c>
      <c r="N29" s="16">
        <f>[25]Julho!$F$17</f>
        <v>78</v>
      </c>
      <c r="O29" s="16">
        <f>[25]Julho!$F$18</f>
        <v>88</v>
      </c>
      <c r="P29" s="16">
        <f>[25]Julho!$F$19</f>
        <v>77</v>
      </c>
      <c r="Q29" s="16">
        <f>[25]Julho!$F$20</f>
        <v>84</v>
      </c>
      <c r="R29" s="16">
        <f>[25]Julho!$F$21</f>
        <v>93</v>
      </c>
      <c r="S29" s="16">
        <f>[25]Julho!$F$22</f>
        <v>93</v>
      </c>
      <c r="T29" s="16">
        <f>[25]Julho!$F$23</f>
        <v>79</v>
      </c>
      <c r="U29" s="16">
        <f>[25]Julho!$F$24</f>
        <v>83</v>
      </c>
      <c r="V29" s="16">
        <f>[25]Julho!$F$25</f>
        <v>90</v>
      </c>
      <c r="W29" s="16">
        <f>[25]Julho!$F$26</f>
        <v>77</v>
      </c>
      <c r="X29" s="16">
        <f>[25]Julho!$F$27</f>
        <v>70</v>
      </c>
      <c r="Y29" s="16">
        <f>[25]Julho!$F$28</f>
        <v>67</v>
      </c>
      <c r="Z29" s="16">
        <f>[25]Julho!$F$29</f>
        <v>62</v>
      </c>
      <c r="AA29" s="16">
        <f>[25]Julho!$F$30</f>
        <v>75</v>
      </c>
      <c r="AB29" s="16">
        <f>[25]Julho!$F$31</f>
        <v>75</v>
      </c>
      <c r="AC29" s="16">
        <f>[25]Julho!$F$32</f>
        <v>72</v>
      </c>
      <c r="AD29" s="16">
        <f>[25]Julho!$F$33</f>
        <v>67</v>
      </c>
      <c r="AE29" s="16">
        <f>[25]Julho!$F$34</f>
        <v>80</v>
      </c>
      <c r="AF29" s="16">
        <f>[25]Julho!$F$35</f>
        <v>71</v>
      </c>
      <c r="AG29" s="22">
        <f t="shared" si="5"/>
        <v>97</v>
      </c>
      <c r="AH29" s="93">
        <f>AVERAGE(B29:AF29)</f>
        <v>80.709677419354833</v>
      </c>
    </row>
    <row r="30" spans="1:34" ht="17.100000000000001" customHeight="1" x14ac:dyDescent="0.2">
      <c r="A30" s="80" t="s">
        <v>31</v>
      </c>
      <c r="B30" s="16">
        <f>[26]Julho!$F$5</f>
        <v>89</v>
      </c>
      <c r="C30" s="16">
        <f>[26]Julho!$F$6</f>
        <v>97</v>
      </c>
      <c r="D30" s="16">
        <f>[26]Julho!$F$7</f>
        <v>83</v>
      </c>
      <c r="E30" s="16">
        <f>[26]Julho!$F$8</f>
        <v>74</v>
      </c>
      <c r="F30" s="16">
        <f>[26]Julho!$F$9</f>
        <v>63</v>
      </c>
      <c r="G30" s="16">
        <f>[26]Julho!$F$10</f>
        <v>70</v>
      </c>
      <c r="H30" s="16">
        <f>[26]Julho!$F$11</f>
        <v>80</v>
      </c>
      <c r="I30" s="16">
        <f>[26]Julho!$F$12</f>
        <v>71</v>
      </c>
      <c r="J30" s="16">
        <f>[26]Julho!$F$13</f>
        <v>61</v>
      </c>
      <c r="K30" s="16">
        <f>[26]Julho!$F$14</f>
        <v>68</v>
      </c>
      <c r="L30" s="16">
        <f>[26]Julho!$F$15</f>
        <v>72</v>
      </c>
      <c r="M30" s="16">
        <f>[26]Julho!$F$16</f>
        <v>65</v>
      </c>
      <c r="N30" s="16">
        <f>[26]Julho!$F$17</f>
        <v>57</v>
      </c>
      <c r="O30" s="16">
        <f>[26]Julho!$F$18</f>
        <v>50</v>
      </c>
      <c r="P30" s="16">
        <f>[26]Julho!$F$19</f>
        <v>59</v>
      </c>
      <c r="Q30" s="16">
        <f>[26]Julho!$F$20</f>
        <v>49</v>
      </c>
      <c r="R30" s="16" t="str">
        <f>[26]Julho!$F$21</f>
        <v>*</v>
      </c>
      <c r="S30" s="16">
        <f>[26]Julho!$F$22</f>
        <v>89</v>
      </c>
      <c r="T30" s="16">
        <f>[26]Julho!$F$23</f>
        <v>79</v>
      </c>
      <c r="U30" s="16">
        <f>[26]Julho!$F$24</f>
        <v>86</v>
      </c>
      <c r="V30" s="16">
        <f>[26]Julho!$F$25</f>
        <v>69</v>
      </c>
      <c r="W30" s="16">
        <f>[26]Julho!$F$26</f>
        <v>47</v>
      </c>
      <c r="X30" s="16">
        <f>[26]Julho!$F$27</f>
        <v>41</v>
      </c>
      <c r="Y30" s="16">
        <f>[26]Julho!$F$28</f>
        <v>43</v>
      </c>
      <c r="Z30" s="16">
        <f>[26]Julho!$F$29</f>
        <v>38</v>
      </c>
      <c r="AA30" s="16">
        <f>[26]Julho!$F$30</f>
        <v>66</v>
      </c>
      <c r="AB30" s="16">
        <f>[26]Julho!$F$31</f>
        <v>61</v>
      </c>
      <c r="AC30" s="16">
        <f>[26]Julho!$F$32</f>
        <v>54</v>
      </c>
      <c r="AD30" s="16">
        <f>[26]Julho!$F$33</f>
        <v>54</v>
      </c>
      <c r="AE30" s="16">
        <f>[26]Julho!$F$34</f>
        <v>49</v>
      </c>
      <c r="AF30" s="16">
        <f>[26]Julho!$F$35</f>
        <v>38</v>
      </c>
      <c r="AG30" s="22">
        <f>MAX(B30:AF30)</f>
        <v>97</v>
      </c>
      <c r="AH30" s="93">
        <f t="shared" si="6"/>
        <v>64.066666666666663</v>
      </c>
    </row>
    <row r="31" spans="1:34" ht="17.100000000000001" customHeight="1" x14ac:dyDescent="0.2">
      <c r="A31" s="80" t="s">
        <v>48</v>
      </c>
      <c r="B31" s="16">
        <f>[27]Julho!$F$5</f>
        <v>71</v>
      </c>
      <c r="C31" s="16">
        <f>[27]Julho!$F$6</f>
        <v>74</v>
      </c>
      <c r="D31" s="16">
        <f>[27]Julho!$F$7</f>
        <v>82</v>
      </c>
      <c r="E31" s="16">
        <f>[27]Julho!$F$8</f>
        <v>68</v>
      </c>
      <c r="F31" s="16">
        <f>[27]Julho!$F$9</f>
        <v>61</v>
      </c>
      <c r="G31" s="16">
        <f>[27]Julho!$F$10</f>
        <v>66</v>
      </c>
      <c r="H31" s="16">
        <f>[27]Julho!$F$11</f>
        <v>67</v>
      </c>
      <c r="I31" s="16">
        <f>[27]Julho!$F$12</f>
        <v>64</v>
      </c>
      <c r="J31" s="16">
        <f>[27]Julho!$F$13</f>
        <v>73</v>
      </c>
      <c r="K31" s="16">
        <f>[27]Julho!$F$14</f>
        <v>70</v>
      </c>
      <c r="L31" s="16">
        <f>[27]Julho!$F$15</f>
        <v>72</v>
      </c>
      <c r="M31" s="16">
        <f>[27]Julho!$F$16</f>
        <v>65</v>
      </c>
      <c r="N31" s="16">
        <f>[27]Julho!$F$17</f>
        <v>65</v>
      </c>
      <c r="O31" s="16">
        <f>[27]Julho!$F$18</f>
        <v>61</v>
      </c>
      <c r="P31" s="16">
        <f>[27]Julho!$F$19</f>
        <v>65</v>
      </c>
      <c r="Q31" s="16">
        <f>[27]Julho!$F$20</f>
        <v>50</v>
      </c>
      <c r="R31" s="16">
        <f>[27]Julho!$F$21</f>
        <v>97</v>
      </c>
      <c r="S31" s="16">
        <f>[27]Julho!$F$22</f>
        <v>95</v>
      </c>
      <c r="T31" s="16">
        <f>[27]Julho!$F$23</f>
        <v>77</v>
      </c>
      <c r="U31" s="16">
        <f>[27]Julho!$F$24</f>
        <v>77</v>
      </c>
      <c r="V31" s="16">
        <f>[27]Julho!$F$25</f>
        <v>73</v>
      </c>
      <c r="W31" s="16">
        <f>[27]Julho!$F$26</f>
        <v>64</v>
      </c>
      <c r="X31" s="16">
        <f>[27]Julho!$F$27</f>
        <v>56</v>
      </c>
      <c r="Y31" s="16">
        <f>[27]Julho!$F$28</f>
        <v>51</v>
      </c>
      <c r="Z31" s="16">
        <f>[27]Julho!$F$29</f>
        <v>48</v>
      </c>
      <c r="AA31" s="16">
        <f>[27]Julho!$F$30</f>
        <v>53</v>
      </c>
      <c r="AB31" s="16">
        <f>[27]Julho!$F$31</f>
        <v>53</v>
      </c>
      <c r="AC31" s="16">
        <f>[27]Julho!$F$32</f>
        <v>58</v>
      </c>
      <c r="AD31" s="16">
        <f>[27]Julho!$F$33</f>
        <v>57</v>
      </c>
      <c r="AE31" s="16">
        <f>[27]Julho!$F$34</f>
        <v>61</v>
      </c>
      <c r="AF31" s="16">
        <f>[27]Julho!$F$35</f>
        <v>60</v>
      </c>
      <c r="AG31" s="22">
        <f>MAX(B31:AF31)</f>
        <v>97</v>
      </c>
      <c r="AH31" s="93">
        <f>AVERAGE(B31:AF31)</f>
        <v>66.258064516129039</v>
      </c>
    </row>
    <row r="32" spans="1:34" ht="17.100000000000001" customHeight="1" x14ac:dyDescent="0.2">
      <c r="A32" s="80" t="s">
        <v>20</v>
      </c>
      <c r="B32" s="16">
        <f>[28]Julho!$F$5</f>
        <v>88</v>
      </c>
      <c r="C32" s="16">
        <f>[28]Julho!$F$6</f>
        <v>91</v>
      </c>
      <c r="D32" s="16">
        <f>[28]Julho!$F$7</f>
        <v>88</v>
      </c>
      <c r="E32" s="16">
        <f>[28]Julho!$F$8</f>
        <v>73</v>
      </c>
      <c r="F32" s="16">
        <f>[28]Julho!$F$9</f>
        <v>73</v>
      </c>
      <c r="G32" s="16">
        <f>[28]Julho!$F$10</f>
        <v>88</v>
      </c>
      <c r="H32" s="16">
        <f>[28]Julho!$F$11</f>
        <v>85</v>
      </c>
      <c r="I32" s="16">
        <f>[28]Julho!$F$12</f>
        <v>70</v>
      </c>
      <c r="J32" s="16">
        <f>[28]Julho!$F$13</f>
        <v>80</v>
      </c>
      <c r="K32" s="16">
        <f>[28]Julho!$F$14</f>
        <v>83</v>
      </c>
      <c r="L32" s="16">
        <f>[28]Julho!$F$15</f>
        <v>81</v>
      </c>
      <c r="M32" s="16">
        <f>[28]Julho!$F$16</f>
        <v>82</v>
      </c>
      <c r="N32" s="16">
        <f>[28]Julho!$F$17</f>
        <v>75</v>
      </c>
      <c r="O32" s="16" t="str">
        <f>[28]Julho!$F$18</f>
        <v>*</v>
      </c>
      <c r="P32" s="16" t="str">
        <f>[28]Julho!$F$19</f>
        <v>*</v>
      </c>
      <c r="Q32" s="16" t="str">
        <f>[28]Julho!$F$20</f>
        <v>*</v>
      </c>
      <c r="R32" s="16" t="str">
        <f>[28]Julho!$F$21</f>
        <v>*</v>
      </c>
      <c r="S32" s="16" t="str">
        <f>[28]Julho!$F$22</f>
        <v>*</v>
      </c>
      <c r="T32" s="16" t="str">
        <f>[28]Julho!$F$23</f>
        <v>*</v>
      </c>
      <c r="U32" s="16" t="str">
        <f>[28]Julho!$F$24</f>
        <v>*</v>
      </c>
      <c r="V32" s="16" t="str">
        <f>[28]Julho!$F$25</f>
        <v>*</v>
      </c>
      <c r="W32" s="16" t="str">
        <f>[28]Julho!$F$26</f>
        <v>*</v>
      </c>
      <c r="X32" s="16" t="str">
        <f>[28]Julho!$F$27</f>
        <v>*</v>
      </c>
      <c r="Y32" s="16" t="str">
        <f>[28]Julho!$F$28</f>
        <v>*</v>
      </c>
      <c r="Z32" s="16" t="str">
        <f>[28]Julho!$F$29</f>
        <v>*</v>
      </c>
      <c r="AA32" s="16" t="str">
        <f>[28]Julho!$F$30</f>
        <v>*</v>
      </c>
      <c r="AB32" s="16" t="str">
        <f>[28]Julho!$F$31</f>
        <v>*</v>
      </c>
      <c r="AC32" s="16" t="str">
        <f>[28]Julho!$F$32</f>
        <v>*</v>
      </c>
      <c r="AD32" s="16" t="str">
        <f>[28]Julho!$F$33</f>
        <v>*</v>
      </c>
      <c r="AE32" s="16" t="str">
        <f>[28]Julho!$F$34</f>
        <v>*</v>
      </c>
      <c r="AF32" s="16" t="str">
        <f>[28]Julho!$F$35</f>
        <v>*</v>
      </c>
      <c r="AG32" s="22">
        <f>MAX(B32:AF32)</f>
        <v>91</v>
      </c>
      <c r="AH32" s="93">
        <f>AVERAGE(B32:AF32)</f>
        <v>81.307692307692307</v>
      </c>
    </row>
    <row r="33" spans="1:35" s="5" customFormat="1" ht="17.100000000000001" customHeight="1" thickBot="1" x14ac:dyDescent="0.25">
      <c r="A33" s="113" t="s">
        <v>33</v>
      </c>
      <c r="B33" s="114">
        <f t="shared" ref="B33:AG33" si="9">MAX(B5:B32)</f>
        <v>100</v>
      </c>
      <c r="C33" s="114">
        <f t="shared" si="9"/>
        <v>100</v>
      </c>
      <c r="D33" s="114">
        <f t="shared" si="9"/>
        <v>97</v>
      </c>
      <c r="E33" s="114">
        <f t="shared" si="9"/>
        <v>96</v>
      </c>
      <c r="F33" s="114">
        <f t="shared" si="9"/>
        <v>95</v>
      </c>
      <c r="G33" s="114">
        <f t="shared" si="9"/>
        <v>97</v>
      </c>
      <c r="H33" s="114">
        <f t="shared" si="9"/>
        <v>100</v>
      </c>
      <c r="I33" s="114">
        <f t="shared" si="9"/>
        <v>100</v>
      </c>
      <c r="J33" s="114">
        <f t="shared" si="9"/>
        <v>100</v>
      </c>
      <c r="K33" s="114">
        <f t="shared" si="9"/>
        <v>100</v>
      </c>
      <c r="L33" s="114">
        <f t="shared" si="9"/>
        <v>99</v>
      </c>
      <c r="M33" s="114">
        <f t="shared" si="9"/>
        <v>99</v>
      </c>
      <c r="N33" s="114">
        <f t="shared" si="9"/>
        <v>99</v>
      </c>
      <c r="O33" s="114">
        <f t="shared" si="9"/>
        <v>96</v>
      </c>
      <c r="P33" s="114">
        <f t="shared" si="9"/>
        <v>96</v>
      </c>
      <c r="Q33" s="114">
        <f t="shared" si="9"/>
        <v>95</v>
      </c>
      <c r="R33" s="114">
        <f t="shared" si="9"/>
        <v>98</v>
      </c>
      <c r="S33" s="114">
        <f t="shared" si="9"/>
        <v>100</v>
      </c>
      <c r="T33" s="114">
        <f t="shared" si="9"/>
        <v>100</v>
      </c>
      <c r="U33" s="114">
        <f t="shared" si="9"/>
        <v>99</v>
      </c>
      <c r="V33" s="114">
        <f t="shared" si="9"/>
        <v>99</v>
      </c>
      <c r="W33" s="114">
        <f t="shared" si="9"/>
        <v>99</v>
      </c>
      <c r="X33" s="114">
        <f t="shared" si="9"/>
        <v>96</v>
      </c>
      <c r="Y33" s="114">
        <f t="shared" si="9"/>
        <v>94</v>
      </c>
      <c r="Z33" s="114">
        <f t="shared" si="9"/>
        <v>95</v>
      </c>
      <c r="AA33" s="114">
        <f t="shared" si="9"/>
        <v>95</v>
      </c>
      <c r="AB33" s="114">
        <f t="shared" si="9"/>
        <v>97</v>
      </c>
      <c r="AC33" s="114">
        <f t="shared" si="9"/>
        <v>95</v>
      </c>
      <c r="AD33" s="114">
        <f t="shared" si="9"/>
        <v>96</v>
      </c>
      <c r="AE33" s="114">
        <f t="shared" si="9"/>
        <v>95</v>
      </c>
      <c r="AF33" s="114">
        <f t="shared" si="9"/>
        <v>93</v>
      </c>
      <c r="AG33" s="111">
        <f t="shared" si="9"/>
        <v>100</v>
      </c>
      <c r="AH33" s="121">
        <f>AVERAGE(AH5:AH32)</f>
        <v>77.233540570265134</v>
      </c>
      <c r="AI33" s="8"/>
    </row>
    <row r="34" spans="1:35" x14ac:dyDescent="0.2">
      <c r="A34" s="64"/>
      <c r="B34" s="65"/>
      <c r="C34" s="65"/>
      <c r="D34" s="65" t="s">
        <v>138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76"/>
      <c r="AH34" s="69"/>
      <c r="AI34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49</v>
      </c>
      <c r="N35" s="66"/>
      <c r="O35" s="66"/>
      <c r="P35" s="66"/>
      <c r="Q35" s="66"/>
      <c r="R35" s="66"/>
      <c r="S35" s="66"/>
      <c r="T35" s="127" t="s">
        <v>136</v>
      </c>
      <c r="U35" s="127"/>
      <c r="V35" s="127"/>
      <c r="W35" s="127"/>
      <c r="X35" s="127"/>
      <c r="Y35" s="66"/>
      <c r="Z35" s="66"/>
      <c r="AA35" s="66"/>
      <c r="AB35" s="66"/>
      <c r="AC35" s="66"/>
      <c r="AD35" s="67"/>
      <c r="AE35" s="66"/>
      <c r="AF35" s="66"/>
      <c r="AG35" s="67"/>
      <c r="AH35" s="71"/>
      <c r="AI35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50</v>
      </c>
      <c r="N36" s="73"/>
      <c r="O36" s="73"/>
      <c r="P36" s="73"/>
      <c r="Q36" s="66"/>
      <c r="R36" s="66"/>
      <c r="S36" s="66"/>
      <c r="T36" s="128" t="s">
        <v>137</v>
      </c>
      <c r="U36" s="128"/>
      <c r="V36" s="128"/>
      <c r="W36" s="128"/>
      <c r="X36" s="128"/>
      <c r="Y36" s="66"/>
      <c r="Z36" s="66"/>
      <c r="AA36" s="66"/>
      <c r="AB36" s="66"/>
      <c r="AC36" s="66"/>
      <c r="AD36" s="67"/>
      <c r="AE36" s="68"/>
      <c r="AF36" s="76"/>
      <c r="AG36" s="66"/>
      <c r="AH36" s="71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73"/>
      <c r="AH37" s="100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102"/>
      <c r="AH38" s="104"/>
    </row>
  </sheetData>
  <sheetProtection password="C6EC" sheet="1" objects="1" scenarios="1"/>
  <mergeCells count="36"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T35:X35"/>
    <mergeCell ref="T36:X36"/>
    <mergeCell ref="A2:A4"/>
    <mergeCell ref="S3:S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opLeftCell="B16" zoomScale="90" zoomScaleNormal="90" workbookViewId="0">
      <selection activeCell="AK17" sqref="AK1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41" t="s">
        <v>27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3"/>
    </row>
    <row r="2" spans="1:34" s="4" customFormat="1" ht="20.100000000000001" customHeight="1" x14ac:dyDescent="0.2">
      <c r="A2" s="135" t="s">
        <v>21</v>
      </c>
      <c r="B2" s="136" t="s">
        <v>134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8"/>
    </row>
    <row r="3" spans="1:34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20" t="s">
        <v>40</v>
      </c>
      <c r="AH3" s="91" t="s">
        <v>38</v>
      </c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20" t="s">
        <v>37</v>
      </c>
      <c r="AH4" s="91" t="s">
        <v>37</v>
      </c>
    </row>
    <row r="5" spans="1:34" s="5" customFormat="1" ht="20.100000000000001" customHeight="1" x14ac:dyDescent="0.2">
      <c r="A5" s="80" t="s">
        <v>44</v>
      </c>
      <c r="B5" s="16">
        <f>[1]Julho!$G$5</f>
        <v>28</v>
      </c>
      <c r="C5" s="16">
        <f>[1]Julho!$G$6</f>
        <v>42</v>
      </c>
      <c r="D5" s="16">
        <f>[1]Julho!$G$7</f>
        <v>42</v>
      </c>
      <c r="E5" s="16">
        <f>[1]Julho!$G$8</f>
        <v>34</v>
      </c>
      <c r="F5" s="16">
        <f>[1]Julho!$G$9</f>
        <v>31</v>
      </c>
      <c r="G5" s="16">
        <f>[1]Julho!$G$10</f>
        <v>29</v>
      </c>
      <c r="H5" s="16">
        <f>[1]Julho!$G$11</f>
        <v>29</v>
      </c>
      <c r="I5" s="16">
        <f>[1]Julho!$G$12</f>
        <v>32</v>
      </c>
      <c r="J5" s="16">
        <f>[1]Julho!$G$13</f>
        <v>30</v>
      </c>
      <c r="K5" s="16">
        <f>[1]Julho!$G$14</f>
        <v>27</v>
      </c>
      <c r="L5" s="16">
        <f>[1]Julho!$G$15</f>
        <v>29</v>
      </c>
      <c r="M5" s="16">
        <f>[1]Julho!$G$16</f>
        <v>25</v>
      </c>
      <c r="N5" s="16">
        <f>[1]Julho!$G$17</f>
        <v>25</v>
      </c>
      <c r="O5" s="16">
        <f>[1]Julho!$G$18</f>
        <v>20</v>
      </c>
      <c r="P5" s="16">
        <f>[1]Julho!$G$19</f>
        <v>23</v>
      </c>
      <c r="Q5" s="16">
        <f>[1]Julho!$G$20</f>
        <v>21</v>
      </c>
      <c r="R5" s="16">
        <f>[1]Julho!$G$21</f>
        <v>46</v>
      </c>
      <c r="S5" s="16">
        <f>[1]Julho!$G$22</f>
        <v>22</v>
      </c>
      <c r="T5" s="16">
        <f>[1]Julho!$G$23</f>
        <v>22</v>
      </c>
      <c r="U5" s="16">
        <f>[1]Julho!$G$24</f>
        <v>27</v>
      </c>
      <c r="V5" s="16">
        <f>[1]Julho!$G$25</f>
        <v>17</v>
      </c>
      <c r="W5" s="16">
        <f>[1]Julho!$G$26</f>
        <v>17</v>
      </c>
      <c r="X5" s="16">
        <f>[1]Julho!$G$27</f>
        <v>15</v>
      </c>
      <c r="Y5" s="16">
        <f>[1]Julho!$G$28</f>
        <v>15</v>
      </c>
      <c r="Z5" s="16">
        <f>[1]Julho!$G$29</f>
        <v>17</v>
      </c>
      <c r="AA5" s="16">
        <f>[1]Julho!$G$30</f>
        <v>22</v>
      </c>
      <c r="AB5" s="16">
        <f>[1]Julho!$G$31</f>
        <v>22</v>
      </c>
      <c r="AC5" s="16">
        <f>[1]Julho!$G$32</f>
        <v>19</v>
      </c>
      <c r="AD5" s="16">
        <f>[1]Julho!$G$33</f>
        <v>25</v>
      </c>
      <c r="AE5" s="16">
        <f>[1]Julho!$G$34</f>
        <v>23</v>
      </c>
      <c r="AF5" s="16">
        <f>[1]Julho!$G$35</f>
        <v>23</v>
      </c>
      <c r="AG5" s="21">
        <f>MIN(B5:AF5)</f>
        <v>15</v>
      </c>
      <c r="AH5" s="92">
        <f>AVERAGE(B5:AF5)</f>
        <v>25.774193548387096</v>
      </c>
    </row>
    <row r="6" spans="1:34" ht="17.100000000000001" customHeight="1" x14ac:dyDescent="0.2">
      <c r="A6" s="80" t="s">
        <v>0</v>
      </c>
      <c r="B6" s="16">
        <f>[2]Julho!$G$5</f>
        <v>46</v>
      </c>
      <c r="C6" s="16">
        <f>[2]Julho!$G$6</f>
        <v>46</v>
      </c>
      <c r="D6" s="16">
        <f>[2]Julho!$G$7</f>
        <v>47</v>
      </c>
      <c r="E6" s="16">
        <f>[2]Julho!$G$8</f>
        <v>38</v>
      </c>
      <c r="F6" s="16">
        <f>[2]Julho!$G$9</f>
        <v>36</v>
      </c>
      <c r="G6" s="16">
        <f>[2]Julho!$G$10</f>
        <v>30</v>
      </c>
      <c r="H6" s="16">
        <f>[2]Julho!$G$11</f>
        <v>31</v>
      </c>
      <c r="I6" s="16">
        <f>[2]Julho!$G$12</f>
        <v>36</v>
      </c>
      <c r="J6" s="16">
        <f>[2]Julho!$G$13</f>
        <v>49</v>
      </c>
      <c r="K6" s="16">
        <f>[2]Julho!$G$14</f>
        <v>36</v>
      </c>
      <c r="L6" s="16">
        <f>[2]Julho!$G$15</f>
        <v>30</v>
      </c>
      <c r="M6" s="16">
        <f>[2]Julho!$G$16</f>
        <v>28</v>
      </c>
      <c r="N6" s="16">
        <f>[2]Julho!$G$17</f>
        <v>23</v>
      </c>
      <c r="O6" s="16">
        <f>[2]Julho!$G$18</f>
        <v>24</v>
      </c>
      <c r="P6" s="16">
        <f>[2]Julho!$G$19</f>
        <v>22</v>
      </c>
      <c r="Q6" s="16">
        <f>[2]Julho!$G$20</f>
        <v>24</v>
      </c>
      <c r="R6" s="16">
        <f>[2]Julho!$G$21</f>
        <v>76</v>
      </c>
      <c r="S6" s="16">
        <f>[2]Julho!$G$22</f>
        <v>25</v>
      </c>
      <c r="T6" s="16">
        <f>[2]Julho!$G$23</f>
        <v>27</v>
      </c>
      <c r="U6" s="16">
        <f>[2]Julho!$G$24</f>
        <v>26</v>
      </c>
      <c r="V6" s="16">
        <f>[2]Julho!$G$25</f>
        <v>21</v>
      </c>
      <c r="W6" s="16">
        <f>[2]Julho!$G$26</f>
        <v>18</v>
      </c>
      <c r="X6" s="16">
        <f>[2]Julho!$G$27</f>
        <v>20</v>
      </c>
      <c r="Y6" s="16">
        <f>[2]Julho!$G$28</f>
        <v>18</v>
      </c>
      <c r="Z6" s="16">
        <f>[2]Julho!$G$29</f>
        <v>17</v>
      </c>
      <c r="AA6" s="16">
        <f>[2]Julho!$G$30</f>
        <v>19</v>
      </c>
      <c r="AB6" s="16">
        <f>[2]Julho!$G$31</f>
        <v>21</v>
      </c>
      <c r="AC6" s="16">
        <f>[2]Julho!$G$32</f>
        <v>20</v>
      </c>
      <c r="AD6" s="16">
        <f>[2]Julho!$G$33</f>
        <v>24</v>
      </c>
      <c r="AE6" s="16">
        <f>[2]Julho!$G$34</f>
        <v>22</v>
      </c>
      <c r="AF6" s="16">
        <f>[2]Julho!$G$35</f>
        <v>19</v>
      </c>
      <c r="AG6" s="22">
        <f>MIN(B6:AF6)</f>
        <v>17</v>
      </c>
      <c r="AH6" s="93">
        <f t="shared" ref="AH6:AH16" si="1">AVERAGE(B6:AF6)</f>
        <v>29.64516129032258</v>
      </c>
    </row>
    <row r="7" spans="1:34" ht="17.100000000000001" customHeight="1" x14ac:dyDescent="0.2">
      <c r="A7" s="80" t="s">
        <v>1</v>
      </c>
      <c r="B7" s="16">
        <f>[3]Julho!$G$5</f>
        <v>38</v>
      </c>
      <c r="C7" s="16">
        <f>[3]Julho!$G$6</f>
        <v>38</v>
      </c>
      <c r="D7" s="16">
        <f>[3]Julho!$G$7</f>
        <v>38</v>
      </c>
      <c r="E7" s="16">
        <f>[3]Julho!$G$8</f>
        <v>36</v>
      </c>
      <c r="F7" s="16">
        <f>[3]Julho!$G$9</f>
        <v>34</v>
      </c>
      <c r="G7" s="16">
        <f>[3]Julho!$G$10</f>
        <v>32</v>
      </c>
      <c r="H7" s="16">
        <f>[3]Julho!$G$11</f>
        <v>27</v>
      </c>
      <c r="I7" s="16">
        <f>[3]Julho!$G$12</f>
        <v>32</v>
      </c>
      <c r="J7" s="16">
        <f>[3]Julho!$G$13</f>
        <v>40</v>
      </c>
      <c r="K7" s="16">
        <f>[3]Julho!$G$14</f>
        <v>32</v>
      </c>
      <c r="L7" s="16">
        <f>[3]Julho!$G$15</f>
        <v>30</v>
      </c>
      <c r="M7" s="16">
        <f>[3]Julho!$G$16</f>
        <v>26</v>
      </c>
      <c r="N7" s="16">
        <f>[3]Julho!$G$17</f>
        <v>23</v>
      </c>
      <c r="O7" s="16">
        <f>[3]Julho!$G$18</f>
        <v>23</v>
      </c>
      <c r="P7" s="16">
        <f>[3]Julho!$G$19</f>
        <v>25</v>
      </c>
      <c r="Q7" s="16">
        <f>[3]Julho!$G$20</f>
        <v>27</v>
      </c>
      <c r="R7" s="16" t="str">
        <f>[3]Julho!$G$21</f>
        <v>*</v>
      </c>
      <c r="S7" s="16">
        <f>[3]Julho!$G$22</f>
        <v>25</v>
      </c>
      <c r="T7" s="16">
        <f>[3]Julho!$G$23</f>
        <v>30</v>
      </c>
      <c r="U7" s="16">
        <f>[3]Julho!$G$24</f>
        <v>31</v>
      </c>
      <c r="V7" s="16">
        <f>[3]Julho!$G$25</f>
        <v>22</v>
      </c>
      <c r="W7" s="16">
        <f>[3]Julho!$G$26</f>
        <v>20</v>
      </c>
      <c r="X7" s="16">
        <f>[3]Julho!$G$27</f>
        <v>17</v>
      </c>
      <c r="Y7" s="16">
        <f>[3]Julho!$G$28</f>
        <v>19</v>
      </c>
      <c r="Z7" s="16">
        <f>[3]Julho!$G$29</f>
        <v>18</v>
      </c>
      <c r="AA7" s="16">
        <f>[3]Julho!$G$30</f>
        <v>19</v>
      </c>
      <c r="AB7" s="16">
        <f>[3]Julho!$G$31</f>
        <v>19</v>
      </c>
      <c r="AC7" s="16">
        <f>[3]Julho!$G$32</f>
        <v>21</v>
      </c>
      <c r="AD7" s="16">
        <f>[3]Julho!$G$33</f>
        <v>23</v>
      </c>
      <c r="AE7" s="16">
        <f>[3]Julho!$G$34</f>
        <v>21</v>
      </c>
      <c r="AF7" s="16">
        <f>[3]Julho!$G$35</f>
        <v>21</v>
      </c>
      <c r="AG7" s="22">
        <f t="shared" ref="AG7:AG16" si="2">MIN(B7:AF7)</f>
        <v>17</v>
      </c>
      <c r="AH7" s="93">
        <f t="shared" si="1"/>
        <v>26.9</v>
      </c>
    </row>
    <row r="8" spans="1:34" ht="17.100000000000001" customHeight="1" x14ac:dyDescent="0.2">
      <c r="A8" s="80" t="s">
        <v>73</v>
      </c>
      <c r="B8" s="16">
        <f>[4]Julho!$G$5</f>
        <v>30</v>
      </c>
      <c r="C8" s="16">
        <f>[4]Julho!$G$6</f>
        <v>46</v>
      </c>
      <c r="D8" s="16">
        <f>[4]Julho!$G$7</f>
        <v>43</v>
      </c>
      <c r="E8" s="16">
        <f>[4]Julho!$G$8</f>
        <v>34</v>
      </c>
      <c r="F8" s="16">
        <f>[4]Julho!$G$9</f>
        <v>33</v>
      </c>
      <c r="G8" s="16">
        <f>[4]Julho!$G$10</f>
        <v>30</v>
      </c>
      <c r="H8" s="16">
        <f>[4]Julho!$G$11</f>
        <v>31</v>
      </c>
      <c r="I8" s="16">
        <f>[4]Julho!$G$12</f>
        <v>39</v>
      </c>
      <c r="J8" s="16">
        <f>[4]Julho!$G$13</f>
        <v>38</v>
      </c>
      <c r="K8" s="16">
        <f>[4]Julho!$G$14</f>
        <v>30</v>
      </c>
      <c r="L8" s="16">
        <f>[4]Julho!$G$15</f>
        <v>31</v>
      </c>
      <c r="M8" s="16">
        <f>[4]Julho!$G$16</f>
        <v>27</v>
      </c>
      <c r="N8" s="16">
        <f>[4]Julho!$G$17</f>
        <v>31</v>
      </c>
      <c r="O8" s="16">
        <f>[4]Julho!$G$18</f>
        <v>25</v>
      </c>
      <c r="P8" s="16">
        <f>[4]Julho!$G$19</f>
        <v>23</v>
      </c>
      <c r="Q8" s="16">
        <f>[4]Julho!$G$20</f>
        <v>20</v>
      </c>
      <c r="R8" s="16">
        <f>[4]Julho!$G$21</f>
        <v>36</v>
      </c>
      <c r="S8" s="16">
        <f>[4]Julho!$G$22</f>
        <v>30</v>
      </c>
      <c r="T8" s="16">
        <f>[4]Julho!$G$23</f>
        <v>40</v>
      </c>
      <c r="U8" s="16">
        <f>[4]Julho!$G$24</f>
        <v>38</v>
      </c>
      <c r="V8" s="16">
        <f>[4]Julho!$G$25</f>
        <v>22</v>
      </c>
      <c r="W8" s="16">
        <f>[4]Julho!$G$26</f>
        <v>21</v>
      </c>
      <c r="X8" s="16">
        <f>[4]Julho!$G$27</f>
        <v>22</v>
      </c>
      <c r="Y8" s="16">
        <f>[4]Julho!$G$28</f>
        <v>20</v>
      </c>
      <c r="Z8" s="16">
        <f>[4]Julho!$G$29</f>
        <v>20</v>
      </c>
      <c r="AA8" s="16">
        <f>[4]Julho!$G$30</f>
        <v>25</v>
      </c>
      <c r="AB8" s="16">
        <f>[4]Julho!$G$31</f>
        <v>24</v>
      </c>
      <c r="AC8" s="16">
        <f>[4]Julho!$G$32</f>
        <v>23</v>
      </c>
      <c r="AD8" s="16">
        <f>[4]Julho!$G$33</f>
        <v>26</v>
      </c>
      <c r="AE8" s="16">
        <f>[4]Julho!$G$34</f>
        <v>28</v>
      </c>
      <c r="AF8" s="16">
        <f>[4]Julho!$G$35</f>
        <v>22</v>
      </c>
      <c r="AG8" s="61">
        <f t="shared" si="2"/>
        <v>20</v>
      </c>
      <c r="AH8" s="93">
        <f t="shared" si="1"/>
        <v>29.29032258064516</v>
      </c>
    </row>
    <row r="9" spans="1:34" ht="17.100000000000001" customHeight="1" x14ac:dyDescent="0.2">
      <c r="A9" s="80" t="s">
        <v>45</v>
      </c>
      <c r="B9" s="16" t="str">
        <f>[5]Julho!$G$5</f>
        <v>*</v>
      </c>
      <c r="C9" s="16" t="str">
        <f>[5]Julho!$G$6</f>
        <v>*</v>
      </c>
      <c r="D9" s="16" t="str">
        <f>[5]Julho!$G$7</f>
        <v>*</v>
      </c>
      <c r="E9" s="16" t="str">
        <f>[5]Julho!$G$8</f>
        <v>*</v>
      </c>
      <c r="F9" s="16" t="str">
        <f>[5]Julho!$G$9</f>
        <v>*</v>
      </c>
      <c r="G9" s="16" t="str">
        <f>[5]Julho!$G$10</f>
        <v>*</v>
      </c>
      <c r="H9" s="16" t="str">
        <f>[5]Julho!$G$11</f>
        <v>*</v>
      </c>
      <c r="I9" s="16" t="str">
        <f>[5]Julho!$G$12</f>
        <v>*</v>
      </c>
      <c r="J9" s="16" t="str">
        <f>[5]Julho!$G$13</f>
        <v>*</v>
      </c>
      <c r="K9" s="16" t="str">
        <f>[5]Julho!$G$14</f>
        <v>*</v>
      </c>
      <c r="L9" s="16" t="str">
        <f>[5]Julho!$G$15</f>
        <v>*</v>
      </c>
      <c r="M9" s="16" t="str">
        <f>[5]Julho!$G$16</f>
        <v>*</v>
      </c>
      <c r="N9" s="16" t="str">
        <f>[5]Julho!$G$17</f>
        <v>*</v>
      </c>
      <c r="O9" s="16" t="str">
        <f>[5]Julho!$G$18</f>
        <v>*</v>
      </c>
      <c r="P9" s="16" t="str">
        <f>[5]Julho!$G$19</f>
        <v>*</v>
      </c>
      <c r="Q9" s="16" t="str">
        <f>[5]Julho!$G$20</f>
        <v>*</v>
      </c>
      <c r="R9" s="16" t="str">
        <f>[5]Julho!$G$21</f>
        <v>*</v>
      </c>
      <c r="S9" s="16" t="str">
        <f>[5]Julho!$G$22</f>
        <v>*</v>
      </c>
      <c r="T9" s="16" t="str">
        <f>[5]Julho!$G$23</f>
        <v>*</v>
      </c>
      <c r="U9" s="16" t="str">
        <f>[5]Julho!$G$24</f>
        <v>*</v>
      </c>
      <c r="V9" s="16" t="str">
        <f>[5]Julho!$G$25</f>
        <v>*</v>
      </c>
      <c r="W9" s="16" t="str">
        <f>[5]Julho!$G$26</f>
        <v>*</v>
      </c>
      <c r="X9" s="16" t="str">
        <f>[5]Julho!$G$27</f>
        <v>*</v>
      </c>
      <c r="Y9" s="16" t="str">
        <f>[5]Julho!$G$28</f>
        <v>*</v>
      </c>
      <c r="Z9" s="16" t="str">
        <f>[5]Julho!$G$29</f>
        <v>*</v>
      </c>
      <c r="AA9" s="16" t="str">
        <f>[5]Julho!$G$30</f>
        <v>*</v>
      </c>
      <c r="AB9" s="16" t="str">
        <f>[5]Julho!$G$31</f>
        <v>*</v>
      </c>
      <c r="AC9" s="16" t="str">
        <f>[5]Julho!$G$32</f>
        <v>*</v>
      </c>
      <c r="AD9" s="16" t="str">
        <f>[5]Julho!$G$33</f>
        <v>*</v>
      </c>
      <c r="AE9" s="16" t="str">
        <f>[5]Julho!$G$34</f>
        <v>*</v>
      </c>
      <c r="AF9" s="16" t="str">
        <f>[5]Julho!$G$35</f>
        <v>*</v>
      </c>
      <c r="AG9" s="22" t="s">
        <v>139</v>
      </c>
      <c r="AH9" s="93" t="s">
        <v>139</v>
      </c>
    </row>
    <row r="10" spans="1:34" ht="17.100000000000001" customHeight="1" x14ac:dyDescent="0.2">
      <c r="A10" s="80" t="s">
        <v>2</v>
      </c>
      <c r="B10" s="16">
        <f>[6]Julho!$G$5</f>
        <v>31</v>
      </c>
      <c r="C10" s="16">
        <f>[6]Julho!$G$6</f>
        <v>31</v>
      </c>
      <c r="D10" s="16">
        <f>[6]Julho!$G$7</f>
        <v>41</v>
      </c>
      <c r="E10" s="16">
        <f>[6]Julho!$G$8</f>
        <v>37</v>
      </c>
      <c r="F10" s="16">
        <f>[6]Julho!$G$9</f>
        <v>35</v>
      </c>
      <c r="G10" s="16">
        <f>[6]Julho!$G$10</f>
        <v>30</v>
      </c>
      <c r="H10" s="16">
        <f>[6]Julho!$G$11</f>
        <v>30</v>
      </c>
      <c r="I10" s="16">
        <f>[6]Julho!$G$12</f>
        <v>33</v>
      </c>
      <c r="J10" s="16">
        <f>[6]Julho!$G$13</f>
        <v>41</v>
      </c>
      <c r="K10" s="16">
        <f>[6]Julho!$G$14</f>
        <v>32</v>
      </c>
      <c r="L10" s="16">
        <f>[6]Julho!$G$15</f>
        <v>29</v>
      </c>
      <c r="M10" s="16">
        <f>[6]Julho!$G$16</f>
        <v>29</v>
      </c>
      <c r="N10" s="16">
        <f>[6]Julho!$G$17</f>
        <v>26</v>
      </c>
      <c r="O10" s="16">
        <f>[6]Julho!$G$18</f>
        <v>28</v>
      </c>
      <c r="P10" s="16">
        <f>[6]Julho!$G$19</f>
        <v>25</v>
      </c>
      <c r="Q10" s="16">
        <f>[6]Julho!$G$20</f>
        <v>24</v>
      </c>
      <c r="R10" s="16">
        <f>[6]Julho!$G$21</f>
        <v>45</v>
      </c>
      <c r="S10" s="16">
        <f>[6]Julho!$G$22</f>
        <v>24</v>
      </c>
      <c r="T10" s="16">
        <f>[6]Julho!$G$23</f>
        <v>34</v>
      </c>
      <c r="U10" s="16">
        <f>[6]Julho!$G$24</f>
        <v>32</v>
      </c>
      <c r="V10" s="16">
        <f>[6]Julho!$G$25</f>
        <v>27</v>
      </c>
      <c r="W10" s="16">
        <f>[6]Julho!$G$26</f>
        <v>21</v>
      </c>
      <c r="X10" s="16">
        <f>[6]Julho!$G$27</f>
        <v>20</v>
      </c>
      <c r="Y10" s="16">
        <f>[6]Julho!$G$28</f>
        <v>21</v>
      </c>
      <c r="Z10" s="16">
        <f>[6]Julho!$G$29</f>
        <v>18</v>
      </c>
      <c r="AA10" s="16">
        <f>[6]Julho!$G$30</f>
        <v>24</v>
      </c>
      <c r="AB10" s="16">
        <f>[6]Julho!$G$31</f>
        <v>23</v>
      </c>
      <c r="AC10" s="16">
        <f>[6]Julho!$G$32</f>
        <v>22</v>
      </c>
      <c r="AD10" s="16">
        <f>[6]Julho!$G$33</f>
        <v>28</v>
      </c>
      <c r="AE10" s="16">
        <f>[6]Julho!$G$34</f>
        <v>26</v>
      </c>
      <c r="AF10" s="16">
        <f>[6]Julho!$G$35</f>
        <v>25</v>
      </c>
      <c r="AG10" s="22">
        <f t="shared" si="2"/>
        <v>18</v>
      </c>
      <c r="AH10" s="93">
        <f t="shared" si="1"/>
        <v>28.774193548387096</v>
      </c>
    </row>
    <row r="11" spans="1:34" ht="17.100000000000001" customHeight="1" x14ac:dyDescent="0.2">
      <c r="A11" s="80" t="s">
        <v>3</v>
      </c>
      <c r="B11" s="16">
        <f>[7]Julho!$G$5</f>
        <v>26</v>
      </c>
      <c r="C11" s="16">
        <f>[7]Julho!$G$6</f>
        <v>30</v>
      </c>
      <c r="D11" s="16">
        <f>[7]Julho!$G$7</f>
        <v>30</v>
      </c>
      <c r="E11" s="16">
        <f>[7]Julho!$G$8</f>
        <v>34</v>
      </c>
      <c r="F11" s="16">
        <f>[7]Julho!$G$9</f>
        <v>30</v>
      </c>
      <c r="G11" s="16">
        <f>[7]Julho!$G$10</f>
        <v>28</v>
      </c>
      <c r="H11" s="16">
        <f>[7]Julho!$G$11</f>
        <v>30</v>
      </c>
      <c r="I11" s="16">
        <f>[7]Julho!$G$12</f>
        <v>38</v>
      </c>
      <c r="J11" s="16">
        <f>[7]Julho!$G$13</f>
        <v>32</v>
      </c>
      <c r="K11" s="16">
        <f>[7]Julho!$G$14</f>
        <v>27</v>
      </c>
      <c r="L11" s="16">
        <f>[7]Julho!$G$15</f>
        <v>33</v>
      </c>
      <c r="M11" s="16">
        <f>[7]Julho!$G$16</f>
        <v>25</v>
      </c>
      <c r="N11" s="16">
        <f>[7]Julho!$G$17</f>
        <v>27</v>
      </c>
      <c r="O11" s="16">
        <f>[7]Julho!$G$18</f>
        <v>26</v>
      </c>
      <c r="P11" s="16">
        <f>[7]Julho!$G$19</f>
        <v>20</v>
      </c>
      <c r="Q11" s="16">
        <f>[7]Julho!$G$20</f>
        <v>26</v>
      </c>
      <c r="R11" s="16">
        <f>[7]Julho!$G$21</f>
        <v>21</v>
      </c>
      <c r="S11" s="16">
        <f>[7]Julho!$G$22</f>
        <v>33</v>
      </c>
      <c r="T11" s="16">
        <f>[7]Julho!$G$23</f>
        <v>43</v>
      </c>
      <c r="U11" s="16">
        <f>[7]Julho!$G$24</f>
        <v>23</v>
      </c>
      <c r="V11" s="16">
        <f>[7]Julho!$G$25</f>
        <v>18</v>
      </c>
      <c r="W11" s="16">
        <f>[7]Julho!$G$26</f>
        <v>18</v>
      </c>
      <c r="X11" s="16">
        <f>[7]Julho!$G$27</f>
        <v>18</v>
      </c>
      <c r="Y11" s="16">
        <f>[7]Julho!$G$28</f>
        <v>18</v>
      </c>
      <c r="Z11" s="16">
        <f>[7]Julho!$G$29</f>
        <v>23</v>
      </c>
      <c r="AA11" s="16">
        <f>[7]Julho!$G$30</f>
        <v>21</v>
      </c>
      <c r="AB11" s="16">
        <f>[7]Julho!$G$31</f>
        <v>24</v>
      </c>
      <c r="AC11" s="16">
        <f>[7]Julho!$G$32</f>
        <v>24</v>
      </c>
      <c r="AD11" s="16">
        <f>[7]Julho!$G$33</f>
        <v>26</v>
      </c>
      <c r="AE11" s="16">
        <f>[7]Julho!$G$34</f>
        <v>28</v>
      </c>
      <c r="AF11" s="16">
        <f>[7]Julho!$G$35</f>
        <v>24</v>
      </c>
      <c r="AG11" s="22">
        <f t="shared" si="2"/>
        <v>18</v>
      </c>
      <c r="AH11" s="93">
        <f>AVERAGE(B11:AF11)</f>
        <v>26.580645161290324</v>
      </c>
    </row>
    <row r="12" spans="1:34" ht="17.100000000000001" customHeight="1" x14ac:dyDescent="0.2">
      <c r="A12" s="80" t="s">
        <v>4</v>
      </c>
      <c r="B12" s="16" t="str">
        <f>[8]Julho!$G$5</f>
        <v>*</v>
      </c>
      <c r="C12" s="16" t="str">
        <f>[8]Julho!$G$6</f>
        <v>*</v>
      </c>
      <c r="D12" s="16" t="str">
        <f>[8]Julho!$G$7</f>
        <v>*</v>
      </c>
      <c r="E12" s="16" t="str">
        <f>[8]Julho!$G$8</f>
        <v>*</v>
      </c>
      <c r="F12" s="16" t="str">
        <f>[8]Julho!$G$9</f>
        <v>*</v>
      </c>
      <c r="G12" s="16" t="str">
        <f>[8]Julho!$G$10</f>
        <v>*</v>
      </c>
      <c r="H12" s="16" t="str">
        <f>[8]Julho!$G$11</f>
        <v>*</v>
      </c>
      <c r="I12" s="16" t="str">
        <f>[8]Julho!$G$12</f>
        <v>*</v>
      </c>
      <c r="J12" s="16" t="str">
        <f>[8]Julho!$G$13</f>
        <v>*</v>
      </c>
      <c r="K12" s="16" t="str">
        <f>[8]Julho!$G$14</f>
        <v>*</v>
      </c>
      <c r="L12" s="16" t="str">
        <f>[8]Julho!$G$15</f>
        <v>*</v>
      </c>
      <c r="M12" s="16" t="str">
        <f>[8]Julho!$G$16</f>
        <v>*</v>
      </c>
      <c r="N12" s="16" t="str">
        <f>[8]Julho!$G$17</f>
        <v>*</v>
      </c>
      <c r="O12" s="16" t="str">
        <f>[8]Julho!$G$18</f>
        <v>*</v>
      </c>
      <c r="P12" s="16" t="str">
        <f>[8]Julho!$G$19</f>
        <v>*</v>
      </c>
      <c r="Q12" s="16" t="str">
        <f>[8]Julho!$G$20</f>
        <v>*</v>
      </c>
      <c r="R12" s="16" t="str">
        <f>[8]Julho!$G$21</f>
        <v>*</v>
      </c>
      <c r="S12" s="16" t="str">
        <f>[8]Julho!$G$22</f>
        <v>*</v>
      </c>
      <c r="T12" s="16" t="str">
        <f>[8]Julho!$G$23</f>
        <v>*</v>
      </c>
      <c r="U12" s="16" t="str">
        <f>[8]Julho!$G$24</f>
        <v>*</v>
      </c>
      <c r="V12" s="16" t="str">
        <f>[8]Julho!$G$25</f>
        <v>*</v>
      </c>
      <c r="W12" s="16" t="str">
        <f>[8]Julho!$G$26</f>
        <v>*</v>
      </c>
      <c r="X12" s="16" t="str">
        <f>[8]Julho!$G$27</f>
        <v>*</v>
      </c>
      <c r="Y12" s="16" t="str">
        <f>[8]Julho!$G$28</f>
        <v>*</v>
      </c>
      <c r="Z12" s="16" t="str">
        <f>[8]Julho!$G$29</f>
        <v>*</v>
      </c>
      <c r="AA12" s="16" t="str">
        <f>[8]Julho!$G$30</f>
        <v>*</v>
      </c>
      <c r="AB12" s="16" t="str">
        <f>[8]Julho!$G$31</f>
        <v>*</v>
      </c>
      <c r="AC12" s="16" t="str">
        <f>[8]Julho!$G$32</f>
        <v>*</v>
      </c>
      <c r="AD12" s="16" t="str">
        <f>[8]Julho!$G$33</f>
        <v>*</v>
      </c>
      <c r="AE12" s="16" t="str">
        <f>[8]Julho!$G$34</f>
        <v>*</v>
      </c>
      <c r="AF12" s="16" t="str">
        <f>[8]Julho!$G$35</f>
        <v>*</v>
      </c>
      <c r="AG12" s="22" t="s">
        <v>139</v>
      </c>
      <c r="AH12" s="93" t="s">
        <v>139</v>
      </c>
    </row>
    <row r="13" spans="1:34" ht="17.100000000000001" customHeight="1" x14ac:dyDescent="0.2">
      <c r="A13" s="80" t="s">
        <v>5</v>
      </c>
      <c r="B13" s="16">
        <f>[9]Julho!$G$5</f>
        <v>56</v>
      </c>
      <c r="C13" s="16">
        <f>[9]Julho!$G$6</f>
        <v>48</v>
      </c>
      <c r="D13" s="16">
        <f>[9]Julho!$G$7</f>
        <v>40</v>
      </c>
      <c r="E13" s="16">
        <f>[9]Julho!$G$8</f>
        <v>48</v>
      </c>
      <c r="F13" s="16">
        <f>[9]Julho!$G$9</f>
        <v>45</v>
      </c>
      <c r="G13" s="16">
        <f>[9]Julho!$G$10</f>
        <v>49</v>
      </c>
      <c r="H13" s="16">
        <f>[9]Julho!$G$11</f>
        <v>40</v>
      </c>
      <c r="I13" s="16">
        <f>[9]Julho!$G$12</f>
        <v>44</v>
      </c>
      <c r="J13" s="16">
        <f>[9]Julho!$G$13</f>
        <v>47</v>
      </c>
      <c r="K13" s="16">
        <f>[9]Julho!$G$14</f>
        <v>46</v>
      </c>
      <c r="L13" s="16">
        <f>[9]Julho!$G$15</f>
        <v>34</v>
      </c>
      <c r="M13" s="16">
        <f>[9]Julho!$G$16</f>
        <v>39</v>
      </c>
      <c r="N13" s="16">
        <f>[9]Julho!$G$17</f>
        <v>39</v>
      </c>
      <c r="O13" s="16">
        <f>[9]Julho!$G$18</f>
        <v>42</v>
      </c>
      <c r="P13" s="16">
        <f>[9]Julho!$G$19</f>
        <v>42</v>
      </c>
      <c r="Q13" s="16">
        <f>[9]Julho!$G$20</f>
        <v>41</v>
      </c>
      <c r="R13" s="16">
        <f>[9]Julho!$G$21</f>
        <v>62</v>
      </c>
      <c r="S13" s="16">
        <f>[9]Julho!$G$22</f>
        <v>29</v>
      </c>
      <c r="T13" s="16">
        <f>[9]Julho!$G$23</f>
        <v>34</v>
      </c>
      <c r="U13" s="16">
        <f>[9]Julho!$G$24</f>
        <v>38</v>
      </c>
      <c r="V13" s="16">
        <f>[9]Julho!$G$25</f>
        <v>42</v>
      </c>
      <c r="W13" s="16">
        <f>[9]Julho!$G$26</f>
        <v>44</v>
      </c>
      <c r="X13" s="16">
        <f>[9]Julho!$G$27</f>
        <v>35</v>
      </c>
      <c r="Y13" s="16">
        <f>[9]Julho!$G$28</f>
        <v>35</v>
      </c>
      <c r="Z13" s="16">
        <f>[9]Julho!$G$29</f>
        <v>31</v>
      </c>
      <c r="AA13" s="16">
        <f>[9]Julho!$G$30</f>
        <v>27</v>
      </c>
      <c r="AB13" s="16">
        <f>[9]Julho!$G$31</f>
        <v>30</v>
      </c>
      <c r="AC13" s="16">
        <f>[9]Julho!$G$32</f>
        <v>32</v>
      </c>
      <c r="AD13" s="16">
        <f>[9]Julho!$G$33</f>
        <v>33</v>
      </c>
      <c r="AE13" s="16">
        <f>[9]Julho!$G$34</f>
        <v>31</v>
      </c>
      <c r="AF13" s="16">
        <f>[9]Julho!$G$35</f>
        <v>32</v>
      </c>
      <c r="AG13" s="22">
        <f t="shared" si="2"/>
        <v>27</v>
      </c>
      <c r="AH13" s="93">
        <f t="shared" si="1"/>
        <v>39.838709677419352</v>
      </c>
    </row>
    <row r="14" spans="1:34" ht="17.100000000000001" customHeight="1" x14ac:dyDescent="0.2">
      <c r="A14" s="80" t="s">
        <v>47</v>
      </c>
      <c r="B14" s="16">
        <f>[10]Julho!$G$5</f>
        <v>23</v>
      </c>
      <c r="C14" s="16">
        <f>[10]Julho!$G$6</f>
        <v>28</v>
      </c>
      <c r="D14" s="16">
        <f>[10]Julho!$G$7</f>
        <v>28</v>
      </c>
      <c r="E14" s="16">
        <f>[10]Julho!$G$8</f>
        <v>31</v>
      </c>
      <c r="F14" s="16">
        <f>[10]Julho!$G$9</f>
        <v>29</v>
      </c>
      <c r="G14" s="16">
        <f>[10]Julho!$G$10</f>
        <v>26</v>
      </c>
      <c r="H14" s="16">
        <f>[10]Julho!$G$11</f>
        <v>27</v>
      </c>
      <c r="I14" s="16">
        <f>[10]Julho!$G$12</f>
        <v>29</v>
      </c>
      <c r="J14" s="16">
        <f>[10]Julho!$G$13</f>
        <v>26</v>
      </c>
      <c r="K14" s="16">
        <f>[10]Julho!$G$14</f>
        <v>27</v>
      </c>
      <c r="L14" s="16">
        <f>[10]Julho!$G$15</f>
        <v>23</v>
      </c>
      <c r="M14" s="16">
        <f>[10]Julho!$G$16</f>
        <v>24</v>
      </c>
      <c r="N14" s="16">
        <f>[10]Julho!$G$17</f>
        <v>25</v>
      </c>
      <c r="O14" s="16">
        <f>[10]Julho!$G$18</f>
        <v>22</v>
      </c>
      <c r="P14" s="16">
        <f>[10]Julho!$G$19</f>
        <v>20</v>
      </c>
      <c r="Q14" s="16">
        <f>[10]Julho!$G$20</f>
        <v>27</v>
      </c>
      <c r="R14" s="16">
        <f>[10]Julho!$G$21</f>
        <v>45</v>
      </c>
      <c r="S14" s="16">
        <f>[10]Julho!$G$22</f>
        <v>29</v>
      </c>
      <c r="T14" s="16">
        <f>[10]Julho!$G$23</f>
        <v>31</v>
      </c>
      <c r="U14" s="16">
        <f>[10]Julho!$G$24</f>
        <v>20</v>
      </c>
      <c r="V14" s="16">
        <f>[10]Julho!$G$25</f>
        <v>18</v>
      </c>
      <c r="W14" s="16">
        <f>[10]Julho!$G$26</f>
        <v>19</v>
      </c>
      <c r="X14" s="16">
        <f>[10]Julho!$G$27</f>
        <v>18</v>
      </c>
      <c r="Y14" s="16">
        <f>[10]Julho!$G$28</f>
        <v>19</v>
      </c>
      <c r="Z14" s="16">
        <f>[10]Julho!$G$29</f>
        <v>16</v>
      </c>
      <c r="AA14" s="16">
        <f>[10]Julho!$G$30</f>
        <v>23</v>
      </c>
      <c r="AB14" s="16">
        <f>[10]Julho!$G$31</f>
        <v>23</v>
      </c>
      <c r="AC14" s="16">
        <f>[10]Julho!$G$32</f>
        <v>21</v>
      </c>
      <c r="AD14" s="16">
        <f>[10]Julho!$G$33</f>
        <v>24</v>
      </c>
      <c r="AE14" s="16">
        <f>[10]Julho!$G$34</f>
        <v>24</v>
      </c>
      <c r="AF14" s="16">
        <f>[10]Julho!$G$35</f>
        <v>24</v>
      </c>
      <c r="AG14" s="22">
        <f>MIN(B14:AF14)</f>
        <v>16</v>
      </c>
      <c r="AH14" s="93">
        <f>AVERAGE(B14:AF14)</f>
        <v>24.806451612903224</v>
      </c>
    </row>
    <row r="15" spans="1:34" ht="17.100000000000001" customHeight="1" x14ac:dyDescent="0.2">
      <c r="A15" s="80" t="s">
        <v>6</v>
      </c>
      <c r="B15" s="16">
        <f>[11]Julho!$G$5</f>
        <v>26</v>
      </c>
      <c r="C15" s="16">
        <f>[11]Julho!$G$6</f>
        <v>23</v>
      </c>
      <c r="D15" s="16">
        <f>[11]Julho!$G$7</f>
        <v>30</v>
      </c>
      <c r="E15" s="16">
        <f>[11]Julho!$G$8</f>
        <v>31</v>
      </c>
      <c r="F15" s="16">
        <f>[11]Julho!$G$9</f>
        <v>32</v>
      </c>
      <c r="G15" s="16">
        <f>[11]Julho!$G$10</f>
        <v>28</v>
      </c>
      <c r="H15" s="16">
        <f>[11]Julho!$G$11</f>
        <v>26</v>
      </c>
      <c r="I15" s="16">
        <f>[11]Julho!$G$12</f>
        <v>29</v>
      </c>
      <c r="J15" s="16">
        <f>[11]Julho!$G$13</f>
        <v>30</v>
      </c>
      <c r="K15" s="16">
        <f>[11]Julho!$G$14</f>
        <v>29</v>
      </c>
      <c r="L15" s="16">
        <f>[11]Julho!$G$15</f>
        <v>27</v>
      </c>
      <c r="M15" s="16">
        <f>[11]Julho!$G$16</f>
        <v>22</v>
      </c>
      <c r="N15" s="16">
        <f>[11]Julho!$G$17</f>
        <v>24</v>
      </c>
      <c r="O15" s="16">
        <f>[11]Julho!$G$18</f>
        <v>23</v>
      </c>
      <c r="P15" s="16">
        <f>[11]Julho!$G$19</f>
        <v>21</v>
      </c>
      <c r="Q15" s="16">
        <f>[11]Julho!$G$20</f>
        <v>22</v>
      </c>
      <c r="R15" s="16">
        <f>[11]Julho!$G$21</f>
        <v>56</v>
      </c>
      <c r="S15" s="16">
        <f>[11]Julho!$G$22</f>
        <v>26</v>
      </c>
      <c r="T15" s="16">
        <f>[11]Julho!$G$23</f>
        <v>27</v>
      </c>
      <c r="U15" s="16">
        <f>[11]Julho!$G$24</f>
        <v>28</v>
      </c>
      <c r="V15" s="16">
        <f>[11]Julho!$G$25</f>
        <v>23</v>
      </c>
      <c r="W15" s="16">
        <f>[11]Julho!$G$26</f>
        <v>18</v>
      </c>
      <c r="X15" s="16">
        <f>[11]Julho!$G$27</f>
        <v>15</v>
      </c>
      <c r="Y15" s="16">
        <f>[11]Julho!$G$28</f>
        <v>18</v>
      </c>
      <c r="Z15" s="16">
        <f>[11]Julho!$G$29</f>
        <v>15</v>
      </c>
      <c r="AA15" s="16">
        <f>[11]Julho!$G$30</f>
        <v>21</v>
      </c>
      <c r="AB15" s="16">
        <f>[11]Julho!$G$31</f>
        <v>54</v>
      </c>
      <c r="AC15" s="16">
        <f>[11]Julho!$G$32</f>
        <v>22</v>
      </c>
      <c r="AD15" s="16">
        <f>[11]Julho!$G$33</f>
        <v>23</v>
      </c>
      <c r="AE15" s="16">
        <f>[11]Julho!$G$34</f>
        <v>22</v>
      </c>
      <c r="AF15" s="16">
        <f>[11]Julho!$G$35</f>
        <v>21</v>
      </c>
      <c r="AG15" s="22">
        <f t="shared" si="2"/>
        <v>15</v>
      </c>
      <c r="AH15" s="93">
        <f t="shared" si="1"/>
        <v>26.193548387096776</v>
      </c>
    </row>
    <row r="16" spans="1:34" ht="17.100000000000001" customHeight="1" x14ac:dyDescent="0.2">
      <c r="A16" s="80" t="s">
        <v>7</v>
      </c>
      <c r="B16" s="16">
        <f>[12]Julho!$G$5</f>
        <v>46</v>
      </c>
      <c r="C16" s="16">
        <f>[12]Julho!$G$6</f>
        <v>49</v>
      </c>
      <c r="D16" s="16">
        <f>[12]Julho!$G$7</f>
        <v>51</v>
      </c>
      <c r="E16" s="16">
        <f>[12]Julho!$G$8</f>
        <v>42</v>
      </c>
      <c r="F16" s="16">
        <f>[12]Julho!$G$9</f>
        <v>42</v>
      </c>
      <c r="G16" s="16">
        <f>[12]Julho!$G$10</f>
        <v>34</v>
      </c>
      <c r="H16" s="16">
        <f>[12]Julho!$G$11</f>
        <v>33</v>
      </c>
      <c r="I16" s="16">
        <f>[12]Julho!$G$12</f>
        <v>39</v>
      </c>
      <c r="J16" s="16">
        <f>[12]Julho!$G$13</f>
        <v>55</v>
      </c>
      <c r="K16" s="16">
        <f>[12]Julho!$G$14</f>
        <v>36</v>
      </c>
      <c r="L16" s="16">
        <f>[12]Julho!$G$15</f>
        <v>30</v>
      </c>
      <c r="M16" s="16">
        <f>[12]Julho!$G$16</f>
        <v>32</v>
      </c>
      <c r="N16" s="16">
        <f>[12]Julho!$G$17</f>
        <v>28</v>
      </c>
      <c r="O16" s="16">
        <f>[12]Julho!$G$18</f>
        <v>26</v>
      </c>
      <c r="P16" s="16">
        <f>[12]Julho!$G$19</f>
        <v>25</v>
      </c>
      <c r="Q16" s="16">
        <f>[12]Julho!$G$20</f>
        <v>26</v>
      </c>
      <c r="R16" s="16">
        <f>[12]Julho!$G$21</f>
        <v>44</v>
      </c>
      <c r="S16" s="16">
        <f>[12]Julho!$G$22</f>
        <v>30</v>
      </c>
      <c r="T16" s="16">
        <f>[12]Julho!$G$23</f>
        <v>40</v>
      </c>
      <c r="U16" s="16">
        <f>[12]Julho!$G$24</f>
        <v>30</v>
      </c>
      <c r="V16" s="16">
        <f>[12]Julho!$G$25</f>
        <v>27</v>
      </c>
      <c r="W16" s="16">
        <f>[12]Julho!$G$26</f>
        <v>24</v>
      </c>
      <c r="X16" s="16">
        <f>[12]Julho!$G$27</f>
        <v>23</v>
      </c>
      <c r="Y16" s="16">
        <f>[12]Julho!$G$28</f>
        <v>21</v>
      </c>
      <c r="Z16" s="16">
        <f>[12]Julho!$G$29</f>
        <v>21</v>
      </c>
      <c r="AA16" s="16">
        <f>[12]Julho!$G$30</f>
        <v>25</v>
      </c>
      <c r="AB16" s="16">
        <f>[12]Julho!$G$31</f>
        <v>25</v>
      </c>
      <c r="AC16" s="16">
        <f>[12]Julho!$G$32</f>
        <v>25</v>
      </c>
      <c r="AD16" s="16">
        <f>[12]Julho!$G$33</f>
        <v>29</v>
      </c>
      <c r="AE16" s="16">
        <f>[12]Julho!$G$34</f>
        <v>26</v>
      </c>
      <c r="AF16" s="16">
        <f>[12]Julho!$G$35</f>
        <v>26</v>
      </c>
      <c r="AG16" s="22">
        <f t="shared" si="2"/>
        <v>21</v>
      </c>
      <c r="AH16" s="93">
        <f t="shared" si="1"/>
        <v>32.58064516129032</v>
      </c>
    </row>
    <row r="17" spans="1:35" ht="17.100000000000001" customHeight="1" x14ac:dyDescent="0.2">
      <c r="A17" s="80" t="s">
        <v>8</v>
      </c>
      <c r="B17" s="16">
        <f>[13]Julho!$G$5</f>
        <v>55</v>
      </c>
      <c r="C17" s="16">
        <f>[13]Julho!$G$6</f>
        <v>61</v>
      </c>
      <c r="D17" s="16">
        <f>[13]Julho!$G$7</f>
        <v>51</v>
      </c>
      <c r="E17" s="16">
        <f>[13]Julho!$G$8</f>
        <v>43</v>
      </c>
      <c r="F17" s="16">
        <f>[13]Julho!$G$9</f>
        <v>41</v>
      </c>
      <c r="G17" s="16">
        <f>[13]Julho!$G$10</f>
        <v>40</v>
      </c>
      <c r="H17" s="16">
        <f>[13]Julho!$G$11</f>
        <v>38</v>
      </c>
      <c r="I17" s="16">
        <f>[13]Julho!$G$12</f>
        <v>47</v>
      </c>
      <c r="J17" s="16">
        <f>[13]Julho!$G$13</f>
        <v>52</v>
      </c>
      <c r="K17" s="16">
        <f>[13]Julho!$G$14</f>
        <v>41</v>
      </c>
      <c r="L17" s="16">
        <f>[13]Julho!$G$15</f>
        <v>39</v>
      </c>
      <c r="M17" s="16">
        <f>[13]Julho!$G$16</f>
        <v>36</v>
      </c>
      <c r="N17" s="16">
        <f>[13]Julho!$G$17</f>
        <v>41</v>
      </c>
      <c r="O17" s="16">
        <f>[13]Julho!$G$18</f>
        <v>35</v>
      </c>
      <c r="P17" s="16">
        <f>[13]Julho!$G$19</f>
        <v>28</v>
      </c>
      <c r="Q17" s="16">
        <f>[13]Julho!$G$20</f>
        <v>27</v>
      </c>
      <c r="R17" s="16">
        <f>[13]Julho!$G$21</f>
        <v>58</v>
      </c>
      <c r="S17" s="16">
        <f>[13]Julho!$G$22</f>
        <v>37</v>
      </c>
      <c r="T17" s="16">
        <f>[13]Julho!$G$23</f>
        <v>37</v>
      </c>
      <c r="U17" s="16">
        <f>[13]Julho!$G$24</f>
        <v>39</v>
      </c>
      <c r="V17" s="16">
        <f>[13]Julho!$G$25</f>
        <v>32</v>
      </c>
      <c r="W17" s="16">
        <f>[13]Julho!$G$26</f>
        <v>24</v>
      </c>
      <c r="X17" s="16">
        <f>[13]Julho!$G$27</f>
        <v>30</v>
      </c>
      <c r="Y17" s="16">
        <f>[13]Julho!$G$28</f>
        <v>26</v>
      </c>
      <c r="Z17" s="16">
        <f>[13]Julho!$G$29</f>
        <v>24</v>
      </c>
      <c r="AA17" s="16">
        <f>[13]Julho!$G$30</f>
        <v>30</v>
      </c>
      <c r="AB17" s="16">
        <f>[13]Julho!$G$31</f>
        <v>30</v>
      </c>
      <c r="AC17" s="16">
        <f>[13]Julho!$G$32</f>
        <v>33</v>
      </c>
      <c r="AD17" s="16">
        <f>[13]Julho!$G$33</f>
        <v>32</v>
      </c>
      <c r="AE17" s="16">
        <f>[13]Julho!$G$34</f>
        <v>28</v>
      </c>
      <c r="AF17" s="16">
        <f>[13]Julho!$G$35</f>
        <v>27</v>
      </c>
      <c r="AG17" s="22">
        <f>MIN(B17:AF17)</f>
        <v>24</v>
      </c>
      <c r="AH17" s="93">
        <f>AVERAGE(B17:AF17)</f>
        <v>37.483870967741936</v>
      </c>
    </row>
    <row r="18" spans="1:35" ht="17.100000000000001" customHeight="1" x14ac:dyDescent="0.2">
      <c r="A18" s="80" t="s">
        <v>9</v>
      </c>
      <c r="B18" s="16" t="str">
        <f>[14]Julho!$G$5</f>
        <v>*</v>
      </c>
      <c r="C18" s="16" t="str">
        <f>[14]Julho!$G$6</f>
        <v>*</v>
      </c>
      <c r="D18" s="16">
        <f>[14]Julho!$G$7</f>
        <v>52</v>
      </c>
      <c r="E18" s="16">
        <f>[14]Julho!$G$8</f>
        <v>38</v>
      </c>
      <c r="F18" s="16" t="str">
        <f>[14]Julho!$G$9</f>
        <v>*</v>
      </c>
      <c r="G18" s="16" t="str">
        <f>[14]Julho!$G$10</f>
        <v>*</v>
      </c>
      <c r="H18" s="16" t="str">
        <f>[14]Julho!$G$11</f>
        <v>*</v>
      </c>
      <c r="I18" s="16" t="str">
        <f>[14]Julho!$G$12</f>
        <v>*</v>
      </c>
      <c r="J18" s="16" t="str">
        <f>[14]Julho!$G$13</f>
        <v>*</v>
      </c>
      <c r="K18" s="16" t="str">
        <f>[14]Julho!$G$14</f>
        <v>*</v>
      </c>
      <c r="L18" s="16" t="str">
        <f>[14]Julho!$G$15</f>
        <v>*</v>
      </c>
      <c r="M18" s="16" t="str">
        <f>[14]Julho!$G$16</f>
        <v>*</v>
      </c>
      <c r="N18" s="16" t="str">
        <f>[14]Julho!$G$17</f>
        <v>*</v>
      </c>
      <c r="O18" s="16" t="str">
        <f>[14]Julho!$G$18</f>
        <v>*</v>
      </c>
      <c r="P18" s="16" t="str">
        <f>[14]Julho!$G$19</f>
        <v>*</v>
      </c>
      <c r="Q18" s="16" t="str">
        <f>[14]Julho!$G$20</f>
        <v>*</v>
      </c>
      <c r="R18" s="16" t="str">
        <f>[14]Julho!$G$21</f>
        <v>*</v>
      </c>
      <c r="S18" s="16">
        <f>[14]Julho!$G$22</f>
        <v>25</v>
      </c>
      <c r="T18" s="16">
        <f>[14]Julho!$G$23</f>
        <v>40</v>
      </c>
      <c r="U18" s="16">
        <f>[14]Julho!$G$24</f>
        <v>30</v>
      </c>
      <c r="V18" s="16">
        <f>[14]Julho!$G$25</f>
        <v>26</v>
      </c>
      <c r="W18" s="16" t="str">
        <f>[14]Julho!$G$26</f>
        <v>*</v>
      </c>
      <c r="X18" s="16">
        <f>[14]Julho!$G$27</f>
        <v>24</v>
      </c>
      <c r="Y18" s="16">
        <f>[14]Julho!$G$28</f>
        <v>21</v>
      </c>
      <c r="Z18" s="16">
        <f>[14]Julho!$G$29</f>
        <v>20</v>
      </c>
      <c r="AA18" s="16">
        <f>[14]Julho!$G$30</f>
        <v>24</v>
      </c>
      <c r="AB18" s="16">
        <f>[14]Julho!$G$31</f>
        <v>25</v>
      </c>
      <c r="AC18" s="16">
        <f>[14]Julho!$G$32</f>
        <v>25</v>
      </c>
      <c r="AD18" s="16">
        <f>[14]Julho!$G$33</f>
        <v>27</v>
      </c>
      <c r="AE18" s="16">
        <f>[14]Julho!$G$34</f>
        <v>26</v>
      </c>
      <c r="AF18" s="16" t="str">
        <f>[14]Julho!$G$35</f>
        <v>*</v>
      </c>
      <c r="AG18" s="22">
        <f t="shared" ref="AG18:AG30" si="3">MIN(B18:AF18)</f>
        <v>20</v>
      </c>
      <c r="AH18" s="93">
        <f t="shared" ref="AH18:AH29" si="4">AVERAGE(B18:AF18)</f>
        <v>28.785714285714285</v>
      </c>
    </row>
    <row r="19" spans="1:35" ht="17.100000000000001" customHeight="1" x14ac:dyDescent="0.2">
      <c r="A19" s="80" t="s">
        <v>46</v>
      </c>
      <c r="B19" s="16">
        <f>[15]Julho!$G$5</f>
        <v>41</v>
      </c>
      <c r="C19" s="16">
        <f>[15]Julho!$G$6</f>
        <v>29</v>
      </c>
      <c r="D19" s="16">
        <f>[15]Julho!$G$7</f>
        <v>39</v>
      </c>
      <c r="E19" s="16">
        <f>[15]Julho!$G$8</f>
        <v>36</v>
      </c>
      <c r="F19" s="16">
        <f>[15]Julho!$G$9</f>
        <v>38</v>
      </c>
      <c r="G19" s="16">
        <f>[15]Julho!$G$10</f>
        <v>31</v>
      </c>
      <c r="H19" s="16">
        <f>[15]Julho!$G$11</f>
        <v>29</v>
      </c>
      <c r="I19" s="16">
        <f>[15]Julho!$G$12</f>
        <v>33</v>
      </c>
      <c r="J19" s="16">
        <f>[15]Julho!$G$13</f>
        <v>49</v>
      </c>
      <c r="K19" s="16">
        <f>[15]Julho!$G$14</f>
        <v>32</v>
      </c>
      <c r="L19" s="16">
        <f>[15]Julho!$G$15</f>
        <v>24</v>
      </c>
      <c r="M19" s="16">
        <f>[15]Julho!$G$16</f>
        <v>26</v>
      </c>
      <c r="N19" s="16">
        <f>[15]Julho!$G$17</f>
        <v>25</v>
      </c>
      <c r="O19" s="16">
        <f>[15]Julho!$G$18</f>
        <v>26</v>
      </c>
      <c r="P19" s="16">
        <f>[15]Julho!$G$19</f>
        <v>28</v>
      </c>
      <c r="Q19" s="16">
        <f>[15]Julho!$G$20</f>
        <v>31</v>
      </c>
      <c r="R19" s="16">
        <f>[15]Julho!$G$21</f>
        <v>66</v>
      </c>
      <c r="S19" s="16">
        <f>[15]Julho!$G$22</f>
        <v>22</v>
      </c>
      <c r="T19" s="16">
        <f>[15]Julho!$G$23</f>
        <v>30</v>
      </c>
      <c r="U19" s="16">
        <f>[15]Julho!$G$24</f>
        <v>25</v>
      </c>
      <c r="V19" s="16">
        <f>[15]Julho!$G$25</f>
        <v>23</v>
      </c>
      <c r="W19" s="16">
        <f>[15]Julho!$G$26</f>
        <v>22</v>
      </c>
      <c r="X19" s="16">
        <f>[15]Julho!$G$27</f>
        <v>20</v>
      </c>
      <c r="Y19" s="16">
        <f>[15]Julho!$G$28</f>
        <v>21</v>
      </c>
      <c r="Z19" s="16">
        <f>[15]Julho!$G$29</f>
        <v>19</v>
      </c>
      <c r="AA19" s="16">
        <f>[15]Julho!$G$30</f>
        <v>20</v>
      </c>
      <c r="AB19" s="16">
        <f>[15]Julho!$G$31</f>
        <v>19</v>
      </c>
      <c r="AC19" s="16">
        <f>[15]Julho!$G$32</f>
        <v>22</v>
      </c>
      <c r="AD19" s="16">
        <f>[15]Julho!$G$33</f>
        <v>23</v>
      </c>
      <c r="AE19" s="16">
        <f>[15]Julho!$G$34</f>
        <v>23</v>
      </c>
      <c r="AF19" s="16">
        <f>[15]Julho!$G$35</f>
        <v>21</v>
      </c>
      <c r="AG19" s="22">
        <f t="shared" ref="AG19" si="5">MIN(B19:AF19)</f>
        <v>19</v>
      </c>
      <c r="AH19" s="93">
        <f t="shared" ref="AH19" si="6">AVERAGE(B19:AF19)</f>
        <v>28.806451612903224</v>
      </c>
    </row>
    <row r="20" spans="1:35" ht="17.100000000000001" customHeight="1" x14ac:dyDescent="0.2">
      <c r="A20" s="80" t="s">
        <v>10</v>
      </c>
      <c r="B20" s="16">
        <f>[16]Julho!$G$5</f>
        <v>53</v>
      </c>
      <c r="C20" s="16">
        <f>[16]Julho!$G$6</f>
        <v>55</v>
      </c>
      <c r="D20" s="16">
        <f>[16]Julho!$G$7</f>
        <v>52</v>
      </c>
      <c r="E20" s="16">
        <f>[16]Julho!$G$8</f>
        <v>39</v>
      </c>
      <c r="F20" s="16">
        <f>[16]Julho!$G$9</f>
        <v>40</v>
      </c>
      <c r="G20" s="16">
        <f>[16]Julho!$G$10</f>
        <v>33</v>
      </c>
      <c r="H20" s="16">
        <f>[16]Julho!$G$11</f>
        <v>30</v>
      </c>
      <c r="I20" s="16">
        <f>[16]Julho!$G$12</f>
        <v>39</v>
      </c>
      <c r="J20" s="16">
        <f>[16]Julho!$G$13</f>
        <v>47</v>
      </c>
      <c r="K20" s="16">
        <f>[16]Julho!$G$14</f>
        <v>36</v>
      </c>
      <c r="L20" s="16">
        <f>[16]Julho!$G$15</f>
        <v>31</v>
      </c>
      <c r="M20" s="16">
        <f>[16]Julho!$G$16</f>
        <v>32</v>
      </c>
      <c r="N20" s="16">
        <f>[16]Julho!$G$17</f>
        <v>27</v>
      </c>
      <c r="O20" s="16">
        <f>[16]Julho!$G$18</f>
        <v>29</v>
      </c>
      <c r="P20" s="16">
        <f>[16]Julho!$G$19</f>
        <v>28</v>
      </c>
      <c r="Q20" s="16">
        <f>[16]Julho!$G$20</f>
        <v>26</v>
      </c>
      <c r="R20" s="16">
        <f>[16]Julho!$G$21</f>
        <v>48</v>
      </c>
      <c r="S20" s="16">
        <f>[16]Julho!$G$22</f>
        <v>25</v>
      </c>
      <c r="T20" s="16">
        <f>[16]Julho!$G$23</f>
        <v>36</v>
      </c>
      <c r="U20" s="16">
        <f>[16]Julho!$G$24</f>
        <v>28</v>
      </c>
      <c r="V20" s="16">
        <f>[16]Julho!$G$25</f>
        <v>26</v>
      </c>
      <c r="W20" s="16">
        <f>[16]Julho!$G$26</f>
        <v>24</v>
      </c>
      <c r="X20" s="16">
        <f>[16]Julho!$G$27</f>
        <v>22</v>
      </c>
      <c r="Y20" s="16">
        <f>[16]Julho!$G$28</f>
        <v>21</v>
      </c>
      <c r="Z20" s="16">
        <f>[16]Julho!$G$29</f>
        <v>21</v>
      </c>
      <c r="AA20" s="16">
        <f>[16]Julho!$G$30</f>
        <v>25</v>
      </c>
      <c r="AB20" s="16">
        <f>[16]Julho!$G$31</f>
        <v>25</v>
      </c>
      <c r="AC20" s="16">
        <f>[16]Julho!$G$32</f>
        <v>25</v>
      </c>
      <c r="AD20" s="16">
        <f>[16]Julho!$G$33</f>
        <v>29</v>
      </c>
      <c r="AE20" s="16">
        <f>[16]Julho!$G$34</f>
        <v>25</v>
      </c>
      <c r="AF20" s="16">
        <f>[16]Julho!$G$35</f>
        <v>23</v>
      </c>
      <c r="AG20" s="22">
        <f t="shared" si="3"/>
        <v>21</v>
      </c>
      <c r="AH20" s="93">
        <f t="shared" si="4"/>
        <v>32.258064516129032</v>
      </c>
    </row>
    <row r="21" spans="1:35" ht="17.100000000000001" customHeight="1" x14ac:dyDescent="0.2">
      <c r="A21" s="80" t="s">
        <v>11</v>
      </c>
      <c r="B21" s="16">
        <f>[17]Julho!$G$5</f>
        <v>42</v>
      </c>
      <c r="C21" s="16">
        <f>[17]Julho!$G$6</f>
        <v>44</v>
      </c>
      <c r="D21" s="16">
        <f>[17]Julho!$G$7</f>
        <v>47</v>
      </c>
      <c r="E21" s="16">
        <f>[17]Julho!$G$8</f>
        <v>39</v>
      </c>
      <c r="F21" s="16">
        <f>[17]Julho!$G$9</f>
        <v>40</v>
      </c>
      <c r="G21" s="16">
        <f>[17]Julho!$G$10</f>
        <v>32</v>
      </c>
      <c r="H21" s="16">
        <f>[17]Julho!$G$11</f>
        <v>31</v>
      </c>
      <c r="I21" s="16">
        <f>[17]Julho!$G$12</f>
        <v>32</v>
      </c>
      <c r="J21" s="16">
        <f>[17]Julho!$G$13</f>
        <v>57</v>
      </c>
      <c r="K21" s="16">
        <f>[17]Julho!$G$14</f>
        <v>32</v>
      </c>
      <c r="L21" s="16">
        <f>[17]Julho!$G$15</f>
        <v>27</v>
      </c>
      <c r="M21" s="16">
        <f>[17]Julho!$G$16</f>
        <v>29</v>
      </c>
      <c r="N21" s="16">
        <f>[17]Julho!$G$17</f>
        <v>25</v>
      </c>
      <c r="O21" s="16">
        <f>[17]Julho!$G$18</f>
        <v>24</v>
      </c>
      <c r="P21" s="16">
        <f>[17]Julho!$G$19</f>
        <v>24</v>
      </c>
      <c r="Q21" s="16">
        <f>[17]Julho!$G$20</f>
        <v>27</v>
      </c>
      <c r="R21" s="16">
        <f>[17]Julho!$G$21</f>
        <v>57</v>
      </c>
      <c r="S21" s="16">
        <f>[17]Julho!$G$22</f>
        <v>26</v>
      </c>
      <c r="T21" s="16">
        <f>[17]Julho!$G$23</f>
        <v>38</v>
      </c>
      <c r="U21" s="16">
        <f>[17]Julho!$G$24</f>
        <v>24</v>
      </c>
      <c r="V21" s="16">
        <f>[17]Julho!$G$25</f>
        <v>19</v>
      </c>
      <c r="W21" s="16">
        <f>[17]Julho!$G$26</f>
        <v>20</v>
      </c>
      <c r="X21" s="16">
        <f>[17]Julho!$G$27</f>
        <v>20</v>
      </c>
      <c r="Y21" s="16">
        <f>[17]Julho!$G$28</f>
        <v>18</v>
      </c>
      <c r="Z21" s="16">
        <f>[17]Julho!$G$29</f>
        <v>18</v>
      </c>
      <c r="AA21" s="16">
        <f>[17]Julho!$G$30</f>
        <v>21</v>
      </c>
      <c r="AB21" s="16">
        <f>[17]Julho!$G$31</f>
        <v>21</v>
      </c>
      <c r="AC21" s="16">
        <f>[17]Julho!$G$32</f>
        <v>22</v>
      </c>
      <c r="AD21" s="16">
        <f>[17]Julho!$G$33</f>
        <v>26</v>
      </c>
      <c r="AE21" s="16">
        <f>[17]Julho!$G$34</f>
        <v>22</v>
      </c>
      <c r="AF21" s="16">
        <f>[17]Julho!$G$35</f>
        <v>24</v>
      </c>
      <c r="AG21" s="22">
        <f t="shared" si="3"/>
        <v>18</v>
      </c>
      <c r="AH21" s="93">
        <f t="shared" si="4"/>
        <v>29.93548387096774</v>
      </c>
    </row>
    <row r="22" spans="1:35" ht="17.100000000000001" customHeight="1" x14ac:dyDescent="0.2">
      <c r="A22" s="80" t="s">
        <v>12</v>
      </c>
      <c r="B22" s="16">
        <f>[18]Julho!$G$5</f>
        <v>49</v>
      </c>
      <c r="C22" s="16">
        <f>[18]Julho!$G$6</f>
        <v>32</v>
      </c>
      <c r="D22" s="16">
        <f>[18]Julho!$G$7</f>
        <v>45</v>
      </c>
      <c r="E22" s="16">
        <f>[18]Julho!$G$8</f>
        <v>36</v>
      </c>
      <c r="F22" s="16">
        <f>[18]Julho!$G$9</f>
        <v>36</v>
      </c>
      <c r="G22" s="16">
        <f>[18]Julho!$G$10</f>
        <v>36</v>
      </c>
      <c r="H22" s="16">
        <f>[18]Julho!$G$11</f>
        <v>30</v>
      </c>
      <c r="I22" s="16">
        <f>[18]Julho!$G$12</f>
        <v>32</v>
      </c>
      <c r="J22" s="16">
        <f>[18]Julho!$G$13</f>
        <v>43</v>
      </c>
      <c r="K22" s="16">
        <f>[18]Julho!$G$14</f>
        <v>33</v>
      </c>
      <c r="L22" s="16">
        <f>[18]Julho!$G$15</f>
        <v>31</v>
      </c>
      <c r="M22" s="16">
        <f>[18]Julho!$G$16</f>
        <v>24</v>
      </c>
      <c r="N22" s="16">
        <f>[18]Julho!$G$17</f>
        <v>28</v>
      </c>
      <c r="O22" s="16">
        <f>[18]Julho!$G$18</f>
        <v>26</v>
      </c>
      <c r="P22" s="16">
        <f>[18]Julho!$G$19</f>
        <v>28</v>
      </c>
      <c r="Q22" s="16">
        <f>[18]Julho!$G$20</f>
        <v>33</v>
      </c>
      <c r="R22" s="16">
        <f>[18]Julho!$G$21</f>
        <v>57</v>
      </c>
      <c r="S22" s="16">
        <f>[18]Julho!$G$22</f>
        <v>28</v>
      </c>
      <c r="T22" s="16">
        <f>[18]Julho!$G$23</f>
        <v>30</v>
      </c>
      <c r="U22" s="16">
        <f>[18]Julho!$G$24</f>
        <v>29</v>
      </c>
      <c r="V22" s="16">
        <f>[18]Julho!$G$25</f>
        <v>23</v>
      </c>
      <c r="W22" s="16">
        <f>[18]Julho!$G$26</f>
        <v>23</v>
      </c>
      <c r="X22" s="16">
        <f>[18]Julho!$G$27</f>
        <v>20</v>
      </c>
      <c r="Y22" s="16">
        <f>[18]Julho!$G$28</f>
        <v>22</v>
      </c>
      <c r="Z22" s="16">
        <f>[18]Julho!$G$29</f>
        <v>17</v>
      </c>
      <c r="AA22" s="16">
        <f>[18]Julho!$G$30</f>
        <v>17</v>
      </c>
      <c r="AB22" s="16">
        <f>[18]Julho!$G$31</f>
        <v>19</v>
      </c>
      <c r="AC22" s="16">
        <f>[18]Julho!$G$32</f>
        <v>21</v>
      </c>
      <c r="AD22" s="16">
        <f>[18]Julho!$G$33</f>
        <v>22</v>
      </c>
      <c r="AE22" s="16">
        <f>[18]Julho!$G$34</f>
        <v>21</v>
      </c>
      <c r="AF22" s="16">
        <f>[18]Julho!$G$35</f>
        <v>21</v>
      </c>
      <c r="AG22" s="22">
        <f t="shared" si="3"/>
        <v>17</v>
      </c>
      <c r="AH22" s="93">
        <f t="shared" si="4"/>
        <v>29.419354838709676</v>
      </c>
    </row>
    <row r="23" spans="1:35" ht="17.100000000000001" customHeight="1" x14ac:dyDescent="0.2">
      <c r="A23" s="80" t="s">
        <v>13</v>
      </c>
      <c r="B23" s="16">
        <f>[19]Julho!$G$5</f>
        <v>41</v>
      </c>
      <c r="C23" s="16">
        <f>[19]Julho!$G$6</f>
        <v>29</v>
      </c>
      <c r="D23" s="16">
        <f>[19]Julho!$G$7</f>
        <v>41</v>
      </c>
      <c r="E23" s="16">
        <f>[19]Julho!$G$8</f>
        <v>35</v>
      </c>
      <c r="F23" s="16">
        <f>[19]Julho!$G$9</f>
        <v>36</v>
      </c>
      <c r="G23" s="16">
        <f>[19]Julho!$G$10</f>
        <v>32</v>
      </c>
      <c r="H23" s="16">
        <f>[19]Julho!$G$11</f>
        <v>30</v>
      </c>
      <c r="I23" s="16">
        <f>[19]Julho!$G$12</f>
        <v>29</v>
      </c>
      <c r="J23" s="16">
        <f>[19]Julho!$G$13</f>
        <v>32</v>
      </c>
      <c r="K23" s="16">
        <f>[19]Julho!$G$14</f>
        <v>33</v>
      </c>
      <c r="L23" s="16">
        <f>[19]Julho!$G$15</f>
        <v>26</v>
      </c>
      <c r="M23" s="16">
        <f>[19]Julho!$G$16</f>
        <v>27</v>
      </c>
      <c r="N23" s="16">
        <f>[19]Julho!$G$17</f>
        <v>29</v>
      </c>
      <c r="O23" s="16">
        <f>[19]Julho!$G$18</f>
        <v>28</v>
      </c>
      <c r="P23" s="16">
        <f>[19]Julho!$G$19</f>
        <v>26</v>
      </c>
      <c r="Q23" s="16">
        <f>[19]Julho!$G$20</f>
        <v>29</v>
      </c>
      <c r="R23" s="16">
        <f>[19]Julho!$G$21</f>
        <v>68</v>
      </c>
      <c r="S23" s="16">
        <f>[19]Julho!$G$22</f>
        <v>30</v>
      </c>
      <c r="T23" s="16">
        <f>[19]Julho!$G$23</f>
        <v>24</v>
      </c>
      <c r="U23" s="16">
        <f>[19]Julho!$G$24</f>
        <v>31</v>
      </c>
      <c r="V23" s="16">
        <f>[19]Julho!$G$25</f>
        <v>27</v>
      </c>
      <c r="W23" s="16">
        <f>[19]Julho!$G$26</f>
        <v>22</v>
      </c>
      <c r="X23" s="16">
        <f>[19]Julho!$G$27</f>
        <v>20</v>
      </c>
      <c r="Y23" s="16">
        <f>[19]Julho!$G$28</f>
        <v>26</v>
      </c>
      <c r="Z23" s="16">
        <f>[19]Julho!$G$29</f>
        <v>19</v>
      </c>
      <c r="AA23" s="16">
        <f>[19]Julho!$G$30</f>
        <v>16</v>
      </c>
      <c r="AB23" s="16">
        <f>[19]Julho!$G$31</f>
        <v>22</v>
      </c>
      <c r="AC23" s="16">
        <f>[19]Julho!$G$32</f>
        <v>21</v>
      </c>
      <c r="AD23" s="16">
        <f>[19]Julho!$G$33</f>
        <v>19</v>
      </c>
      <c r="AE23" s="16">
        <f>[19]Julho!$G$34</f>
        <v>20</v>
      </c>
      <c r="AF23" s="16">
        <f>[19]Julho!$G$35</f>
        <v>20</v>
      </c>
      <c r="AG23" s="22">
        <f t="shared" si="3"/>
        <v>16</v>
      </c>
      <c r="AH23" s="93">
        <f t="shared" si="4"/>
        <v>28.64516129032258</v>
      </c>
    </row>
    <row r="24" spans="1:35" ht="17.100000000000001" customHeight="1" x14ac:dyDescent="0.2">
      <c r="A24" s="80" t="s">
        <v>14</v>
      </c>
      <c r="B24" s="16">
        <f>[20]Julho!$G$5</f>
        <v>25</v>
      </c>
      <c r="C24" s="16">
        <f>[20]Julho!$G$6</f>
        <v>30</v>
      </c>
      <c r="D24" s="16">
        <f>[20]Julho!$G$7</f>
        <v>26</v>
      </c>
      <c r="E24" s="16">
        <f>[20]Julho!$G$8</f>
        <v>31</v>
      </c>
      <c r="F24" s="16">
        <f>[20]Julho!$G$9</f>
        <v>30</v>
      </c>
      <c r="G24" s="16">
        <f>[20]Julho!$G$10</f>
        <v>30</v>
      </c>
      <c r="H24" s="16">
        <f>[20]Julho!$G$11</f>
        <v>27</v>
      </c>
      <c r="I24" s="16">
        <f>[20]Julho!$G$12</f>
        <v>38</v>
      </c>
      <c r="J24" s="16">
        <f>[20]Julho!$G$13</f>
        <v>32</v>
      </c>
      <c r="K24" s="16">
        <f>[20]Julho!$G$14</f>
        <v>27</v>
      </c>
      <c r="L24" s="16">
        <f>[20]Julho!$G$15</f>
        <v>32</v>
      </c>
      <c r="M24" s="16">
        <f>[20]Julho!$G$16</f>
        <v>24</v>
      </c>
      <c r="N24" s="16">
        <f>[20]Julho!$G$17</f>
        <v>26</v>
      </c>
      <c r="O24" s="16">
        <f>[20]Julho!$G$18</f>
        <v>26</v>
      </c>
      <c r="P24" s="16">
        <f>[20]Julho!$G$19</f>
        <v>20</v>
      </c>
      <c r="Q24" s="16">
        <f>[20]Julho!$G$20</f>
        <v>24</v>
      </c>
      <c r="R24" s="16">
        <f>[20]Julho!$G$21</f>
        <v>20</v>
      </c>
      <c r="S24" s="16">
        <f>[20]Julho!$G$22</f>
        <v>39</v>
      </c>
      <c r="T24" s="16">
        <f>[20]Julho!$G$23</f>
        <v>47</v>
      </c>
      <c r="U24" s="16">
        <f>[20]Julho!$G$24</f>
        <v>26</v>
      </c>
      <c r="V24" s="16">
        <f>[20]Julho!$G$25</f>
        <v>18</v>
      </c>
      <c r="W24" s="16">
        <f>[20]Julho!$G$26</f>
        <v>19</v>
      </c>
      <c r="X24" s="16">
        <f>[20]Julho!$G$27</f>
        <v>15</v>
      </c>
      <c r="Y24" s="16">
        <f>[20]Julho!$G$28</f>
        <v>15</v>
      </c>
      <c r="Z24" s="16">
        <f>[20]Julho!$G$29</f>
        <v>22</v>
      </c>
      <c r="AA24" s="16">
        <f>[20]Julho!$G$30</f>
        <v>21</v>
      </c>
      <c r="AB24" s="16">
        <f>[20]Julho!$G$31</f>
        <v>25</v>
      </c>
      <c r="AC24" s="16">
        <f>[20]Julho!$G$32</f>
        <v>24</v>
      </c>
      <c r="AD24" s="16">
        <f>[20]Julho!$G$33</f>
        <v>26</v>
      </c>
      <c r="AE24" s="16">
        <f>[20]Julho!$G$34</f>
        <v>25</v>
      </c>
      <c r="AF24" s="16">
        <f>[20]Julho!$G$35</f>
        <v>24</v>
      </c>
      <c r="AG24" s="22">
        <f t="shared" si="3"/>
        <v>15</v>
      </c>
      <c r="AH24" s="93">
        <f t="shared" si="4"/>
        <v>26.258064516129032</v>
      </c>
    </row>
    <row r="25" spans="1:35" ht="17.100000000000001" customHeight="1" x14ac:dyDescent="0.2">
      <c r="A25" s="80" t="s">
        <v>15</v>
      </c>
      <c r="B25" s="16">
        <f>[21]Julho!$G$5</f>
        <v>65</v>
      </c>
      <c r="C25" s="16">
        <f>[21]Julho!$G$6</f>
        <v>66</v>
      </c>
      <c r="D25" s="16">
        <f>[21]Julho!$G$7</f>
        <v>66</v>
      </c>
      <c r="E25" s="16">
        <f>[21]Julho!$G$8</f>
        <v>63</v>
      </c>
      <c r="F25" s="16">
        <f>[21]Julho!$G$9</f>
        <v>58</v>
      </c>
      <c r="G25" s="16">
        <f>[21]Julho!$G$10</f>
        <v>49</v>
      </c>
      <c r="H25" s="16">
        <f>[21]Julho!$G$11</f>
        <v>50</v>
      </c>
      <c r="I25" s="16">
        <f>[21]Julho!$G$12</f>
        <v>54</v>
      </c>
      <c r="J25" s="16">
        <f>[21]Julho!$G$13</f>
        <v>62</v>
      </c>
      <c r="K25" s="16">
        <f>[21]Julho!$G$14</f>
        <v>57</v>
      </c>
      <c r="L25" s="16">
        <f>[21]Julho!$G$15</f>
        <v>49</v>
      </c>
      <c r="M25" s="16">
        <f>[21]Julho!$G$16</f>
        <v>47</v>
      </c>
      <c r="N25" s="16">
        <f>[21]Julho!$G$17</f>
        <v>42</v>
      </c>
      <c r="O25" s="16">
        <f>[21]Julho!$G$18</f>
        <v>38</v>
      </c>
      <c r="P25" s="16">
        <f>[21]Julho!$G$19</f>
        <v>39</v>
      </c>
      <c r="Q25" s="16">
        <f>[21]Julho!$G$20</f>
        <v>37</v>
      </c>
      <c r="R25" s="16">
        <f>[21]Julho!$G$21</f>
        <v>68</v>
      </c>
      <c r="S25" s="16">
        <f>[21]Julho!$G$22</f>
        <v>59</v>
      </c>
      <c r="T25" s="16">
        <f>[21]Julho!$G$23</f>
        <v>50</v>
      </c>
      <c r="U25" s="16">
        <f>[21]Julho!$G$24</f>
        <v>37</v>
      </c>
      <c r="V25" s="16">
        <f>[21]Julho!$G$25</f>
        <v>37</v>
      </c>
      <c r="W25" s="16">
        <f>[21]Julho!$G$26</f>
        <v>36</v>
      </c>
      <c r="X25" s="16">
        <f>[21]Julho!$G$27</f>
        <v>33</v>
      </c>
      <c r="Y25" s="16">
        <f>[21]Julho!$G$28</f>
        <v>34</v>
      </c>
      <c r="Z25" s="16">
        <f>[21]Julho!$G$29</f>
        <v>34</v>
      </c>
      <c r="AA25" s="16">
        <f>[21]Julho!$G$30</f>
        <v>37</v>
      </c>
      <c r="AB25" s="16">
        <f>[21]Julho!$G$31</f>
        <v>36</v>
      </c>
      <c r="AC25" s="16">
        <f>[21]Julho!$G$32</f>
        <v>34</v>
      </c>
      <c r="AD25" s="16">
        <f>[21]Julho!$G$33</f>
        <v>41</v>
      </c>
      <c r="AE25" s="16">
        <f>[21]Julho!$G$34</f>
        <v>38</v>
      </c>
      <c r="AF25" s="16">
        <f>[21]Julho!$G$35</f>
        <v>35</v>
      </c>
      <c r="AG25" s="22">
        <f t="shared" si="3"/>
        <v>33</v>
      </c>
      <c r="AH25" s="93">
        <f t="shared" si="4"/>
        <v>46.806451612903224</v>
      </c>
    </row>
    <row r="26" spans="1:35" ht="17.100000000000001" customHeight="1" x14ac:dyDescent="0.2">
      <c r="A26" s="80" t="s">
        <v>16</v>
      </c>
      <c r="B26" s="16">
        <f>[22]Julho!$G$5</f>
        <v>68</v>
      </c>
      <c r="C26" s="16">
        <f>[22]Julho!$G$6</f>
        <v>60</v>
      </c>
      <c r="D26" s="16">
        <f>[22]Julho!$G$7</f>
        <v>46</v>
      </c>
      <c r="E26" s="16">
        <f>[22]Julho!$G$8</f>
        <v>35</v>
      </c>
      <c r="F26" s="16">
        <f>[22]Julho!$G$9</f>
        <v>39</v>
      </c>
      <c r="G26" s="16">
        <f>[22]Julho!$G$10</f>
        <v>38</v>
      </c>
      <c r="H26" s="16">
        <f>[22]Julho!$G$11</f>
        <v>33</v>
      </c>
      <c r="I26" s="16">
        <f>[22]Julho!$G$12</f>
        <v>33</v>
      </c>
      <c r="J26" s="16">
        <f>[22]Julho!$G$13</f>
        <v>42</v>
      </c>
      <c r="K26" s="16">
        <f>[22]Julho!$G$14</f>
        <v>35</v>
      </c>
      <c r="L26" s="16">
        <f>[22]Julho!$G$15</f>
        <v>29</v>
      </c>
      <c r="M26" s="16">
        <f>[22]Julho!$G$16</f>
        <v>29</v>
      </c>
      <c r="N26" s="16">
        <f>[22]Julho!$G$17</f>
        <v>29</v>
      </c>
      <c r="O26" s="16">
        <f>[22]Julho!$G$18</f>
        <v>29</v>
      </c>
      <c r="P26" s="16">
        <f>[22]Julho!$G$19</f>
        <v>29</v>
      </c>
      <c r="Q26" s="16">
        <f>[22]Julho!$G$20</f>
        <v>34</v>
      </c>
      <c r="R26" s="16">
        <f>[22]Julho!$G$21</f>
        <v>70</v>
      </c>
      <c r="S26" s="16">
        <f>[22]Julho!$G$22</f>
        <v>35</v>
      </c>
      <c r="T26" s="16">
        <f>[22]Julho!$G$23</f>
        <v>32</v>
      </c>
      <c r="U26" s="16">
        <f>[22]Julho!$G$24</f>
        <v>22</v>
      </c>
      <c r="V26" s="16">
        <f>[22]Julho!$G$25</f>
        <v>27</v>
      </c>
      <c r="W26" s="16">
        <f>[22]Julho!$G$26</f>
        <v>26</v>
      </c>
      <c r="X26" s="16">
        <f>[22]Julho!$G$27</f>
        <v>20</v>
      </c>
      <c r="Y26" s="16">
        <f>[22]Julho!$G$28</f>
        <v>22</v>
      </c>
      <c r="Z26" s="16">
        <f>[22]Julho!$G$29</f>
        <v>23</v>
      </c>
      <c r="AA26" s="16">
        <f>[22]Julho!$G$30</f>
        <v>17</v>
      </c>
      <c r="AB26" s="16">
        <f>[22]Julho!$G$31</f>
        <v>23</v>
      </c>
      <c r="AC26" s="16">
        <f>[22]Julho!$G$32</f>
        <v>21</v>
      </c>
      <c r="AD26" s="16">
        <f>[22]Julho!$G$33</f>
        <v>20</v>
      </c>
      <c r="AE26" s="16">
        <f>[22]Julho!$G$34</f>
        <v>18</v>
      </c>
      <c r="AF26" s="16">
        <f>[22]Julho!$G$35</f>
        <v>20</v>
      </c>
      <c r="AG26" s="22">
        <f t="shared" si="3"/>
        <v>17</v>
      </c>
      <c r="AH26" s="93">
        <f t="shared" si="4"/>
        <v>32.387096774193552</v>
      </c>
    </row>
    <row r="27" spans="1:35" ht="17.100000000000001" customHeight="1" x14ac:dyDescent="0.2">
      <c r="A27" s="80" t="s">
        <v>17</v>
      </c>
      <c r="B27" s="16" t="str">
        <f>[23]Julho!$G$5</f>
        <v>*</v>
      </c>
      <c r="C27" s="16" t="str">
        <f>[23]Julho!$G$6</f>
        <v>*</v>
      </c>
      <c r="D27" s="16" t="str">
        <f>[23]Julho!$G$7</f>
        <v>*</v>
      </c>
      <c r="E27" s="16" t="str">
        <f>[23]Julho!$G$8</f>
        <v>*</v>
      </c>
      <c r="F27" s="16" t="str">
        <f>[23]Julho!$G$9</f>
        <v>*</v>
      </c>
      <c r="G27" s="16" t="str">
        <f>[23]Julho!$G$10</f>
        <v>*</v>
      </c>
      <c r="H27" s="16" t="str">
        <f>[23]Julho!$G$11</f>
        <v>*</v>
      </c>
      <c r="I27" s="16" t="str">
        <f>[23]Julho!$G$12</f>
        <v>*</v>
      </c>
      <c r="J27" s="16" t="str">
        <f>[23]Julho!$G$13</f>
        <v>*</v>
      </c>
      <c r="K27" s="16" t="str">
        <f>[23]Julho!$G$14</f>
        <v>*</v>
      </c>
      <c r="L27" s="16" t="str">
        <f>[23]Julho!$G$15</f>
        <v>*</v>
      </c>
      <c r="M27" s="16" t="str">
        <f>[23]Julho!$G$16</f>
        <v>*</v>
      </c>
      <c r="N27" s="16" t="str">
        <f>[23]Julho!$G$17</f>
        <v>*</v>
      </c>
      <c r="O27" s="16" t="str">
        <f>[23]Julho!$G$18</f>
        <v>*</v>
      </c>
      <c r="P27" s="16" t="str">
        <f>[23]Julho!$G$19</f>
        <v>*</v>
      </c>
      <c r="Q27" s="16" t="str">
        <f>[23]Julho!$G$20</f>
        <v>*</v>
      </c>
      <c r="R27" s="16" t="str">
        <f>[23]Julho!$G$21</f>
        <v>*</v>
      </c>
      <c r="S27" s="16" t="str">
        <f>[23]Julho!$G$22</f>
        <v>*</v>
      </c>
      <c r="T27" s="16" t="str">
        <f>[23]Julho!$G$23</f>
        <v>*</v>
      </c>
      <c r="U27" s="16" t="str">
        <f>[23]Julho!$G$24</f>
        <v>*</v>
      </c>
      <c r="V27" s="16">
        <f>[23]Julho!$G$25</f>
        <v>11</v>
      </c>
      <c r="W27" s="16" t="str">
        <f>[23]Julho!$G$26</f>
        <v>*</v>
      </c>
      <c r="X27" s="16" t="str">
        <f>[23]Julho!$G$27</f>
        <v>*</v>
      </c>
      <c r="Y27" s="16" t="str">
        <f>[23]Julho!$G$28</f>
        <v>*</v>
      </c>
      <c r="Z27" s="16" t="str">
        <f>[23]Julho!$G$29</f>
        <v>*</v>
      </c>
      <c r="AA27" s="16" t="str">
        <f>[23]Julho!$G$30</f>
        <v>*</v>
      </c>
      <c r="AB27" s="16" t="str">
        <f>[23]Julho!$G$31</f>
        <v>*</v>
      </c>
      <c r="AC27" s="16" t="str">
        <f>[23]Julho!$G$32</f>
        <v>*</v>
      </c>
      <c r="AD27" s="16" t="str">
        <f>[23]Julho!$G$33</f>
        <v>*</v>
      </c>
      <c r="AE27" s="16" t="str">
        <f>[23]Julho!$G$34</f>
        <v>*</v>
      </c>
      <c r="AF27" s="16" t="str">
        <f>[23]Julho!$G$35</f>
        <v>*</v>
      </c>
      <c r="AG27" s="22">
        <f t="shared" si="3"/>
        <v>11</v>
      </c>
      <c r="AH27" s="93">
        <f t="shared" si="4"/>
        <v>11</v>
      </c>
    </row>
    <row r="28" spans="1:35" ht="17.100000000000001" customHeight="1" x14ac:dyDescent="0.2">
      <c r="A28" s="80" t="s">
        <v>18</v>
      </c>
      <c r="B28" s="16">
        <f>[24]Julho!$G$5</f>
        <v>28</v>
      </c>
      <c r="C28" s="16">
        <f>[24]Julho!$G$6</f>
        <v>29</v>
      </c>
      <c r="D28" s="16">
        <f>[24]Julho!$G$7</f>
        <v>35</v>
      </c>
      <c r="E28" s="16">
        <f>[24]Julho!$G$8</f>
        <v>34</v>
      </c>
      <c r="F28" s="16">
        <f>[24]Julho!$G$9</f>
        <v>36</v>
      </c>
      <c r="G28" s="16">
        <f>[24]Julho!$G$10</f>
        <v>30</v>
      </c>
      <c r="H28" s="16">
        <f>[24]Julho!$G$11</f>
        <v>28</v>
      </c>
      <c r="I28" s="16">
        <f>[24]Julho!$G$12</f>
        <v>31</v>
      </c>
      <c r="J28" s="16">
        <f>[24]Julho!$G$13</f>
        <v>31</v>
      </c>
      <c r="K28" s="16">
        <f>[24]Julho!$G$14</f>
        <v>31</v>
      </c>
      <c r="L28" s="16">
        <f>[24]Julho!$G$15</f>
        <v>24</v>
      </c>
      <c r="M28" s="16">
        <f>[24]Julho!$G$16</f>
        <v>25</v>
      </c>
      <c r="N28" s="16">
        <f>[24]Julho!$G$17</f>
        <v>24</v>
      </c>
      <c r="O28" s="16">
        <f>[24]Julho!$G$18</f>
        <v>26</v>
      </c>
      <c r="P28" s="16">
        <f>[24]Julho!$G$19</f>
        <v>26</v>
      </c>
      <c r="Q28" s="16">
        <f>[24]Julho!$G$20</f>
        <v>24</v>
      </c>
      <c r="R28" s="16">
        <f>[24]Julho!$G$21</f>
        <v>44</v>
      </c>
      <c r="S28" s="16">
        <f>[24]Julho!$G$22</f>
        <v>24</v>
      </c>
      <c r="T28" s="16">
        <f>[24]Julho!$G$23</f>
        <v>30</v>
      </c>
      <c r="U28" s="16">
        <f>[24]Julho!$G$24</f>
        <v>24</v>
      </c>
      <c r="V28" s="16">
        <f>[24]Julho!$G$25</f>
        <v>24</v>
      </c>
      <c r="W28" s="16">
        <f>[24]Julho!$G$26</f>
        <v>17</v>
      </c>
      <c r="X28" s="16">
        <f>[24]Julho!$G$27</f>
        <v>19</v>
      </c>
      <c r="Y28" s="16">
        <f>[24]Julho!$G$28</f>
        <v>21</v>
      </c>
      <c r="Z28" s="16">
        <f>[24]Julho!$G$29</f>
        <v>16</v>
      </c>
      <c r="AA28" s="16">
        <f>[24]Julho!$G$30</f>
        <v>24</v>
      </c>
      <c r="AB28" s="16">
        <f>[24]Julho!$G$31</f>
        <v>23</v>
      </c>
      <c r="AC28" s="16">
        <f>[24]Julho!$G$32</f>
        <v>23</v>
      </c>
      <c r="AD28" s="16">
        <f>[24]Julho!$G$33</f>
        <v>27</v>
      </c>
      <c r="AE28" s="16">
        <f>[24]Julho!$G$34</f>
        <v>24</v>
      </c>
      <c r="AF28" s="16">
        <f>[24]Julho!$G$35</f>
        <v>24</v>
      </c>
      <c r="AG28" s="22">
        <f>MIN(B28:AF28)</f>
        <v>16</v>
      </c>
      <c r="AH28" s="93">
        <f t="shared" si="4"/>
        <v>26.64516129032258</v>
      </c>
    </row>
    <row r="29" spans="1:35" ht="17.100000000000001" customHeight="1" x14ac:dyDescent="0.2">
      <c r="A29" s="80" t="s">
        <v>19</v>
      </c>
      <c r="B29" s="16">
        <f>[25]Julho!$G$5</f>
        <v>61</v>
      </c>
      <c r="C29" s="16">
        <f>[25]Julho!$G$6</f>
        <v>56</v>
      </c>
      <c r="D29" s="16">
        <f>[25]Julho!$G$7</f>
        <v>49</v>
      </c>
      <c r="E29" s="16">
        <f>[25]Julho!$G$8</f>
        <v>40</v>
      </c>
      <c r="F29" s="16">
        <f>[25]Julho!$G$9</f>
        <v>41</v>
      </c>
      <c r="G29" s="16">
        <f>[25]Julho!$G$10</f>
        <v>37</v>
      </c>
      <c r="H29" s="16">
        <f>[25]Julho!$G$11</f>
        <v>34</v>
      </c>
      <c r="I29" s="16">
        <f>[25]Julho!$G$12</f>
        <v>43</v>
      </c>
      <c r="J29" s="16">
        <f>[25]Julho!$G$13</f>
        <v>47</v>
      </c>
      <c r="K29" s="16">
        <f>[25]Julho!$G$14</f>
        <v>40</v>
      </c>
      <c r="L29" s="16">
        <f>[25]Julho!$G$15</f>
        <v>35</v>
      </c>
      <c r="M29" s="16">
        <f>[25]Julho!$G$16</f>
        <v>35</v>
      </c>
      <c r="N29" s="16">
        <f>[25]Julho!$G$17</f>
        <v>30</v>
      </c>
      <c r="O29" s="16">
        <f>[25]Julho!$G$18</f>
        <v>29</v>
      </c>
      <c r="P29" s="16">
        <f>[25]Julho!$G$19</f>
        <v>27</v>
      </c>
      <c r="Q29" s="16">
        <f>[25]Julho!$G$20</f>
        <v>29</v>
      </c>
      <c r="R29" s="16">
        <f>[25]Julho!$G$21</f>
        <v>81</v>
      </c>
      <c r="S29" s="16">
        <f>[25]Julho!$G$22</f>
        <v>31</v>
      </c>
      <c r="T29" s="16">
        <f>[25]Julho!$G$23</f>
        <v>26</v>
      </c>
      <c r="U29" s="16">
        <f>[25]Julho!$G$24</f>
        <v>33</v>
      </c>
      <c r="V29" s="16">
        <f>[25]Julho!$G$25</f>
        <v>28</v>
      </c>
      <c r="W29" s="16">
        <f>[25]Julho!$G$26</f>
        <v>24</v>
      </c>
      <c r="X29" s="16">
        <f>[25]Julho!$G$27</f>
        <v>26</v>
      </c>
      <c r="Y29" s="16">
        <f>[25]Julho!$G$28</f>
        <v>22</v>
      </c>
      <c r="Z29" s="16">
        <f>[25]Julho!$G$29</f>
        <v>22</v>
      </c>
      <c r="AA29" s="16">
        <f>[25]Julho!$G$30</f>
        <v>24</v>
      </c>
      <c r="AB29" s="16">
        <f>[25]Julho!$G$31</f>
        <v>25</v>
      </c>
      <c r="AC29" s="16">
        <f>[25]Julho!$G$32</f>
        <v>29</v>
      </c>
      <c r="AD29" s="16">
        <f>[25]Julho!$G$33</f>
        <v>29</v>
      </c>
      <c r="AE29" s="16">
        <f>[25]Julho!$G$34</f>
        <v>26</v>
      </c>
      <c r="AF29" s="16">
        <f>[25]Julho!$G$35</f>
        <v>25</v>
      </c>
      <c r="AG29" s="22">
        <f t="shared" si="3"/>
        <v>22</v>
      </c>
      <c r="AH29" s="93">
        <f t="shared" si="4"/>
        <v>34.967741935483872</v>
      </c>
    </row>
    <row r="30" spans="1:35" ht="17.100000000000001" customHeight="1" x14ac:dyDescent="0.2">
      <c r="A30" s="80" t="s">
        <v>31</v>
      </c>
      <c r="B30" s="16">
        <f>[26]Julho!$G$5</f>
        <v>35</v>
      </c>
      <c r="C30" s="16">
        <f>[26]Julho!$G$6</f>
        <v>30</v>
      </c>
      <c r="D30" s="16">
        <f>[26]Julho!$G$7</f>
        <v>39</v>
      </c>
      <c r="E30" s="16">
        <f>[26]Julho!$G$8</f>
        <v>36</v>
      </c>
      <c r="F30" s="16">
        <f>[26]Julho!$G$9</f>
        <v>34</v>
      </c>
      <c r="G30" s="16">
        <f>[26]Julho!$G$10</f>
        <v>30</v>
      </c>
      <c r="H30" s="16">
        <f>[26]Julho!$G$11</f>
        <v>28</v>
      </c>
      <c r="I30" s="16">
        <f>[26]Julho!$G$12</f>
        <v>31</v>
      </c>
      <c r="J30" s="16">
        <f>[26]Julho!$G$13</f>
        <v>43</v>
      </c>
      <c r="K30" s="16">
        <f>[26]Julho!$G$14</f>
        <v>30</v>
      </c>
      <c r="L30" s="16">
        <f>[26]Julho!$G$15</f>
        <v>26</v>
      </c>
      <c r="M30" s="16">
        <f>[26]Julho!$G$16</f>
        <v>29</v>
      </c>
      <c r="N30" s="16">
        <f>[26]Julho!$G$17</f>
        <v>24</v>
      </c>
      <c r="O30" s="16">
        <f>[26]Julho!$G$18</f>
        <v>25</v>
      </c>
      <c r="P30" s="16">
        <f>[26]Julho!$G$19</f>
        <v>24</v>
      </c>
      <c r="Q30" s="16">
        <f>[26]Julho!$G$20</f>
        <v>27</v>
      </c>
      <c r="R30" s="16" t="str">
        <f>[26]Julho!$G$21</f>
        <v>*</v>
      </c>
      <c r="S30" s="16">
        <f>[26]Julho!$G$22</f>
        <v>28</v>
      </c>
      <c r="T30" s="16">
        <f>[26]Julho!$G$23</f>
        <v>38</v>
      </c>
      <c r="U30" s="16">
        <f>[26]Julho!$G$24</f>
        <v>31</v>
      </c>
      <c r="V30" s="16">
        <f>[26]Julho!$G$25</f>
        <v>26</v>
      </c>
      <c r="W30" s="16">
        <f>[26]Julho!$G$26</f>
        <v>21</v>
      </c>
      <c r="X30" s="16">
        <f>[26]Julho!$G$27</f>
        <v>19</v>
      </c>
      <c r="Y30" s="16">
        <f>[26]Julho!$G$28</f>
        <v>19</v>
      </c>
      <c r="Z30" s="16">
        <f>[26]Julho!$G$29</f>
        <v>16</v>
      </c>
      <c r="AA30" s="16">
        <f>[26]Julho!$G$30</f>
        <v>23</v>
      </c>
      <c r="AB30" s="16">
        <f>[26]Julho!$G$31</f>
        <v>22</v>
      </c>
      <c r="AC30" s="16">
        <f>[26]Julho!$G$32</f>
        <v>22</v>
      </c>
      <c r="AD30" s="16">
        <f>[26]Julho!$G$33</f>
        <v>26</v>
      </c>
      <c r="AE30" s="16">
        <f>[26]Julho!$G$34</f>
        <v>24</v>
      </c>
      <c r="AF30" s="16">
        <f>[26]Julho!$G$35</f>
        <v>23</v>
      </c>
      <c r="AG30" s="22">
        <f t="shared" si="3"/>
        <v>16</v>
      </c>
      <c r="AH30" s="93">
        <f>AVERAGE(B30:AF30)</f>
        <v>27.633333333333333</v>
      </c>
      <c r="AI30" s="18" t="s">
        <v>144</v>
      </c>
    </row>
    <row r="31" spans="1:35" ht="17.100000000000001" customHeight="1" x14ac:dyDescent="0.2">
      <c r="A31" s="80" t="s">
        <v>48</v>
      </c>
      <c r="B31" s="16">
        <f>[27]Julho!$G$5</f>
        <v>24</v>
      </c>
      <c r="C31" s="16">
        <f>[27]Julho!$G$6</f>
        <v>28</v>
      </c>
      <c r="D31" s="16">
        <f>[27]Julho!$G$7</f>
        <v>32</v>
      </c>
      <c r="E31" s="16">
        <f>[27]Julho!$G$8</f>
        <v>28</v>
      </c>
      <c r="F31" s="16">
        <f>[27]Julho!$G$9</f>
        <v>27</v>
      </c>
      <c r="G31" s="16">
        <f>[27]Julho!$G$10</f>
        <v>24</v>
      </c>
      <c r="H31" s="16">
        <f>[27]Julho!$G$11</f>
        <v>20</v>
      </c>
      <c r="I31" s="16">
        <f>[27]Julho!$G$12</f>
        <v>25</v>
      </c>
      <c r="J31" s="16">
        <f>[27]Julho!$G$13</f>
        <v>27</v>
      </c>
      <c r="K31" s="16">
        <f>[27]Julho!$G$14</f>
        <v>27</v>
      </c>
      <c r="L31" s="16">
        <f>[27]Julho!$G$15</f>
        <v>21</v>
      </c>
      <c r="M31" s="16">
        <f>[27]Julho!$G$16</f>
        <v>23</v>
      </c>
      <c r="N31" s="16">
        <f>[27]Julho!$G$17</f>
        <v>22</v>
      </c>
      <c r="O31" s="16">
        <f>[27]Julho!$G$18</f>
        <v>22</v>
      </c>
      <c r="P31" s="16">
        <f>[27]Julho!$G$19</f>
        <v>25</v>
      </c>
      <c r="Q31" s="16">
        <f>[27]Julho!$G$20</f>
        <v>25</v>
      </c>
      <c r="R31" s="16">
        <f>[27]Julho!$G$21</f>
        <v>92</v>
      </c>
      <c r="S31" s="16">
        <f>[27]Julho!$G$22</f>
        <v>29</v>
      </c>
      <c r="T31" s="16">
        <f>[27]Julho!$G$23</f>
        <v>26</v>
      </c>
      <c r="U31" s="16">
        <f>[27]Julho!$G$24</f>
        <v>28</v>
      </c>
      <c r="V31" s="16">
        <f>[27]Julho!$G$25</f>
        <v>22</v>
      </c>
      <c r="W31" s="16">
        <f>[27]Julho!$G$26</f>
        <v>15</v>
      </c>
      <c r="X31" s="16">
        <f>[27]Julho!$G$27</f>
        <v>14</v>
      </c>
      <c r="Y31" s="16">
        <f>[27]Julho!$G$28</f>
        <v>17</v>
      </c>
      <c r="Z31" s="16">
        <f>[27]Julho!$G$29</f>
        <v>15</v>
      </c>
      <c r="AA31" s="16">
        <f>[27]Julho!$G$30</f>
        <v>18</v>
      </c>
      <c r="AB31" s="16">
        <f>[27]Julho!$G$31</f>
        <v>19</v>
      </c>
      <c r="AC31" s="16">
        <f>[27]Julho!$G$32</f>
        <v>19</v>
      </c>
      <c r="AD31" s="16">
        <f>[27]Julho!$G$33</f>
        <v>22</v>
      </c>
      <c r="AE31" s="16">
        <f>[27]Julho!$G$34</f>
        <v>21</v>
      </c>
      <c r="AF31" s="16">
        <f>[27]Julho!$G$35</f>
        <v>23</v>
      </c>
      <c r="AG31" s="22">
        <f>MIN(B31:AF31)</f>
        <v>14</v>
      </c>
      <c r="AH31" s="93">
        <f>AVERAGE(B31:AF31)</f>
        <v>25.161290322580644</v>
      </c>
    </row>
    <row r="32" spans="1:35" ht="17.100000000000001" customHeight="1" x14ac:dyDescent="0.2">
      <c r="A32" s="80" t="s">
        <v>20</v>
      </c>
      <c r="B32" s="16">
        <f>[28]Julho!$G$5</f>
        <v>25</v>
      </c>
      <c r="C32" s="16">
        <f>[28]Julho!$G$6</f>
        <v>35</v>
      </c>
      <c r="D32" s="16">
        <f>[28]Julho!$G$7</f>
        <v>32</v>
      </c>
      <c r="E32" s="16">
        <f>[28]Julho!$G$8</f>
        <v>31</v>
      </c>
      <c r="F32" s="16">
        <f>[28]Julho!$G$9</f>
        <v>31</v>
      </c>
      <c r="G32" s="16">
        <f>[28]Julho!$G$10</f>
        <v>28</v>
      </c>
      <c r="H32" s="16">
        <f>[28]Julho!$G$11</f>
        <v>30</v>
      </c>
      <c r="I32" s="16">
        <f>[28]Julho!$G$12</f>
        <v>39</v>
      </c>
      <c r="J32" s="16">
        <f>[28]Julho!$G$13</f>
        <v>34</v>
      </c>
      <c r="K32" s="16">
        <f>[28]Julho!$G$14</f>
        <v>27</v>
      </c>
      <c r="L32" s="16">
        <f>[28]Julho!$G$15</f>
        <v>31</v>
      </c>
      <c r="M32" s="16">
        <f>[28]Julho!$G$16</f>
        <v>27</v>
      </c>
      <c r="N32" s="16">
        <f>[28]Julho!$G$17</f>
        <v>30</v>
      </c>
      <c r="O32" s="16" t="str">
        <f>[28]Julho!$G$18</f>
        <v>*</v>
      </c>
      <c r="P32" s="16" t="str">
        <f>[28]Julho!$G$19</f>
        <v>*</v>
      </c>
      <c r="Q32" s="16" t="str">
        <f>[28]Julho!$G$20</f>
        <v>*</v>
      </c>
      <c r="R32" s="16" t="str">
        <f>[28]Julho!$G$21</f>
        <v>*</v>
      </c>
      <c r="S32" s="16" t="str">
        <f>[28]Julho!$G$22</f>
        <v>*</v>
      </c>
      <c r="T32" s="16" t="str">
        <f>[28]Julho!$G$23</f>
        <v>*</v>
      </c>
      <c r="U32" s="16" t="str">
        <f>[28]Julho!$G$24</f>
        <v>*</v>
      </c>
      <c r="V32" s="16" t="str">
        <f>[28]Julho!$G$25</f>
        <v>*</v>
      </c>
      <c r="W32" s="16" t="str">
        <f>[28]Julho!$G$26</f>
        <v>*</v>
      </c>
      <c r="X32" s="16" t="str">
        <f>[28]Julho!$G$27</f>
        <v>*</v>
      </c>
      <c r="Y32" s="16" t="str">
        <f>[28]Julho!$G$28</f>
        <v>*</v>
      </c>
      <c r="Z32" s="16" t="str">
        <f>[28]Julho!$G$29</f>
        <v>*</v>
      </c>
      <c r="AA32" s="16" t="str">
        <f>[28]Julho!$G$30</f>
        <v>*</v>
      </c>
      <c r="AB32" s="16" t="str">
        <f>[28]Julho!$G$31</f>
        <v>*</v>
      </c>
      <c r="AC32" s="16" t="str">
        <f>[28]Julho!$G$32</f>
        <v>*</v>
      </c>
      <c r="AD32" s="16" t="str">
        <f>[28]Julho!$G$33</f>
        <v>*</v>
      </c>
      <c r="AE32" s="16" t="str">
        <f>[28]Julho!$G$34</f>
        <v>*</v>
      </c>
      <c r="AF32" s="16" t="str">
        <f>[28]Julho!$G$35</f>
        <v>*</v>
      </c>
      <c r="AG32" s="22">
        <f>MIN(B32:AF32)</f>
        <v>25</v>
      </c>
      <c r="AH32" s="93">
        <f>AVERAGE(B32:AF32)</f>
        <v>30.76923076923077</v>
      </c>
    </row>
    <row r="33" spans="1:36" s="5" customFormat="1" ht="17.100000000000001" customHeight="1" thickBot="1" x14ac:dyDescent="0.25">
      <c r="A33" s="119" t="s">
        <v>35</v>
      </c>
      <c r="B33" s="114">
        <f t="shared" ref="B33:AG33" si="7">MIN(B5:B32)</f>
        <v>23</v>
      </c>
      <c r="C33" s="114">
        <f t="shared" si="7"/>
        <v>23</v>
      </c>
      <c r="D33" s="114">
        <f t="shared" si="7"/>
        <v>26</v>
      </c>
      <c r="E33" s="114">
        <f t="shared" si="7"/>
        <v>28</v>
      </c>
      <c r="F33" s="114">
        <f t="shared" si="7"/>
        <v>27</v>
      </c>
      <c r="G33" s="114">
        <f t="shared" si="7"/>
        <v>24</v>
      </c>
      <c r="H33" s="114">
        <f t="shared" si="7"/>
        <v>20</v>
      </c>
      <c r="I33" s="114">
        <f t="shared" si="7"/>
        <v>25</v>
      </c>
      <c r="J33" s="114">
        <f t="shared" si="7"/>
        <v>26</v>
      </c>
      <c r="K33" s="114">
        <f t="shared" si="7"/>
        <v>27</v>
      </c>
      <c r="L33" s="114">
        <f t="shared" si="7"/>
        <v>21</v>
      </c>
      <c r="M33" s="114">
        <f t="shared" si="7"/>
        <v>22</v>
      </c>
      <c r="N33" s="114">
        <f t="shared" si="7"/>
        <v>22</v>
      </c>
      <c r="O33" s="114">
        <f t="shared" si="7"/>
        <v>20</v>
      </c>
      <c r="P33" s="114">
        <f t="shared" si="7"/>
        <v>20</v>
      </c>
      <c r="Q33" s="114">
        <f t="shared" si="7"/>
        <v>20</v>
      </c>
      <c r="R33" s="114">
        <f t="shared" si="7"/>
        <v>20</v>
      </c>
      <c r="S33" s="114">
        <f t="shared" si="7"/>
        <v>22</v>
      </c>
      <c r="T33" s="114">
        <f t="shared" si="7"/>
        <v>22</v>
      </c>
      <c r="U33" s="114">
        <f t="shared" si="7"/>
        <v>20</v>
      </c>
      <c r="V33" s="114">
        <f t="shared" si="7"/>
        <v>11</v>
      </c>
      <c r="W33" s="114">
        <f t="shared" si="7"/>
        <v>15</v>
      </c>
      <c r="X33" s="114">
        <f t="shared" si="7"/>
        <v>14</v>
      </c>
      <c r="Y33" s="114">
        <f t="shared" si="7"/>
        <v>15</v>
      </c>
      <c r="Z33" s="114">
        <f t="shared" si="7"/>
        <v>15</v>
      </c>
      <c r="AA33" s="114">
        <f t="shared" si="7"/>
        <v>16</v>
      </c>
      <c r="AB33" s="114">
        <f t="shared" si="7"/>
        <v>19</v>
      </c>
      <c r="AC33" s="114">
        <f t="shared" si="7"/>
        <v>19</v>
      </c>
      <c r="AD33" s="114">
        <f t="shared" si="7"/>
        <v>19</v>
      </c>
      <c r="AE33" s="114">
        <f t="shared" si="7"/>
        <v>18</v>
      </c>
      <c r="AF33" s="114">
        <f t="shared" si="7"/>
        <v>19</v>
      </c>
      <c r="AG33" s="111">
        <f t="shared" si="7"/>
        <v>11</v>
      </c>
      <c r="AH33" s="120">
        <f>AVERAGE(AH5:AH32)</f>
        <v>29.513320880938743</v>
      </c>
    </row>
    <row r="34" spans="1:36" x14ac:dyDescent="0.2">
      <c r="A34" s="64"/>
      <c r="B34" s="65"/>
      <c r="C34" s="65"/>
      <c r="D34" s="65" t="s">
        <v>138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76"/>
      <c r="AH34" s="69"/>
      <c r="AJ34" s="18" t="s">
        <v>51</v>
      </c>
    </row>
    <row r="35" spans="1:36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49</v>
      </c>
      <c r="N35" s="66"/>
      <c r="O35" s="66"/>
      <c r="P35" s="66"/>
      <c r="Q35" s="66"/>
      <c r="R35" s="66"/>
      <c r="S35" s="66"/>
      <c r="T35" s="127" t="s">
        <v>136</v>
      </c>
      <c r="U35" s="127"/>
      <c r="V35" s="127"/>
      <c r="W35" s="127"/>
      <c r="X35" s="127"/>
      <c r="Y35" s="66"/>
      <c r="Z35" s="66"/>
      <c r="AA35" s="66"/>
      <c r="AB35" s="66"/>
      <c r="AC35" s="66"/>
      <c r="AD35" s="67"/>
      <c r="AE35" s="66"/>
      <c r="AF35" s="66"/>
      <c r="AG35" s="67"/>
      <c r="AH35" s="71"/>
    </row>
    <row r="36" spans="1:36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50</v>
      </c>
      <c r="N36" s="73"/>
      <c r="O36" s="73"/>
      <c r="P36" s="73"/>
      <c r="Q36" s="66"/>
      <c r="R36" s="66"/>
      <c r="S36" s="66"/>
      <c r="T36" s="128" t="s">
        <v>137</v>
      </c>
      <c r="U36" s="128"/>
      <c r="V36" s="128"/>
      <c r="W36" s="128"/>
      <c r="X36" s="128"/>
      <c r="Y36" s="66"/>
      <c r="Z36" s="66"/>
      <c r="AA36" s="66"/>
      <c r="AB36" s="66"/>
      <c r="AC36" s="66"/>
      <c r="AD36" s="67"/>
      <c r="AE36" s="68"/>
      <c r="AF36" s="76"/>
      <c r="AG36" s="66"/>
      <c r="AH36" s="71"/>
      <c r="AI36" s="2"/>
    </row>
    <row r="37" spans="1:36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73"/>
      <c r="AH37" s="100"/>
      <c r="AI37" s="2"/>
    </row>
    <row r="38" spans="1:36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105"/>
      <c r="AH38" s="104"/>
    </row>
    <row r="42" spans="1:36" x14ac:dyDescent="0.2">
      <c r="T42" s="14"/>
    </row>
  </sheetData>
  <sheetProtection password="C6EC" sheet="1" objects="1" scenarios="1"/>
  <mergeCells count="36">
    <mergeCell ref="B2:AH2"/>
    <mergeCell ref="C3:C4"/>
    <mergeCell ref="D3:D4"/>
    <mergeCell ref="E3:E4"/>
    <mergeCell ref="F3:F4"/>
    <mergeCell ref="G3:G4"/>
    <mergeCell ref="H3:H4"/>
    <mergeCell ref="AF3:AF4"/>
    <mergeCell ref="R3:R4"/>
    <mergeCell ref="I3:I4"/>
    <mergeCell ref="L3:L4"/>
    <mergeCell ref="X3:X4"/>
    <mergeCell ref="K3:K4"/>
    <mergeCell ref="S3:S4"/>
    <mergeCell ref="T3:T4"/>
    <mergeCell ref="T35:X35"/>
    <mergeCell ref="U3:U4"/>
    <mergeCell ref="V3:V4"/>
    <mergeCell ref="M3:M4"/>
    <mergeCell ref="W3:W4"/>
    <mergeCell ref="T36:X36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19" zoomScale="90" zoomScaleNormal="90" workbookViewId="0">
      <selection activeCell="AH41" sqref="AH4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32" t="s">
        <v>28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3" s="4" customFormat="1" ht="20.100000000000001" customHeight="1" x14ac:dyDescent="0.2">
      <c r="A2" s="135" t="s">
        <v>21</v>
      </c>
      <c r="B2" s="130" t="s">
        <v>134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3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83" t="s">
        <v>39</v>
      </c>
    </row>
    <row r="4" spans="1:33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83" t="s">
        <v>37</v>
      </c>
    </row>
    <row r="5" spans="1:33" s="5" customFormat="1" ht="20.100000000000001" customHeight="1" x14ac:dyDescent="0.2">
      <c r="A5" s="80" t="s">
        <v>44</v>
      </c>
      <c r="B5" s="16">
        <f>[1]Julho!$H$5</f>
        <v>7.9200000000000008</v>
      </c>
      <c r="C5" s="16">
        <f>[1]Julho!$H$6</f>
        <v>12.24</v>
      </c>
      <c r="D5" s="16">
        <f>[1]Julho!$H$7</f>
        <v>12.6</v>
      </c>
      <c r="E5" s="16">
        <f>[1]Julho!$H$8</f>
        <v>17.28</v>
      </c>
      <c r="F5" s="16">
        <f>[1]Julho!$H$9</f>
        <v>12.96</v>
      </c>
      <c r="G5" s="16">
        <f>[1]Julho!$H$10</f>
        <v>10.08</v>
      </c>
      <c r="H5" s="16">
        <f>[1]Julho!$H$11</f>
        <v>14.4</v>
      </c>
      <c r="I5" s="16">
        <f>[1]Julho!$H$12</f>
        <v>12.24</v>
      </c>
      <c r="J5" s="16">
        <f>[1]Julho!$H$13</f>
        <v>10.44</v>
      </c>
      <c r="K5" s="16">
        <f>[1]Julho!$H$14</f>
        <v>11.520000000000001</v>
      </c>
      <c r="L5" s="16">
        <f>[1]Julho!$H$15</f>
        <v>10.44</v>
      </c>
      <c r="M5" s="16">
        <f>[1]Julho!$H$16</f>
        <v>13.32</v>
      </c>
      <c r="N5" s="16">
        <f>[1]Julho!$H$17</f>
        <v>14.76</v>
      </c>
      <c r="O5" s="16">
        <f>[1]Julho!$H$18</f>
        <v>15.120000000000001</v>
      </c>
      <c r="P5" s="16">
        <f>[1]Julho!$H$19</f>
        <v>19.440000000000001</v>
      </c>
      <c r="Q5" s="16">
        <f>[1]Julho!$H$20</f>
        <v>17.64</v>
      </c>
      <c r="R5" s="16">
        <f>[1]Julho!$H$21</f>
        <v>21.6</v>
      </c>
      <c r="S5" s="16">
        <f>[1]Julho!$H$22</f>
        <v>15.120000000000001</v>
      </c>
      <c r="T5" s="16">
        <f>[1]Julho!$H$23</f>
        <v>6.84</v>
      </c>
      <c r="U5" s="16">
        <f>[1]Julho!$H$24</f>
        <v>7.2</v>
      </c>
      <c r="V5" s="16">
        <f>[1]Julho!$H$25</f>
        <v>8.2799999999999994</v>
      </c>
      <c r="W5" s="16">
        <f>[1]Julho!$H$26</f>
        <v>14.4</v>
      </c>
      <c r="X5" s="16">
        <f>[1]Julho!$H$27</f>
        <v>17.28</v>
      </c>
      <c r="Y5" s="16">
        <f>[1]Julho!$H$28</f>
        <v>19.8</v>
      </c>
      <c r="Z5" s="16">
        <f>[1]Julho!$H$29</f>
        <v>19.079999999999998</v>
      </c>
      <c r="AA5" s="16">
        <f>[1]Julho!$H$30</f>
        <v>12.6</v>
      </c>
      <c r="AB5" s="16">
        <f>[1]Julho!$H$31</f>
        <v>12.24</v>
      </c>
      <c r="AC5" s="16">
        <f>[1]Julho!$H$32</f>
        <v>18.36</v>
      </c>
      <c r="AD5" s="16">
        <f>[1]Julho!$H$33</f>
        <v>17.64</v>
      </c>
      <c r="AE5" s="16">
        <f>[1]Julho!$H$34</f>
        <v>15.120000000000001</v>
      </c>
      <c r="AF5" s="16">
        <f>[1]Julho!$H$35</f>
        <v>10.44</v>
      </c>
      <c r="AG5" s="84">
        <f>MAX(B5:AF5)</f>
        <v>21.6</v>
      </c>
    </row>
    <row r="6" spans="1:33" ht="17.100000000000001" customHeight="1" x14ac:dyDescent="0.2">
      <c r="A6" s="80" t="s">
        <v>0</v>
      </c>
      <c r="B6" s="16">
        <f>[2]Julho!$H$5</f>
        <v>3.9600000000000004</v>
      </c>
      <c r="C6" s="16">
        <f>[2]Julho!$H$6</f>
        <v>9.7200000000000006</v>
      </c>
      <c r="D6" s="16">
        <f>[2]Julho!$H$7</f>
        <v>21.6</v>
      </c>
      <c r="E6" s="16">
        <f>[2]Julho!$H$8</f>
        <v>26.28</v>
      </c>
      <c r="F6" s="16">
        <f>[2]Julho!$H$9</f>
        <v>19.079999999999998</v>
      </c>
      <c r="G6" s="16">
        <f>[2]Julho!$H$10</f>
        <v>13.32</v>
      </c>
      <c r="H6" s="16">
        <f>[2]Julho!$H$11</f>
        <v>15.48</v>
      </c>
      <c r="I6" s="16">
        <f>[2]Julho!$H$12</f>
        <v>15.840000000000002</v>
      </c>
      <c r="J6" s="16">
        <f>[2]Julho!$H$13</f>
        <v>15.120000000000001</v>
      </c>
      <c r="K6" s="16">
        <f>[2]Julho!$H$14</f>
        <v>10.44</v>
      </c>
      <c r="L6" s="16">
        <f>[2]Julho!$H$15</f>
        <v>14.4</v>
      </c>
      <c r="M6" s="16">
        <f>[2]Julho!$H$16</f>
        <v>16.559999999999999</v>
      </c>
      <c r="N6" s="16">
        <f>[2]Julho!$H$17</f>
        <v>17.28</v>
      </c>
      <c r="O6" s="16">
        <f>[2]Julho!$H$18</f>
        <v>16.920000000000002</v>
      </c>
      <c r="P6" s="16">
        <f>[2]Julho!$H$19</f>
        <v>19.8</v>
      </c>
      <c r="Q6" s="16">
        <f>[2]Julho!$H$20</f>
        <v>21.6</v>
      </c>
      <c r="R6" s="16">
        <f>[2]Julho!$H$21</f>
        <v>13.68</v>
      </c>
      <c r="S6" s="16">
        <f>[2]Julho!$H$22</f>
        <v>11.16</v>
      </c>
      <c r="T6" s="16">
        <f>[2]Julho!$H$23</f>
        <v>18.36</v>
      </c>
      <c r="U6" s="16">
        <f>[2]Julho!$H$24</f>
        <v>11.520000000000001</v>
      </c>
      <c r="V6" s="16">
        <f>[2]Julho!$H$25</f>
        <v>8.64</v>
      </c>
      <c r="W6" s="16">
        <f>[2]Julho!$H$26</f>
        <v>14.04</v>
      </c>
      <c r="X6" s="16">
        <f>[2]Julho!$H$27</f>
        <v>24.48</v>
      </c>
      <c r="Y6" s="16">
        <f>[2]Julho!$H$28</f>
        <v>17.64</v>
      </c>
      <c r="Z6" s="16">
        <f>[2]Julho!$H$29</f>
        <v>17.64</v>
      </c>
      <c r="AA6" s="16">
        <f>[2]Julho!$H$30</f>
        <v>14.4</v>
      </c>
      <c r="AB6" s="16">
        <f>[2]Julho!$H$31</f>
        <v>18.720000000000002</v>
      </c>
      <c r="AC6" s="16">
        <f>[2]Julho!$H$32</f>
        <v>21.96</v>
      </c>
      <c r="AD6" s="16">
        <f>[2]Julho!$H$33</f>
        <v>18.36</v>
      </c>
      <c r="AE6" s="16">
        <f>[2]Julho!$H$34</f>
        <v>15.120000000000001</v>
      </c>
      <c r="AF6" s="16">
        <f>[2]Julho!$H$35</f>
        <v>20.16</v>
      </c>
      <c r="AG6" s="85">
        <f>MAX(B6:AF6)</f>
        <v>26.28</v>
      </c>
    </row>
    <row r="7" spans="1:33" ht="17.100000000000001" customHeight="1" x14ac:dyDescent="0.2">
      <c r="A7" s="80" t="s">
        <v>1</v>
      </c>
      <c r="B7" s="16">
        <f>[3]Julho!$H$5</f>
        <v>7.2</v>
      </c>
      <c r="C7" s="16">
        <f>[3]Julho!$H$6</f>
        <v>15.840000000000002</v>
      </c>
      <c r="D7" s="16">
        <f>[3]Julho!$H$7</f>
        <v>15.120000000000001</v>
      </c>
      <c r="E7" s="16">
        <f>[3]Julho!$H$8</f>
        <v>9.7200000000000006</v>
      </c>
      <c r="F7" s="16">
        <f>[3]Julho!$H$9</f>
        <v>11.520000000000001</v>
      </c>
      <c r="G7" s="16">
        <f>[3]Julho!$H$10</f>
        <v>9</v>
      </c>
      <c r="H7" s="16">
        <f>[3]Julho!$H$11</f>
        <v>14.4</v>
      </c>
      <c r="I7" s="16">
        <f>[3]Julho!$H$12</f>
        <v>7.2</v>
      </c>
      <c r="J7" s="16">
        <f>[3]Julho!$H$13</f>
        <v>3.24</v>
      </c>
      <c r="K7" s="16">
        <f>[3]Julho!$H$14</f>
        <v>7.9200000000000008</v>
      </c>
      <c r="L7" s="16">
        <f>[3]Julho!$H$15</f>
        <v>14.04</v>
      </c>
      <c r="M7" s="16">
        <f>[3]Julho!$H$16</f>
        <v>18.720000000000002</v>
      </c>
      <c r="N7" s="16">
        <f>[3]Julho!$H$17</f>
        <v>19.440000000000001</v>
      </c>
      <c r="O7" s="16">
        <f>[3]Julho!$H$18</f>
        <v>16.2</v>
      </c>
      <c r="P7" s="16">
        <f>[3]Julho!$H$19</f>
        <v>28.08</v>
      </c>
      <c r="Q7" s="16">
        <f>[3]Julho!$H$20</f>
        <v>15.120000000000001</v>
      </c>
      <c r="R7" s="16" t="str">
        <f>[3]Julho!$H$21</f>
        <v>*</v>
      </c>
      <c r="S7" s="16">
        <f>[3]Julho!$H$22</f>
        <v>16.559999999999999</v>
      </c>
      <c r="T7" s="16">
        <f>[3]Julho!$H$23</f>
        <v>12.6</v>
      </c>
      <c r="U7" s="16">
        <f>[3]Julho!$H$24</f>
        <v>6.48</v>
      </c>
      <c r="V7" s="16">
        <f>[3]Julho!$H$25</f>
        <v>4.6800000000000006</v>
      </c>
      <c r="W7" s="16">
        <f>[3]Julho!$H$26</f>
        <v>8.64</v>
      </c>
      <c r="X7" s="16">
        <f>[3]Julho!$H$27</f>
        <v>18.36</v>
      </c>
      <c r="Y7" s="16">
        <f>[3]Julho!$H$28</f>
        <v>13.68</v>
      </c>
      <c r="Z7" s="16">
        <f>[3]Julho!$H$29</f>
        <v>13.32</v>
      </c>
      <c r="AA7" s="16">
        <f>[3]Julho!$H$30</f>
        <v>12.24</v>
      </c>
      <c r="AB7" s="16">
        <f>[3]Julho!$H$31</f>
        <v>17.28</v>
      </c>
      <c r="AC7" s="16">
        <f>[3]Julho!$H$32</f>
        <v>23.040000000000003</v>
      </c>
      <c r="AD7" s="16">
        <f>[3]Julho!$H$33</f>
        <v>13.68</v>
      </c>
      <c r="AE7" s="16">
        <f>[3]Julho!$H$34</f>
        <v>13.68</v>
      </c>
      <c r="AF7" s="16">
        <f>[3]Julho!$H$35</f>
        <v>11.879999999999999</v>
      </c>
      <c r="AG7" s="85">
        <f t="shared" ref="AG7:AG19" si="1">MAX(B7:AF7)</f>
        <v>28.08</v>
      </c>
    </row>
    <row r="8" spans="1:33" ht="17.100000000000001" customHeight="1" x14ac:dyDescent="0.2">
      <c r="A8" s="80" t="s">
        <v>73</v>
      </c>
      <c r="B8" s="16">
        <f>[4]Julho!$H$5</f>
        <v>11.879999999999999</v>
      </c>
      <c r="C8" s="16">
        <f>[4]Julho!$H$6</f>
        <v>25.92</v>
      </c>
      <c r="D8" s="16">
        <f>[4]Julho!$H$7</f>
        <v>28.08</v>
      </c>
      <c r="E8" s="16">
        <f>[4]Julho!$H$8</f>
        <v>33.480000000000004</v>
      </c>
      <c r="F8" s="16">
        <f>[4]Julho!$H$9</f>
        <v>26.28</v>
      </c>
      <c r="G8" s="16">
        <f>[4]Julho!$H$10</f>
        <v>21.240000000000002</v>
      </c>
      <c r="H8" s="16">
        <f>[4]Julho!$H$11</f>
        <v>20.52</v>
      </c>
      <c r="I8" s="16">
        <f>[4]Julho!$H$12</f>
        <v>24.12</v>
      </c>
      <c r="J8" s="16">
        <f>[4]Julho!$H$13</f>
        <v>21.240000000000002</v>
      </c>
      <c r="K8" s="16">
        <f>[4]Julho!$H$14</f>
        <v>15.840000000000002</v>
      </c>
      <c r="L8" s="16">
        <f>[4]Julho!$H$15</f>
        <v>16.2</v>
      </c>
      <c r="M8" s="16">
        <f>[4]Julho!$H$16</f>
        <v>20.52</v>
      </c>
      <c r="N8" s="16">
        <f>[4]Julho!$H$17</f>
        <v>23.759999999999998</v>
      </c>
      <c r="O8" s="16">
        <f>[4]Julho!$H$18</f>
        <v>20.16</v>
      </c>
      <c r="P8" s="16">
        <f>[4]Julho!$H$19</f>
        <v>20.16</v>
      </c>
      <c r="Q8" s="16">
        <f>[4]Julho!$H$20</f>
        <v>20.52</v>
      </c>
      <c r="R8" s="16">
        <f>[4]Julho!$H$21</f>
        <v>23.759999999999998</v>
      </c>
      <c r="S8" s="16">
        <f>[4]Julho!$H$22</f>
        <v>21.96</v>
      </c>
      <c r="T8" s="16">
        <f>[4]Julho!$H$23</f>
        <v>20.88</v>
      </c>
      <c r="U8" s="16">
        <f>[4]Julho!$H$24</f>
        <v>16.2</v>
      </c>
      <c r="V8" s="16">
        <f>[4]Julho!$H$25</f>
        <v>16.559999999999999</v>
      </c>
      <c r="W8" s="16">
        <f>[4]Julho!$H$26</f>
        <v>18.720000000000002</v>
      </c>
      <c r="X8" s="16">
        <f>[4]Julho!$H$27</f>
        <v>23.400000000000002</v>
      </c>
      <c r="Y8" s="16">
        <f>[4]Julho!$H$28</f>
        <v>23.040000000000003</v>
      </c>
      <c r="Z8" s="16">
        <f>[4]Julho!$H$29</f>
        <v>19.079999999999998</v>
      </c>
      <c r="AA8" s="16">
        <f>[4]Julho!$H$30</f>
        <v>15.840000000000002</v>
      </c>
      <c r="AB8" s="16">
        <f>[4]Julho!$H$31</f>
        <v>18.720000000000002</v>
      </c>
      <c r="AC8" s="16">
        <f>[4]Julho!$H$32</f>
        <v>22.32</v>
      </c>
      <c r="AD8" s="16">
        <f>[4]Julho!$H$33</f>
        <v>24.48</v>
      </c>
      <c r="AE8" s="16">
        <f>[4]Julho!$H$34</f>
        <v>20.88</v>
      </c>
      <c r="AF8" s="16">
        <f>[4]Julho!$H$35</f>
        <v>19.8</v>
      </c>
      <c r="AG8" s="85">
        <f t="shared" si="1"/>
        <v>33.480000000000004</v>
      </c>
    </row>
    <row r="9" spans="1:33" ht="17.100000000000001" customHeight="1" x14ac:dyDescent="0.2">
      <c r="A9" s="80" t="s">
        <v>45</v>
      </c>
      <c r="B9" s="16">
        <f>[5]Julho!$H$5</f>
        <v>10.8</v>
      </c>
      <c r="C9" s="16">
        <f>[5]Julho!$H$6</f>
        <v>7.9200000000000008</v>
      </c>
      <c r="D9" s="16">
        <f>[5]Julho!$H$7</f>
        <v>14.04</v>
      </c>
      <c r="E9" s="16">
        <f>[5]Julho!$H$8</f>
        <v>20.52</v>
      </c>
      <c r="F9" s="16">
        <f>[5]Julho!$H$9</f>
        <v>14.04</v>
      </c>
      <c r="G9" s="16">
        <f>[5]Julho!$H$10</f>
        <v>16.920000000000002</v>
      </c>
      <c r="H9" s="16">
        <f>[5]Julho!$H$11</f>
        <v>13.68</v>
      </c>
      <c r="I9" s="16">
        <f>[5]Julho!$H$12</f>
        <v>14.76</v>
      </c>
      <c r="J9" s="16">
        <f>[5]Julho!$H$13</f>
        <v>10.44</v>
      </c>
      <c r="K9" s="16">
        <f>[5]Julho!$H$14</f>
        <v>12.6</v>
      </c>
      <c r="L9" s="16">
        <f>[5]Julho!$H$15</f>
        <v>13.32</v>
      </c>
      <c r="M9" s="16">
        <f>[5]Julho!$H$16</f>
        <v>13.32</v>
      </c>
      <c r="N9" s="16">
        <f>[5]Julho!$H$17</f>
        <v>15.840000000000002</v>
      </c>
      <c r="O9" s="16">
        <f>[5]Julho!$H$18</f>
        <v>18</v>
      </c>
      <c r="P9" s="16">
        <f>[5]Julho!$H$19</f>
        <v>25.92</v>
      </c>
      <c r="Q9" s="16">
        <f>[5]Julho!$H$20</f>
        <v>20.88</v>
      </c>
      <c r="R9" s="16">
        <f>[5]Julho!$H$21</f>
        <v>21.6</v>
      </c>
      <c r="S9" s="16">
        <f>[5]Julho!$H$22</f>
        <v>13.32</v>
      </c>
      <c r="T9" s="16">
        <f>[5]Julho!$H$23</f>
        <v>7.5600000000000005</v>
      </c>
      <c r="U9" s="16">
        <f>[5]Julho!$H$24</f>
        <v>9</v>
      </c>
      <c r="V9" s="16">
        <f>[5]Julho!$H$25</f>
        <v>9</v>
      </c>
      <c r="W9" s="16">
        <f>[5]Julho!$H$26</f>
        <v>13.68</v>
      </c>
      <c r="X9" s="16">
        <f>[5]Julho!$H$27</f>
        <v>25.92</v>
      </c>
      <c r="Y9" s="16">
        <f>[5]Julho!$H$28</f>
        <v>23.759999999999998</v>
      </c>
      <c r="Z9" s="16">
        <f>[5]Julho!$H$29</f>
        <v>15.120000000000001</v>
      </c>
      <c r="AA9" s="16">
        <f>[5]Julho!$H$30</f>
        <v>16.920000000000002</v>
      </c>
      <c r="AB9" s="16">
        <f>[5]Julho!$H$31</f>
        <v>14.04</v>
      </c>
      <c r="AC9" s="16">
        <f>[5]Julho!$H$32</f>
        <v>18.36</v>
      </c>
      <c r="AD9" s="16">
        <f>[5]Julho!$H$33</f>
        <v>19.8</v>
      </c>
      <c r="AE9" s="16">
        <f>[5]Julho!$H$34</f>
        <v>13.32</v>
      </c>
      <c r="AF9" s="16">
        <f>[5]Julho!$H$35</f>
        <v>15.840000000000002</v>
      </c>
      <c r="AG9" s="85">
        <f t="shared" si="1"/>
        <v>25.92</v>
      </c>
    </row>
    <row r="10" spans="1:33" ht="17.100000000000001" customHeight="1" x14ac:dyDescent="0.2">
      <c r="A10" s="80" t="s">
        <v>2</v>
      </c>
      <c r="B10" s="16">
        <f>[6]Julho!$H$5</f>
        <v>19.079999999999998</v>
      </c>
      <c r="C10" s="16">
        <f>[6]Julho!$H$6</f>
        <v>20.52</v>
      </c>
      <c r="D10" s="16">
        <f>[6]Julho!$H$7</f>
        <v>35.64</v>
      </c>
      <c r="E10" s="16">
        <f>[6]Julho!$H$8</f>
        <v>37.800000000000004</v>
      </c>
      <c r="F10" s="16">
        <f>[6]Julho!$H$9</f>
        <v>30.6</v>
      </c>
      <c r="G10" s="16">
        <f>[6]Julho!$H$10</f>
        <v>25.2</v>
      </c>
      <c r="H10" s="16">
        <f>[6]Julho!$H$11</f>
        <v>20.88</v>
      </c>
      <c r="I10" s="16">
        <f>[6]Julho!$H$12</f>
        <v>23.040000000000003</v>
      </c>
      <c r="J10" s="16">
        <f>[6]Julho!$H$13</f>
        <v>19.8</v>
      </c>
      <c r="K10" s="16">
        <f>[6]Julho!$H$14</f>
        <v>16.920000000000002</v>
      </c>
      <c r="L10" s="16">
        <f>[6]Julho!$H$15</f>
        <v>24.48</v>
      </c>
      <c r="M10" s="16">
        <f>[6]Julho!$H$16</f>
        <v>25.2</v>
      </c>
      <c r="N10" s="16">
        <f>[6]Julho!$H$17</f>
        <v>23.400000000000002</v>
      </c>
      <c r="O10" s="16">
        <f>[6]Julho!$H$18</f>
        <v>21.6</v>
      </c>
      <c r="P10" s="16">
        <f>[6]Julho!$H$19</f>
        <v>25.2</v>
      </c>
      <c r="Q10" s="16">
        <f>[6]Julho!$H$20</f>
        <v>21.6</v>
      </c>
      <c r="R10" s="16">
        <f>[6]Julho!$H$21</f>
        <v>22.68</v>
      </c>
      <c r="S10" s="16">
        <f>[6]Julho!$H$22</f>
        <v>23.400000000000002</v>
      </c>
      <c r="T10" s="16">
        <f>[6]Julho!$H$23</f>
        <v>22.32</v>
      </c>
      <c r="U10" s="16">
        <f>[6]Julho!$H$24</f>
        <v>16.559999999999999</v>
      </c>
      <c r="V10" s="16">
        <f>[6]Julho!$H$25</f>
        <v>14.4</v>
      </c>
      <c r="W10" s="16">
        <f>[6]Julho!$H$26</f>
        <v>15.48</v>
      </c>
      <c r="X10" s="16">
        <f>[6]Julho!$H$27</f>
        <v>29.52</v>
      </c>
      <c r="Y10" s="16">
        <f>[6]Julho!$H$28</f>
        <v>25.56</v>
      </c>
      <c r="Z10" s="16">
        <f>[6]Julho!$H$29</f>
        <v>30.6</v>
      </c>
      <c r="AA10" s="16">
        <f>[6]Julho!$H$30</f>
        <v>20.16</v>
      </c>
      <c r="AB10" s="16">
        <f>[6]Julho!$H$31</f>
        <v>18.720000000000002</v>
      </c>
      <c r="AC10" s="16">
        <f>[6]Julho!$H$32</f>
        <v>25.56</v>
      </c>
      <c r="AD10" s="16">
        <f>[6]Julho!$H$33</f>
        <v>21.240000000000002</v>
      </c>
      <c r="AE10" s="16">
        <f>[6]Julho!$H$34</f>
        <v>20.16</v>
      </c>
      <c r="AF10" s="16">
        <f>[6]Julho!$H$35</f>
        <v>19.440000000000001</v>
      </c>
      <c r="AG10" s="85">
        <f t="shared" si="1"/>
        <v>37.800000000000004</v>
      </c>
    </row>
    <row r="11" spans="1:33" ht="17.100000000000001" customHeight="1" x14ac:dyDescent="0.2">
      <c r="A11" s="80" t="s">
        <v>3</v>
      </c>
      <c r="B11" s="16">
        <f>[7]Julho!$H$5</f>
        <v>16.2</v>
      </c>
      <c r="C11" s="16">
        <f>[7]Julho!$H$6</f>
        <v>21.240000000000002</v>
      </c>
      <c r="D11" s="16">
        <f>[7]Julho!$H$7</f>
        <v>19.8</v>
      </c>
      <c r="E11" s="16">
        <f>[7]Julho!$H$8</f>
        <v>20.16</v>
      </c>
      <c r="F11" s="16">
        <f>[7]Julho!$H$9</f>
        <v>14.76</v>
      </c>
      <c r="G11" s="16">
        <f>[7]Julho!$H$10</f>
        <v>10.44</v>
      </c>
      <c r="H11" s="16">
        <f>[7]Julho!$H$11</f>
        <v>13.68</v>
      </c>
      <c r="I11" s="16">
        <f>[7]Julho!$H$12</f>
        <v>12.6</v>
      </c>
      <c r="J11" s="16">
        <f>[7]Julho!$H$13</f>
        <v>14.4</v>
      </c>
      <c r="K11" s="16">
        <f>[7]Julho!$H$14</f>
        <v>14.76</v>
      </c>
      <c r="L11" s="16">
        <f>[7]Julho!$H$15</f>
        <v>14.4</v>
      </c>
      <c r="M11" s="16">
        <f>[7]Julho!$H$16</f>
        <v>16.2</v>
      </c>
      <c r="N11" s="16">
        <f>[7]Julho!$H$17</f>
        <v>19.079999999999998</v>
      </c>
      <c r="O11" s="16">
        <f>[7]Julho!$H$18</f>
        <v>15.840000000000002</v>
      </c>
      <c r="P11" s="16">
        <f>[7]Julho!$H$19</f>
        <v>17.64</v>
      </c>
      <c r="Q11" s="16">
        <f>[7]Julho!$H$20</f>
        <v>9.7200000000000006</v>
      </c>
      <c r="R11" s="16">
        <f>[7]Julho!$H$21</f>
        <v>23.759999999999998</v>
      </c>
      <c r="S11" s="16">
        <f>[7]Julho!$H$22</f>
        <v>23.400000000000002</v>
      </c>
      <c r="T11" s="16">
        <f>[7]Julho!$H$23</f>
        <v>10.8</v>
      </c>
      <c r="U11" s="16">
        <f>[7]Julho!$H$24</f>
        <v>7.5600000000000005</v>
      </c>
      <c r="V11" s="16">
        <f>[7]Julho!$H$25</f>
        <v>11.520000000000001</v>
      </c>
      <c r="W11" s="16">
        <f>[7]Julho!$H$26</f>
        <v>17.28</v>
      </c>
      <c r="X11" s="16">
        <f>[7]Julho!$H$27</f>
        <v>15.840000000000002</v>
      </c>
      <c r="Y11" s="16">
        <f>[7]Julho!$H$28</f>
        <v>11.520000000000001</v>
      </c>
      <c r="Z11" s="16">
        <f>[7]Julho!$H$29</f>
        <v>16.559999999999999</v>
      </c>
      <c r="AA11" s="16">
        <f>[7]Julho!$H$30</f>
        <v>16.920000000000002</v>
      </c>
      <c r="AB11" s="16">
        <f>[7]Julho!$H$31</f>
        <v>18.720000000000002</v>
      </c>
      <c r="AC11" s="16">
        <f>[7]Julho!$H$32</f>
        <v>19.440000000000001</v>
      </c>
      <c r="AD11" s="16">
        <f>[7]Julho!$H$33</f>
        <v>19.440000000000001</v>
      </c>
      <c r="AE11" s="16">
        <f>[7]Julho!$H$34</f>
        <v>15.120000000000001</v>
      </c>
      <c r="AF11" s="16">
        <f>[7]Julho!$H$35</f>
        <v>16.559999999999999</v>
      </c>
      <c r="AG11" s="85">
        <f>MAX(B11:AF11)</f>
        <v>23.759999999999998</v>
      </c>
    </row>
    <row r="12" spans="1:33" ht="17.100000000000001" customHeight="1" x14ac:dyDescent="0.2">
      <c r="A12" s="80" t="s">
        <v>4</v>
      </c>
      <c r="B12" s="16" t="str">
        <f>[8]Julho!$H$5</f>
        <v>*</v>
      </c>
      <c r="C12" s="16" t="str">
        <f>[8]Julho!$H$6</f>
        <v>*</v>
      </c>
      <c r="D12" s="16" t="str">
        <f>[8]Julho!$H$7</f>
        <v>*</v>
      </c>
      <c r="E12" s="16" t="str">
        <f>[8]Julho!$H$8</f>
        <v>*</v>
      </c>
      <c r="F12" s="16" t="str">
        <f>[8]Julho!$H$9</f>
        <v>*</v>
      </c>
      <c r="G12" s="16" t="str">
        <f>[8]Julho!$H$10</f>
        <v>*</v>
      </c>
      <c r="H12" s="16" t="str">
        <f>[8]Julho!$H$11</f>
        <v>*</v>
      </c>
      <c r="I12" s="16" t="str">
        <f>[8]Julho!$H$12</f>
        <v>*</v>
      </c>
      <c r="J12" s="16" t="str">
        <f>[8]Julho!$H$13</f>
        <v>*</v>
      </c>
      <c r="K12" s="16" t="str">
        <f>[8]Julho!$H$14</f>
        <v>*</v>
      </c>
      <c r="L12" s="16" t="str">
        <f>[8]Julho!$H$15</f>
        <v>*</v>
      </c>
      <c r="M12" s="16" t="str">
        <f>[8]Julho!$H$16</f>
        <v>*</v>
      </c>
      <c r="N12" s="16" t="str">
        <f>[8]Julho!$H$17</f>
        <v>*</v>
      </c>
      <c r="O12" s="16" t="str">
        <f>[8]Julho!$H$18</f>
        <v>*</v>
      </c>
      <c r="P12" s="16" t="str">
        <f>[8]Julho!$H$19</f>
        <v>*</v>
      </c>
      <c r="Q12" s="16" t="str">
        <f>[8]Julho!$H$20</f>
        <v>*</v>
      </c>
      <c r="R12" s="16" t="str">
        <f>[8]Julho!$H$21</f>
        <v>*</v>
      </c>
      <c r="S12" s="16" t="str">
        <f>[8]Julho!$H$22</f>
        <v>*</v>
      </c>
      <c r="T12" s="16" t="str">
        <f>[8]Julho!$H$23</f>
        <v>*</v>
      </c>
      <c r="U12" s="16" t="str">
        <f>[8]Julho!$H$24</f>
        <v>*</v>
      </c>
      <c r="V12" s="16" t="str">
        <f>[8]Julho!$H$25</f>
        <v>*</v>
      </c>
      <c r="W12" s="16" t="str">
        <f>[8]Julho!$H$26</f>
        <v>*</v>
      </c>
      <c r="X12" s="16" t="str">
        <f>[8]Julho!$H$27</f>
        <v>*</v>
      </c>
      <c r="Y12" s="16" t="str">
        <f>[8]Julho!$H$28</f>
        <v>*</v>
      </c>
      <c r="Z12" s="16" t="str">
        <f>[8]Julho!$H$29</f>
        <v>*</v>
      </c>
      <c r="AA12" s="16" t="str">
        <f>[8]Julho!$H$30</f>
        <v>*</v>
      </c>
      <c r="AB12" s="16" t="str">
        <f>[8]Julho!$H$31</f>
        <v>*</v>
      </c>
      <c r="AC12" s="16" t="str">
        <f>[8]Julho!$H$32</f>
        <v>*</v>
      </c>
      <c r="AD12" s="16" t="str">
        <f>[8]Julho!$H$33</f>
        <v>*</v>
      </c>
      <c r="AE12" s="16" t="str">
        <f>[8]Julho!$H$34</f>
        <v>*</v>
      </c>
      <c r="AF12" s="16" t="str">
        <f>[8]Julho!$H$35</f>
        <v>*</v>
      </c>
      <c r="AG12" s="85" t="s">
        <v>139</v>
      </c>
    </row>
    <row r="13" spans="1:33" ht="17.100000000000001" customHeight="1" x14ac:dyDescent="0.2">
      <c r="A13" s="80" t="s">
        <v>5</v>
      </c>
      <c r="B13" s="16">
        <f>[9]Julho!$H$5</f>
        <v>12.6</v>
      </c>
      <c r="C13" s="16">
        <f>[9]Julho!$H$6</f>
        <v>12.6</v>
      </c>
      <c r="D13" s="16">
        <f>[9]Julho!$H$7</f>
        <v>18.720000000000002</v>
      </c>
      <c r="E13" s="16">
        <f>[9]Julho!$H$8</f>
        <v>20.88</v>
      </c>
      <c r="F13" s="16">
        <f>[9]Julho!$H$9</f>
        <v>19.440000000000001</v>
      </c>
      <c r="G13" s="16">
        <f>[9]Julho!$H$10</f>
        <v>19.440000000000001</v>
      </c>
      <c r="H13" s="16">
        <f>[9]Julho!$H$11</f>
        <v>16.920000000000002</v>
      </c>
      <c r="I13" s="16">
        <f>[9]Julho!$H$12</f>
        <v>12.24</v>
      </c>
      <c r="J13" s="16">
        <f>[9]Julho!$H$13</f>
        <v>13.68</v>
      </c>
      <c r="K13" s="16">
        <f>[9]Julho!$H$14</f>
        <v>14.76</v>
      </c>
      <c r="L13" s="16">
        <f>[9]Julho!$H$15</f>
        <v>17.28</v>
      </c>
      <c r="M13" s="16">
        <f>[9]Julho!$H$16</f>
        <v>14.4</v>
      </c>
      <c r="N13" s="16">
        <f>[9]Julho!$H$17</f>
        <v>12.6</v>
      </c>
      <c r="O13" s="16">
        <f>[9]Julho!$H$18</f>
        <v>15.48</v>
      </c>
      <c r="P13" s="16">
        <f>[9]Julho!$H$19</f>
        <v>19.8</v>
      </c>
      <c r="Q13" s="16">
        <f>[9]Julho!$H$20</f>
        <v>26.64</v>
      </c>
      <c r="R13" s="16">
        <f>[9]Julho!$H$21</f>
        <v>25.92</v>
      </c>
      <c r="S13" s="16">
        <f>[9]Julho!$H$22</f>
        <v>13.32</v>
      </c>
      <c r="T13" s="16">
        <f>[9]Julho!$H$23</f>
        <v>9.7200000000000006</v>
      </c>
      <c r="U13" s="16">
        <f>[9]Julho!$H$24</f>
        <v>7.5600000000000005</v>
      </c>
      <c r="V13" s="16">
        <f>[9]Julho!$H$25</f>
        <v>9.7200000000000006</v>
      </c>
      <c r="W13" s="16">
        <f>[9]Julho!$H$26</f>
        <v>9.7200000000000006</v>
      </c>
      <c r="X13" s="16">
        <f>[9]Julho!$H$27</f>
        <v>13.68</v>
      </c>
      <c r="Y13" s="16">
        <f>[9]Julho!$H$28</f>
        <v>12.24</v>
      </c>
      <c r="Z13" s="16">
        <f>[9]Julho!$H$29</f>
        <v>15.48</v>
      </c>
      <c r="AA13" s="16">
        <f>[9]Julho!$H$30</f>
        <v>11.16</v>
      </c>
      <c r="AB13" s="16">
        <f>[9]Julho!$H$31</f>
        <v>14.4</v>
      </c>
      <c r="AC13" s="16">
        <f>[9]Julho!$H$32</f>
        <v>12.96</v>
      </c>
      <c r="AD13" s="16">
        <f>[9]Julho!$H$33</f>
        <v>11.879999999999999</v>
      </c>
      <c r="AE13" s="16">
        <f>[9]Julho!$H$34</f>
        <v>15.120000000000001</v>
      </c>
      <c r="AF13" s="16">
        <f>[9]Julho!$H$35</f>
        <v>14.76</v>
      </c>
      <c r="AG13" s="85">
        <f t="shared" si="1"/>
        <v>26.64</v>
      </c>
    </row>
    <row r="14" spans="1:33" ht="17.100000000000001" customHeight="1" x14ac:dyDescent="0.2">
      <c r="A14" s="80" t="s">
        <v>47</v>
      </c>
      <c r="B14" s="16">
        <f>[10]Julho!$H$5</f>
        <v>16.920000000000002</v>
      </c>
      <c r="C14" s="16">
        <f>[10]Julho!$H$6</f>
        <v>19.8</v>
      </c>
      <c r="D14" s="16">
        <f>[10]Julho!$H$7</f>
        <v>25.56</v>
      </c>
      <c r="E14" s="16">
        <f>[10]Julho!$H$8</f>
        <v>29.16</v>
      </c>
      <c r="F14" s="16">
        <f>[10]Julho!$H$9</f>
        <v>26.28</v>
      </c>
      <c r="G14" s="16">
        <f>[10]Julho!$H$10</f>
        <v>23.759999999999998</v>
      </c>
      <c r="H14" s="16">
        <f>[10]Julho!$H$11</f>
        <v>16.2</v>
      </c>
      <c r="I14" s="16">
        <f>[10]Julho!$H$12</f>
        <v>24.12</v>
      </c>
      <c r="J14" s="16">
        <f>[10]Julho!$H$13</f>
        <v>21.96</v>
      </c>
      <c r="K14" s="16">
        <f>[10]Julho!$H$14</f>
        <v>22.68</v>
      </c>
      <c r="L14" s="16">
        <f>[10]Julho!$H$15</f>
        <v>20.52</v>
      </c>
      <c r="M14" s="16">
        <f>[10]Julho!$H$16</f>
        <v>23.759999999999998</v>
      </c>
      <c r="N14" s="16">
        <f>[10]Julho!$H$17</f>
        <v>22.68</v>
      </c>
      <c r="O14" s="16">
        <f>[10]Julho!$H$18</f>
        <v>23.400000000000002</v>
      </c>
      <c r="P14" s="16">
        <f>[10]Julho!$H$19</f>
        <v>30.240000000000002</v>
      </c>
      <c r="Q14" s="16">
        <f>[10]Julho!$H$20</f>
        <v>18</v>
      </c>
      <c r="R14" s="16">
        <f>[10]Julho!$H$21</f>
        <v>24.840000000000003</v>
      </c>
      <c r="S14" s="16">
        <f>[10]Julho!$H$22</f>
        <v>19.079999999999998</v>
      </c>
      <c r="T14" s="16">
        <f>[10]Julho!$H$23</f>
        <v>15.840000000000002</v>
      </c>
      <c r="U14" s="16">
        <f>[10]Julho!$H$24</f>
        <v>22.32</v>
      </c>
      <c r="V14" s="16">
        <f>[10]Julho!$H$25</f>
        <v>18.720000000000002</v>
      </c>
      <c r="W14" s="16">
        <f>[10]Julho!$H$26</f>
        <v>23.040000000000003</v>
      </c>
      <c r="X14" s="16">
        <f>[10]Julho!$H$27</f>
        <v>24.840000000000003</v>
      </c>
      <c r="Y14" s="16">
        <f>[10]Julho!$H$28</f>
        <v>23.400000000000002</v>
      </c>
      <c r="Z14" s="16">
        <f>[10]Julho!$H$29</f>
        <v>21.96</v>
      </c>
      <c r="AA14" s="16">
        <f>[10]Julho!$H$30</f>
        <v>20.88</v>
      </c>
      <c r="AB14" s="16">
        <f>[10]Julho!$H$31</f>
        <v>27</v>
      </c>
      <c r="AC14" s="16">
        <f>[10]Julho!$H$32</f>
        <v>27.720000000000002</v>
      </c>
      <c r="AD14" s="16">
        <f>[10]Julho!$H$33</f>
        <v>23.040000000000003</v>
      </c>
      <c r="AE14" s="16">
        <f>[10]Julho!$H$34</f>
        <v>23.400000000000002</v>
      </c>
      <c r="AF14" s="16">
        <f>[10]Julho!$H$35</f>
        <v>24.12</v>
      </c>
      <c r="AG14" s="85">
        <f>MAX(B14:AF14)</f>
        <v>30.240000000000002</v>
      </c>
    </row>
    <row r="15" spans="1:33" ht="17.100000000000001" customHeight="1" x14ac:dyDescent="0.2">
      <c r="A15" s="80" t="s">
        <v>6</v>
      </c>
      <c r="B15" s="16">
        <f>[11]Julho!$H$5</f>
        <v>11.879999999999999</v>
      </c>
      <c r="C15" s="16">
        <f>[11]Julho!$H$6</f>
        <v>11.16</v>
      </c>
      <c r="D15" s="16">
        <f>[11]Julho!$H$7</f>
        <v>13.32</v>
      </c>
      <c r="E15" s="16">
        <f>[11]Julho!$H$8</f>
        <v>12.24</v>
      </c>
      <c r="F15" s="16">
        <f>[11]Julho!$H$9</f>
        <v>10.08</v>
      </c>
      <c r="G15" s="16">
        <f>[11]Julho!$H$10</f>
        <v>8.2799999999999994</v>
      </c>
      <c r="H15" s="16">
        <f>[11]Julho!$H$11</f>
        <v>7.9200000000000008</v>
      </c>
      <c r="I15" s="16">
        <f>[11]Julho!$H$12</f>
        <v>6.48</v>
      </c>
      <c r="J15" s="16">
        <f>[11]Julho!$H$13</f>
        <v>6.84</v>
      </c>
      <c r="K15" s="16">
        <f>[11]Julho!$H$14</f>
        <v>9.7200000000000006</v>
      </c>
      <c r="L15" s="16">
        <f>[11]Julho!$H$15</f>
        <v>10.08</v>
      </c>
      <c r="M15" s="16">
        <f>[11]Julho!$H$16</f>
        <v>11.16</v>
      </c>
      <c r="N15" s="16">
        <f>[11]Julho!$H$17</f>
        <v>10.44</v>
      </c>
      <c r="O15" s="16">
        <f>[11]Julho!$H$18</f>
        <v>11.520000000000001</v>
      </c>
      <c r="P15" s="16">
        <f>[11]Julho!$H$19</f>
        <v>13.32</v>
      </c>
      <c r="Q15" s="16">
        <f>[11]Julho!$H$20</f>
        <v>14.04</v>
      </c>
      <c r="R15" s="16">
        <f>[11]Julho!$H$21</f>
        <v>19.8</v>
      </c>
      <c r="S15" s="16">
        <f>[11]Julho!$H$22</f>
        <v>12.24</v>
      </c>
      <c r="T15" s="16">
        <f>[11]Julho!$H$23</f>
        <v>11.520000000000001</v>
      </c>
      <c r="U15" s="16">
        <f>[11]Julho!$H$24</f>
        <v>7.5600000000000005</v>
      </c>
      <c r="V15" s="16">
        <f>[11]Julho!$H$25</f>
        <v>6.12</v>
      </c>
      <c r="W15" s="16">
        <f>[11]Julho!$H$26</f>
        <v>7.5600000000000005</v>
      </c>
      <c r="X15" s="16">
        <f>[11]Julho!$H$27</f>
        <v>10.44</v>
      </c>
      <c r="Y15" s="16">
        <f>[11]Julho!$H$28</f>
        <v>9.7200000000000006</v>
      </c>
      <c r="Z15" s="16">
        <f>[11]Julho!$H$29</f>
        <v>8.2799999999999994</v>
      </c>
      <c r="AA15" s="16">
        <f>[11]Julho!$H$30</f>
        <v>8.2799999999999994</v>
      </c>
      <c r="AB15" s="16">
        <f>[11]Julho!$H$31</f>
        <v>14.76</v>
      </c>
      <c r="AC15" s="16">
        <f>[11]Julho!$H$32</f>
        <v>10.44</v>
      </c>
      <c r="AD15" s="16">
        <f>[11]Julho!$H$33</f>
        <v>10.08</v>
      </c>
      <c r="AE15" s="16">
        <f>[11]Julho!$H$34</f>
        <v>6.48</v>
      </c>
      <c r="AF15" s="16">
        <f>[11]Julho!$H$35</f>
        <v>8.64</v>
      </c>
      <c r="AG15" s="85">
        <f t="shared" si="1"/>
        <v>19.8</v>
      </c>
    </row>
    <row r="16" spans="1:33" ht="17.100000000000001" customHeight="1" x14ac:dyDescent="0.2">
      <c r="A16" s="80" t="s">
        <v>7</v>
      </c>
      <c r="B16" s="16">
        <f>[12]Julho!$H$5</f>
        <v>10.8</v>
      </c>
      <c r="C16" s="16">
        <f>[12]Julho!$H$6</f>
        <v>15.120000000000001</v>
      </c>
      <c r="D16" s="16">
        <f>[12]Julho!$H$7</f>
        <v>18.36</v>
      </c>
      <c r="E16" s="16">
        <f>[12]Julho!$H$8</f>
        <v>25.2</v>
      </c>
      <c r="F16" s="16">
        <f>[12]Julho!$H$9</f>
        <v>19.079999999999998</v>
      </c>
      <c r="G16" s="16">
        <f>[12]Julho!$H$10</f>
        <v>14.76</v>
      </c>
      <c r="H16" s="16">
        <f>[12]Julho!$H$11</f>
        <v>16.2</v>
      </c>
      <c r="I16" s="16">
        <f>[12]Julho!$H$12</f>
        <v>16.559999999999999</v>
      </c>
      <c r="J16" s="16">
        <f>[12]Julho!$H$13</f>
        <v>17.28</v>
      </c>
      <c r="K16" s="16">
        <f>[12]Julho!$H$14</f>
        <v>14.76</v>
      </c>
      <c r="L16" s="16">
        <f>[12]Julho!$H$15</f>
        <v>14.04</v>
      </c>
      <c r="M16" s="16">
        <f>[12]Julho!$H$16</f>
        <v>17.64</v>
      </c>
      <c r="N16" s="16">
        <f>[12]Julho!$H$17</f>
        <v>18.720000000000002</v>
      </c>
      <c r="O16" s="16">
        <f>[12]Julho!$H$18</f>
        <v>18.720000000000002</v>
      </c>
      <c r="P16" s="16">
        <f>[12]Julho!$H$19</f>
        <v>27</v>
      </c>
      <c r="Q16" s="16">
        <f>[12]Julho!$H$20</f>
        <v>20.16</v>
      </c>
      <c r="R16" s="16">
        <f>[12]Julho!$H$21</f>
        <v>21.6</v>
      </c>
      <c r="S16" s="16">
        <f>[12]Julho!$H$22</f>
        <v>19.079999999999998</v>
      </c>
      <c r="T16" s="16">
        <f>[12]Julho!$H$23</f>
        <v>15.840000000000002</v>
      </c>
      <c r="U16" s="16">
        <f>[12]Julho!$H$24</f>
        <v>11.16</v>
      </c>
      <c r="V16" s="16">
        <f>[12]Julho!$H$25</f>
        <v>17.28</v>
      </c>
      <c r="W16" s="16">
        <f>[12]Julho!$H$26</f>
        <v>12.96</v>
      </c>
      <c r="X16" s="16">
        <f>[12]Julho!$H$27</f>
        <v>20.88</v>
      </c>
      <c r="Y16" s="16">
        <f>[12]Julho!$H$28</f>
        <v>17.28</v>
      </c>
      <c r="Z16" s="16">
        <f>[12]Julho!$H$29</f>
        <v>15.120000000000001</v>
      </c>
      <c r="AA16" s="16">
        <f>[12]Julho!$H$30</f>
        <v>13.68</v>
      </c>
      <c r="AB16" s="16">
        <f>[12]Julho!$H$31</f>
        <v>16.920000000000002</v>
      </c>
      <c r="AC16" s="16">
        <f>[12]Julho!$H$32</f>
        <v>19.440000000000001</v>
      </c>
      <c r="AD16" s="16">
        <f>[12]Julho!$H$33</f>
        <v>18</v>
      </c>
      <c r="AE16" s="16">
        <f>[12]Julho!$H$34</f>
        <v>15.48</v>
      </c>
      <c r="AF16" s="16">
        <f>[12]Julho!$H$35</f>
        <v>16.559999999999999</v>
      </c>
      <c r="AG16" s="85">
        <f t="shared" si="1"/>
        <v>27</v>
      </c>
    </row>
    <row r="17" spans="1:33" ht="17.100000000000001" customHeight="1" x14ac:dyDescent="0.2">
      <c r="A17" s="80" t="s">
        <v>8</v>
      </c>
      <c r="B17" s="16">
        <f>[13]Julho!$H$5</f>
        <v>14.76</v>
      </c>
      <c r="C17" s="16">
        <f>[13]Julho!$H$6</f>
        <v>15.120000000000001</v>
      </c>
      <c r="D17" s="16">
        <f>[13]Julho!$H$7</f>
        <v>19.440000000000001</v>
      </c>
      <c r="E17" s="16">
        <f>[13]Julho!$H$8</f>
        <v>32.4</v>
      </c>
      <c r="F17" s="16">
        <f>[13]Julho!$H$9</f>
        <v>21.240000000000002</v>
      </c>
      <c r="G17" s="16">
        <f>[13]Julho!$H$10</f>
        <v>11.16</v>
      </c>
      <c r="H17" s="16">
        <f>[13]Julho!$H$11</f>
        <v>13.68</v>
      </c>
      <c r="I17" s="16">
        <f>[13]Julho!$H$12</f>
        <v>21.240000000000002</v>
      </c>
      <c r="J17" s="16">
        <f>[13]Julho!$H$13</f>
        <v>18.36</v>
      </c>
      <c r="K17" s="16">
        <f>[13]Julho!$H$14</f>
        <v>12.24</v>
      </c>
      <c r="L17" s="16">
        <f>[13]Julho!$H$15</f>
        <v>9</v>
      </c>
      <c r="M17" s="16">
        <f>[13]Julho!$H$16</f>
        <v>12.6</v>
      </c>
      <c r="N17" s="16">
        <f>[13]Julho!$H$17</f>
        <v>22.32</v>
      </c>
      <c r="O17" s="16">
        <f>[13]Julho!$H$18</f>
        <v>20.52</v>
      </c>
      <c r="P17" s="16">
        <f>[13]Julho!$H$19</f>
        <v>21.240000000000002</v>
      </c>
      <c r="Q17" s="16">
        <f>[13]Julho!$H$20</f>
        <v>19.440000000000001</v>
      </c>
      <c r="R17" s="16">
        <f>[13]Julho!$H$21</f>
        <v>20.52</v>
      </c>
      <c r="S17" s="16">
        <f>[13]Julho!$H$22</f>
        <v>20.52</v>
      </c>
      <c r="T17" s="16">
        <f>[13]Julho!$H$23</f>
        <v>12.96</v>
      </c>
      <c r="U17" s="16">
        <f>[13]Julho!$H$24</f>
        <v>3.6</v>
      </c>
      <c r="V17" s="16">
        <f>[13]Julho!$H$25</f>
        <v>2.8800000000000003</v>
      </c>
      <c r="W17" s="16">
        <f>[13]Julho!$H$26</f>
        <v>2.8800000000000003</v>
      </c>
      <c r="X17" s="16">
        <f>[13]Julho!$H$27</f>
        <v>27.36</v>
      </c>
      <c r="Y17" s="16">
        <f>[13]Julho!$H$28</f>
        <v>18.36</v>
      </c>
      <c r="Z17" s="16">
        <f>[13]Julho!$H$29</f>
        <v>11.879999999999999</v>
      </c>
      <c r="AA17" s="16">
        <f>[13]Julho!$H$30</f>
        <v>7.2</v>
      </c>
      <c r="AB17" s="16">
        <f>[13]Julho!$H$31</f>
        <v>15.48</v>
      </c>
      <c r="AC17" s="16">
        <f>[13]Julho!$H$32</f>
        <v>23.040000000000003</v>
      </c>
      <c r="AD17" s="16">
        <f>[13]Julho!$H$33</f>
        <v>22.68</v>
      </c>
      <c r="AE17" s="16">
        <f>[13]Julho!$H$34</f>
        <v>16.2</v>
      </c>
      <c r="AF17" s="16">
        <f>[13]Julho!$H$35</f>
        <v>5.04</v>
      </c>
      <c r="AG17" s="85">
        <f t="shared" si="1"/>
        <v>32.4</v>
      </c>
    </row>
    <row r="18" spans="1:33" ht="17.100000000000001" customHeight="1" x14ac:dyDescent="0.2">
      <c r="A18" s="80" t="s">
        <v>9</v>
      </c>
      <c r="B18" s="16" t="str">
        <f>[14]Julho!$H$5</f>
        <v>*</v>
      </c>
      <c r="C18" s="16" t="str">
        <f>[14]Julho!$H$6</f>
        <v>*</v>
      </c>
      <c r="D18" s="16">
        <f>[14]Julho!$H$7</f>
        <v>15.48</v>
      </c>
      <c r="E18" s="16">
        <f>[14]Julho!$H$8</f>
        <v>24.48</v>
      </c>
      <c r="F18" s="16" t="str">
        <f>[14]Julho!$H$9</f>
        <v>*</v>
      </c>
      <c r="G18" s="16" t="str">
        <f>[14]Julho!$H$10</f>
        <v>*</v>
      </c>
      <c r="H18" s="16" t="str">
        <f>[14]Julho!$H$11</f>
        <v>*</v>
      </c>
      <c r="I18" s="16" t="str">
        <f>[14]Julho!$H$12</f>
        <v>*</v>
      </c>
      <c r="J18" s="16" t="str">
        <f>[14]Julho!$H$13</f>
        <v>*</v>
      </c>
      <c r="K18" s="16" t="str">
        <f>[14]Julho!$H$14</f>
        <v>*</v>
      </c>
      <c r="L18" s="16" t="str">
        <f>[14]Julho!$H$15</f>
        <v>*</v>
      </c>
      <c r="M18" s="16" t="str">
        <f>[14]Julho!$H$16</f>
        <v>*</v>
      </c>
      <c r="N18" s="16" t="str">
        <f>[14]Julho!$H$17</f>
        <v>*</v>
      </c>
      <c r="O18" s="16" t="str">
        <f>[14]Julho!$H$18</f>
        <v>*</v>
      </c>
      <c r="P18" s="16" t="str">
        <f>[14]Julho!$H$19</f>
        <v>*</v>
      </c>
      <c r="Q18" s="16" t="str">
        <f>[14]Julho!$H$20</f>
        <v>*</v>
      </c>
      <c r="R18" s="16" t="str">
        <f>[14]Julho!$H$21</f>
        <v>*</v>
      </c>
      <c r="S18" s="16">
        <f>[14]Julho!$H$22</f>
        <v>19.079999999999998</v>
      </c>
      <c r="T18" s="16">
        <f>[14]Julho!$H$23</f>
        <v>15.48</v>
      </c>
      <c r="U18" s="16">
        <f>[14]Julho!$H$24</f>
        <v>8.64</v>
      </c>
      <c r="V18" s="16">
        <f>[14]Julho!$H$25</f>
        <v>9.7200000000000006</v>
      </c>
      <c r="W18" s="16" t="str">
        <f>[14]Julho!$H$26</f>
        <v>*</v>
      </c>
      <c r="X18" s="16">
        <f>[14]Julho!$H$27</f>
        <v>18.720000000000002</v>
      </c>
      <c r="Y18" s="16">
        <f>[14]Julho!$H$28</f>
        <v>19.8</v>
      </c>
      <c r="Z18" s="16">
        <f>[14]Julho!$H$29</f>
        <v>17.28</v>
      </c>
      <c r="AA18" s="16">
        <f>[14]Julho!$H$30</f>
        <v>16.2</v>
      </c>
      <c r="AB18" s="16">
        <f>[14]Julho!$H$31</f>
        <v>11.879999999999999</v>
      </c>
      <c r="AC18" s="16">
        <f>[14]Julho!$H$32</f>
        <v>17.28</v>
      </c>
      <c r="AD18" s="16">
        <f>[14]Julho!$H$33</f>
        <v>18.720000000000002</v>
      </c>
      <c r="AE18" s="16">
        <f>[14]Julho!$H$34</f>
        <v>12.24</v>
      </c>
      <c r="AF18" s="16" t="str">
        <f>[14]Julho!$H$35</f>
        <v>*</v>
      </c>
      <c r="AG18" s="85">
        <f t="shared" si="1"/>
        <v>24.48</v>
      </c>
    </row>
    <row r="19" spans="1:33" ht="17.100000000000001" customHeight="1" x14ac:dyDescent="0.2">
      <c r="A19" s="80" t="s">
        <v>46</v>
      </c>
      <c r="B19" s="16">
        <f>[15]Julho!$H$5</f>
        <v>5.7600000000000007</v>
      </c>
      <c r="C19" s="16">
        <f>[15]Julho!$H$6</f>
        <v>11.16</v>
      </c>
      <c r="D19" s="16">
        <f>[15]Julho!$H$7</f>
        <v>12.6</v>
      </c>
      <c r="E19" s="16">
        <f>[15]Julho!$H$8</f>
        <v>15.120000000000001</v>
      </c>
      <c r="F19" s="16">
        <f>[15]Julho!$H$9</f>
        <v>10.08</v>
      </c>
      <c r="G19" s="16">
        <f>[15]Julho!$H$10</f>
        <v>12.96</v>
      </c>
      <c r="H19" s="16">
        <f>[15]Julho!$H$11</f>
        <v>11.520000000000001</v>
      </c>
      <c r="I19" s="16">
        <f>[15]Julho!$H$12</f>
        <v>12.24</v>
      </c>
      <c r="J19" s="16">
        <f>[15]Julho!$H$13</f>
        <v>10.8</v>
      </c>
      <c r="K19" s="16">
        <f>[15]Julho!$H$14</f>
        <v>13.32</v>
      </c>
      <c r="L19" s="16">
        <f>[15]Julho!$H$15</f>
        <v>9.7200000000000006</v>
      </c>
      <c r="M19" s="16">
        <f>[15]Julho!$H$16</f>
        <v>14.76</v>
      </c>
      <c r="N19" s="16">
        <f>[15]Julho!$H$17</f>
        <v>20.88</v>
      </c>
      <c r="O19" s="16">
        <f>[15]Julho!$H$18</f>
        <v>20.88</v>
      </c>
      <c r="P19" s="16">
        <f>[15]Julho!$H$19</f>
        <v>21.6</v>
      </c>
      <c r="Q19" s="16">
        <f>[15]Julho!$H$20</f>
        <v>19.079999999999998</v>
      </c>
      <c r="R19" s="16">
        <f>[15]Julho!$H$21</f>
        <v>14.04</v>
      </c>
      <c r="S19" s="16">
        <f>[15]Julho!$H$22</f>
        <v>7.5600000000000005</v>
      </c>
      <c r="T19" s="16">
        <f>[15]Julho!$H$23</f>
        <v>10.08</v>
      </c>
      <c r="U19" s="16">
        <f>[15]Julho!$H$24</f>
        <v>10.44</v>
      </c>
      <c r="V19" s="16">
        <f>[15]Julho!$H$25</f>
        <v>7.9200000000000008</v>
      </c>
      <c r="W19" s="16">
        <f>[15]Julho!$H$26</f>
        <v>14.76</v>
      </c>
      <c r="X19" s="16">
        <f>[15]Julho!$H$27</f>
        <v>24.12</v>
      </c>
      <c r="Y19" s="16">
        <f>[15]Julho!$H$28</f>
        <v>19.8</v>
      </c>
      <c r="Z19" s="16">
        <f>[15]Julho!$H$29</f>
        <v>10.8</v>
      </c>
      <c r="AA19" s="16">
        <f>[15]Julho!$H$30</f>
        <v>16.559999999999999</v>
      </c>
      <c r="AB19" s="16">
        <f>[15]Julho!$H$31</f>
        <v>21.240000000000002</v>
      </c>
      <c r="AC19" s="16">
        <f>[15]Julho!$H$32</f>
        <v>23.400000000000002</v>
      </c>
      <c r="AD19" s="16">
        <f>[15]Julho!$H$33</f>
        <v>17.28</v>
      </c>
      <c r="AE19" s="16">
        <f>[15]Julho!$H$34</f>
        <v>16.920000000000002</v>
      </c>
      <c r="AF19" s="16">
        <f>[15]Julho!$H$35</f>
        <v>12.24</v>
      </c>
      <c r="AG19" s="85">
        <f t="shared" si="1"/>
        <v>24.12</v>
      </c>
    </row>
    <row r="20" spans="1:33" ht="17.100000000000001" customHeight="1" x14ac:dyDescent="0.2">
      <c r="A20" s="80" t="s">
        <v>10</v>
      </c>
      <c r="B20" s="16">
        <f>[16]Julho!$H$5</f>
        <v>6.12</v>
      </c>
      <c r="C20" s="16">
        <f>[16]Julho!$H$6</f>
        <v>9.7200000000000006</v>
      </c>
      <c r="D20" s="16">
        <f>[16]Julho!$H$7</f>
        <v>12.6</v>
      </c>
      <c r="E20" s="16">
        <f>[16]Julho!$H$8</f>
        <v>16.920000000000002</v>
      </c>
      <c r="F20" s="16">
        <f>[16]Julho!$H$9</f>
        <v>12.24</v>
      </c>
      <c r="G20" s="16">
        <f>[16]Julho!$H$10</f>
        <v>9.3600000000000012</v>
      </c>
      <c r="H20" s="16">
        <f>[16]Julho!$H$11</f>
        <v>12.6</v>
      </c>
      <c r="I20" s="16">
        <f>[16]Julho!$H$12</f>
        <v>16.2</v>
      </c>
      <c r="J20" s="16">
        <f>[16]Julho!$H$13</f>
        <v>11.879999999999999</v>
      </c>
      <c r="K20" s="16">
        <f>[16]Julho!$H$14</f>
        <v>9.3600000000000012</v>
      </c>
      <c r="L20" s="16">
        <f>[16]Julho!$H$15</f>
        <v>10.08</v>
      </c>
      <c r="M20" s="16">
        <f>[16]Julho!$H$16</f>
        <v>15.120000000000001</v>
      </c>
      <c r="N20" s="16">
        <f>[16]Julho!$H$17</f>
        <v>18.36</v>
      </c>
      <c r="O20" s="16">
        <f>[16]Julho!$H$18</f>
        <v>21.240000000000002</v>
      </c>
      <c r="P20" s="16">
        <f>[16]Julho!$H$19</f>
        <v>23.400000000000002</v>
      </c>
      <c r="Q20" s="16">
        <f>[16]Julho!$H$20</f>
        <v>20.88</v>
      </c>
      <c r="R20" s="16">
        <f>[16]Julho!$H$21</f>
        <v>16.920000000000002</v>
      </c>
      <c r="S20" s="16">
        <f>[16]Julho!$H$22</f>
        <v>15.120000000000001</v>
      </c>
      <c r="T20" s="16">
        <f>[16]Julho!$H$23</f>
        <v>8.2799999999999994</v>
      </c>
      <c r="U20" s="16">
        <f>[16]Julho!$H$24</f>
        <v>6.48</v>
      </c>
      <c r="V20" s="16">
        <f>[16]Julho!$H$25</f>
        <v>7.2</v>
      </c>
      <c r="W20" s="16">
        <f>[16]Julho!$H$26</f>
        <v>12.24</v>
      </c>
      <c r="X20" s="16">
        <f>[16]Julho!$H$27</f>
        <v>20.16</v>
      </c>
      <c r="Y20" s="16">
        <f>[16]Julho!$H$28</f>
        <v>20.88</v>
      </c>
      <c r="Z20" s="16">
        <f>[16]Julho!$H$29</f>
        <v>15.840000000000002</v>
      </c>
      <c r="AA20" s="16">
        <f>[16]Julho!$H$30</f>
        <v>12.96</v>
      </c>
      <c r="AB20" s="16">
        <f>[16]Julho!$H$31</f>
        <v>16.559999999999999</v>
      </c>
      <c r="AC20" s="16">
        <f>[16]Julho!$H$32</f>
        <v>20.88</v>
      </c>
      <c r="AD20" s="16">
        <f>[16]Julho!$H$33</f>
        <v>18.720000000000002</v>
      </c>
      <c r="AE20" s="16">
        <f>[16]Julho!$H$34</f>
        <v>10.8</v>
      </c>
      <c r="AF20" s="16">
        <f>[16]Julho!$H$35</f>
        <v>12.6</v>
      </c>
      <c r="AG20" s="85">
        <f>MAX(B20:AF20)</f>
        <v>23.400000000000002</v>
      </c>
    </row>
    <row r="21" spans="1:33" ht="17.100000000000001" customHeight="1" x14ac:dyDescent="0.2">
      <c r="A21" s="80" t="s">
        <v>11</v>
      </c>
      <c r="B21" s="16">
        <f>[17]Julho!$H$5</f>
        <v>8.2799999999999994</v>
      </c>
      <c r="C21" s="16">
        <f>[17]Julho!$H$6</f>
        <v>12.24</v>
      </c>
      <c r="D21" s="16">
        <f>[17]Julho!$H$7</f>
        <v>15.840000000000002</v>
      </c>
      <c r="E21" s="16">
        <f>[17]Julho!$H$8</f>
        <v>14.4</v>
      </c>
      <c r="F21" s="16">
        <f>[17]Julho!$H$9</f>
        <v>11.16</v>
      </c>
      <c r="G21" s="16">
        <f>[17]Julho!$H$10</f>
        <v>8.64</v>
      </c>
      <c r="H21" s="16">
        <f>[17]Julho!$H$11</f>
        <v>9.7200000000000006</v>
      </c>
      <c r="I21" s="16">
        <f>[17]Julho!$H$12</f>
        <v>7.5600000000000005</v>
      </c>
      <c r="J21" s="16">
        <f>[17]Julho!$H$13</f>
        <v>5.7600000000000007</v>
      </c>
      <c r="K21" s="16">
        <f>[17]Julho!$H$14</f>
        <v>5.04</v>
      </c>
      <c r="L21" s="16">
        <f>[17]Julho!$H$15</f>
        <v>10.44</v>
      </c>
      <c r="M21" s="16">
        <f>[17]Julho!$H$16</f>
        <v>9.3600000000000012</v>
      </c>
      <c r="N21" s="16">
        <f>[17]Julho!$H$17</f>
        <v>9.3600000000000012</v>
      </c>
      <c r="O21" s="16">
        <f>[17]Julho!$H$18</f>
        <v>6.84</v>
      </c>
      <c r="P21" s="16">
        <f>[17]Julho!$H$19</f>
        <v>9</v>
      </c>
      <c r="Q21" s="16">
        <f>[17]Julho!$H$20</f>
        <v>11.520000000000001</v>
      </c>
      <c r="R21" s="16">
        <f>[17]Julho!$H$21</f>
        <v>10.44</v>
      </c>
      <c r="S21" s="16">
        <f>[17]Julho!$H$22</f>
        <v>12.24</v>
      </c>
      <c r="T21" s="16">
        <f>[17]Julho!$H$23</f>
        <v>12.6</v>
      </c>
      <c r="U21" s="16">
        <f>[17]Julho!$H$24</f>
        <v>7.5600000000000005</v>
      </c>
      <c r="V21" s="16">
        <f>[17]Julho!$H$25</f>
        <v>9</v>
      </c>
      <c r="W21" s="16">
        <f>[17]Julho!$H$26</f>
        <v>8.2799999999999994</v>
      </c>
      <c r="X21" s="16">
        <f>[17]Julho!$H$27</f>
        <v>7.5600000000000005</v>
      </c>
      <c r="Y21" s="16">
        <f>[17]Julho!$H$28</f>
        <v>6.84</v>
      </c>
      <c r="Z21" s="16">
        <f>[17]Julho!$H$29</f>
        <v>9.3600000000000012</v>
      </c>
      <c r="AA21" s="16">
        <f>[17]Julho!$H$30</f>
        <v>7.5600000000000005</v>
      </c>
      <c r="AB21" s="16">
        <f>[17]Julho!$H$31</f>
        <v>7.5600000000000005</v>
      </c>
      <c r="AC21" s="16">
        <f>[17]Julho!$H$32</f>
        <v>9</v>
      </c>
      <c r="AD21" s="16">
        <f>[17]Julho!$H$33</f>
        <v>7.9200000000000008</v>
      </c>
      <c r="AE21" s="16">
        <f>[17]Julho!$H$34</f>
        <v>7.5600000000000005</v>
      </c>
      <c r="AF21" s="16">
        <f>[17]Julho!$H$35</f>
        <v>9</v>
      </c>
      <c r="AG21" s="85">
        <f>MAX(B21:AF21)</f>
        <v>15.840000000000002</v>
      </c>
    </row>
    <row r="22" spans="1:33" ht="17.100000000000001" customHeight="1" x14ac:dyDescent="0.2">
      <c r="A22" s="80" t="s">
        <v>12</v>
      </c>
      <c r="B22" s="16">
        <f>[18]Julho!$H$5</f>
        <v>9</v>
      </c>
      <c r="C22" s="16">
        <f>[18]Julho!$H$6</f>
        <v>6.48</v>
      </c>
      <c r="D22" s="16">
        <f>[18]Julho!$H$7</f>
        <v>7.5600000000000005</v>
      </c>
      <c r="E22" s="16">
        <f>[18]Julho!$H$8</f>
        <v>7.5600000000000005</v>
      </c>
      <c r="F22" s="16">
        <f>[18]Julho!$H$9</f>
        <v>6.48</v>
      </c>
      <c r="G22" s="16">
        <f>[18]Julho!$H$10</f>
        <v>2.8800000000000003</v>
      </c>
      <c r="H22" s="16">
        <f>[18]Julho!$H$11</f>
        <v>4.32</v>
      </c>
      <c r="I22" s="16">
        <f>[18]Julho!$H$12</f>
        <v>5.04</v>
      </c>
      <c r="J22" s="16">
        <f>[18]Julho!$H$13</f>
        <v>6.84</v>
      </c>
      <c r="K22" s="16">
        <f>[18]Julho!$H$14</f>
        <v>7.2</v>
      </c>
      <c r="L22" s="16">
        <f>[18]Julho!$H$15</f>
        <v>4.6800000000000006</v>
      </c>
      <c r="M22" s="16">
        <f>[18]Julho!$H$16</f>
        <v>11.16</v>
      </c>
      <c r="N22" s="16">
        <f>[18]Julho!$H$17</f>
        <v>9</v>
      </c>
      <c r="O22" s="16">
        <f>[18]Julho!$H$18</f>
        <v>18.720000000000002</v>
      </c>
      <c r="P22" s="16">
        <f>[18]Julho!$H$19</f>
        <v>17.28</v>
      </c>
      <c r="Q22" s="16">
        <f>[18]Julho!$H$20</f>
        <v>13.32</v>
      </c>
      <c r="R22" s="16">
        <f>[18]Julho!$H$21</f>
        <v>19.440000000000001</v>
      </c>
      <c r="S22" s="16">
        <f>[18]Julho!$H$22</f>
        <v>12.6</v>
      </c>
      <c r="T22" s="16">
        <f>[18]Julho!$H$23</f>
        <v>7.9200000000000008</v>
      </c>
      <c r="U22" s="16">
        <f>[18]Julho!$H$24</f>
        <v>5.7600000000000007</v>
      </c>
      <c r="V22" s="16">
        <f>[18]Julho!$H$25</f>
        <v>2.52</v>
      </c>
      <c r="W22" s="16">
        <f>[18]Julho!$H$26</f>
        <v>5.7600000000000007</v>
      </c>
      <c r="X22" s="16">
        <f>[18]Julho!$H$27</f>
        <v>19.079999999999998</v>
      </c>
      <c r="Y22" s="16">
        <f>[18]Julho!$H$28</f>
        <v>12.24</v>
      </c>
      <c r="Z22" s="16">
        <f>[18]Julho!$H$29</f>
        <v>6.84</v>
      </c>
      <c r="AA22" s="16">
        <f>[18]Julho!$H$30</f>
        <v>5.7600000000000007</v>
      </c>
      <c r="AB22" s="16">
        <f>[18]Julho!$H$31</f>
        <v>6.12</v>
      </c>
      <c r="AC22" s="16">
        <f>[18]Julho!$H$32</f>
        <v>20.88</v>
      </c>
      <c r="AD22" s="16">
        <f>[18]Julho!$H$33</f>
        <v>18.36</v>
      </c>
      <c r="AE22" s="16">
        <f>[18]Julho!$H$34</f>
        <v>3.6</v>
      </c>
      <c r="AF22" s="16">
        <f>[18]Julho!$H$35</f>
        <v>4.6800000000000006</v>
      </c>
      <c r="AG22" s="85">
        <f>MAX(B22:AF22)</f>
        <v>20.88</v>
      </c>
    </row>
    <row r="23" spans="1:33" ht="17.100000000000001" customHeight="1" x14ac:dyDescent="0.2">
      <c r="A23" s="80" t="s">
        <v>13</v>
      </c>
      <c r="B23" s="16">
        <f>[19]Julho!$H$5</f>
        <v>8.2799999999999994</v>
      </c>
      <c r="C23" s="16">
        <f>[19]Julho!$H$6</f>
        <v>0</v>
      </c>
      <c r="D23" s="16">
        <f>[19]Julho!$H$7</f>
        <v>4.6800000000000006</v>
      </c>
      <c r="E23" s="16">
        <f>[19]Julho!$H$8</f>
        <v>20.16</v>
      </c>
      <c r="F23" s="16">
        <f>[19]Julho!$H$9</f>
        <v>8.2799999999999994</v>
      </c>
      <c r="G23" s="16">
        <f>[19]Julho!$H$10</f>
        <v>7.2</v>
      </c>
      <c r="H23" s="16">
        <f>[19]Julho!$H$11</f>
        <v>1.08</v>
      </c>
      <c r="I23" s="16">
        <f>[19]Julho!$H$12</f>
        <v>0</v>
      </c>
      <c r="J23" s="16">
        <f>[19]Julho!$H$13</f>
        <v>3.6</v>
      </c>
      <c r="K23" s="16">
        <f>[19]Julho!$H$14</f>
        <v>3.9600000000000004</v>
      </c>
      <c r="L23" s="16">
        <f>[19]Julho!$H$15</f>
        <v>2.52</v>
      </c>
      <c r="M23" s="16">
        <f>[19]Julho!$H$16</f>
        <v>7.5600000000000005</v>
      </c>
      <c r="N23" s="16">
        <f>[19]Julho!$H$17</f>
        <v>10.8</v>
      </c>
      <c r="O23" s="16">
        <f>[19]Julho!$H$18</f>
        <v>10.44</v>
      </c>
      <c r="P23" s="16">
        <f>[19]Julho!$H$19</f>
        <v>23.400000000000002</v>
      </c>
      <c r="Q23" s="16">
        <f>[19]Julho!$H$20</f>
        <v>25.56</v>
      </c>
      <c r="R23" s="16">
        <f>[19]Julho!$H$21</f>
        <v>21.96</v>
      </c>
      <c r="S23" s="16">
        <f>[19]Julho!$H$22</f>
        <v>5.4</v>
      </c>
      <c r="T23" s="16">
        <f>[19]Julho!$H$23</f>
        <v>0</v>
      </c>
      <c r="U23" s="16">
        <f>[19]Julho!$H$24</f>
        <v>0</v>
      </c>
      <c r="V23" s="16">
        <f>[19]Julho!$H$25</f>
        <v>0</v>
      </c>
      <c r="W23" s="16">
        <f>[19]Julho!$H$26</f>
        <v>1.08</v>
      </c>
      <c r="X23" s="16">
        <f>[19]Julho!$H$27</f>
        <v>9</v>
      </c>
      <c r="Y23" s="16">
        <f>[19]Julho!$H$28</f>
        <v>1.4400000000000002</v>
      </c>
      <c r="Z23" s="16">
        <f>[19]Julho!$H$29</f>
        <v>2.52</v>
      </c>
      <c r="AA23" s="16">
        <f>[19]Julho!$H$30</f>
        <v>13.32</v>
      </c>
      <c r="AB23" s="16">
        <f>[19]Julho!$H$31</f>
        <v>24.48</v>
      </c>
      <c r="AC23" s="16">
        <f>[19]Julho!$H$32</f>
        <v>5.04</v>
      </c>
      <c r="AD23" s="16">
        <f>[19]Julho!$H$33</f>
        <v>7.9200000000000008</v>
      </c>
      <c r="AE23" s="16">
        <f>[19]Julho!$H$34</f>
        <v>11.16</v>
      </c>
      <c r="AF23" s="16">
        <f>[19]Julho!$H$35</f>
        <v>18</v>
      </c>
      <c r="AG23" s="85">
        <f>MAX(B23:AF23)</f>
        <v>25.56</v>
      </c>
    </row>
    <row r="24" spans="1:33" ht="17.100000000000001" customHeight="1" x14ac:dyDescent="0.2">
      <c r="A24" s="80" t="s">
        <v>14</v>
      </c>
      <c r="B24" s="16">
        <f>[20]Julho!$H$5</f>
        <v>14.04</v>
      </c>
      <c r="C24" s="16">
        <f>[20]Julho!$H$6</f>
        <v>18</v>
      </c>
      <c r="D24" s="16">
        <f>[20]Julho!$H$7</f>
        <v>22.32</v>
      </c>
      <c r="E24" s="16">
        <f>[20]Julho!$H$8</f>
        <v>19.8</v>
      </c>
      <c r="F24" s="16">
        <f>[20]Julho!$H$9</f>
        <v>16.2</v>
      </c>
      <c r="G24" s="16">
        <f>[20]Julho!$H$10</f>
        <v>12.6</v>
      </c>
      <c r="H24" s="16">
        <f>[20]Julho!$H$11</f>
        <v>13.68</v>
      </c>
      <c r="I24" s="16">
        <f>[20]Julho!$H$12</f>
        <v>15.48</v>
      </c>
      <c r="J24" s="16">
        <f>[20]Julho!$H$13</f>
        <v>16.920000000000002</v>
      </c>
      <c r="K24" s="16">
        <f>[20]Julho!$H$14</f>
        <v>11.879999999999999</v>
      </c>
      <c r="L24" s="16">
        <f>[20]Julho!$H$15</f>
        <v>14.4</v>
      </c>
      <c r="M24" s="16">
        <f>[20]Julho!$H$16</f>
        <v>14.04</v>
      </c>
      <c r="N24" s="16">
        <f>[20]Julho!$H$17</f>
        <v>20.88</v>
      </c>
      <c r="O24" s="16">
        <f>[20]Julho!$H$18</f>
        <v>16.920000000000002</v>
      </c>
      <c r="P24" s="16">
        <f>[20]Julho!$H$19</f>
        <v>22.32</v>
      </c>
      <c r="Q24" s="16">
        <f>[20]Julho!$H$20</f>
        <v>13.68</v>
      </c>
      <c r="R24" s="16">
        <f>[20]Julho!$H$21</f>
        <v>24.48</v>
      </c>
      <c r="S24" s="16">
        <f>[20]Julho!$H$22</f>
        <v>23.040000000000003</v>
      </c>
      <c r="T24" s="16">
        <f>[20]Julho!$H$23</f>
        <v>10.08</v>
      </c>
      <c r="U24" s="16">
        <f>[20]Julho!$H$24</f>
        <v>10.08</v>
      </c>
      <c r="V24" s="16">
        <f>[20]Julho!$H$25</f>
        <v>10.8</v>
      </c>
      <c r="W24" s="16">
        <f>[20]Julho!$H$26</f>
        <v>18</v>
      </c>
      <c r="X24" s="16">
        <f>[20]Julho!$H$27</f>
        <v>17.64</v>
      </c>
      <c r="Y24" s="16">
        <f>[20]Julho!$H$28</f>
        <v>15.120000000000001</v>
      </c>
      <c r="Z24" s="16">
        <f>[20]Julho!$H$29</f>
        <v>13.68</v>
      </c>
      <c r="AA24" s="16">
        <f>[20]Julho!$H$30</f>
        <v>15.120000000000001</v>
      </c>
      <c r="AB24" s="16">
        <f>[20]Julho!$H$31</f>
        <v>17.64</v>
      </c>
      <c r="AC24" s="16">
        <f>[20]Julho!$H$32</f>
        <v>17.64</v>
      </c>
      <c r="AD24" s="16">
        <f>[20]Julho!$H$33</f>
        <v>20.88</v>
      </c>
      <c r="AE24" s="16">
        <f>[20]Julho!$H$34</f>
        <v>14.4</v>
      </c>
      <c r="AF24" s="16">
        <f>[20]Julho!$H$35</f>
        <v>13.68</v>
      </c>
      <c r="AG24" s="85">
        <f>MAX(B24:AF24)</f>
        <v>24.48</v>
      </c>
    </row>
    <row r="25" spans="1:33" ht="17.100000000000001" customHeight="1" x14ac:dyDescent="0.2">
      <c r="A25" s="80" t="s">
        <v>15</v>
      </c>
      <c r="B25" s="16">
        <f>[21]Julho!$H$5</f>
        <v>7.5600000000000005</v>
      </c>
      <c r="C25" s="16">
        <f>[21]Julho!$H$6</f>
        <v>12.6</v>
      </c>
      <c r="D25" s="16">
        <f>[21]Julho!$H$7</f>
        <v>25.92</v>
      </c>
      <c r="E25" s="16">
        <f>[21]Julho!$H$8</f>
        <v>23.759999999999998</v>
      </c>
      <c r="F25" s="16">
        <f>[21]Julho!$H$9</f>
        <v>22.32</v>
      </c>
      <c r="G25" s="16">
        <f>[21]Julho!$H$10</f>
        <v>18</v>
      </c>
      <c r="H25" s="16">
        <f>[21]Julho!$H$11</f>
        <v>18</v>
      </c>
      <c r="I25" s="16">
        <f>[21]Julho!$H$12</f>
        <v>17.64</v>
      </c>
      <c r="J25" s="16">
        <f>[21]Julho!$H$13</f>
        <v>18.720000000000002</v>
      </c>
      <c r="K25" s="16">
        <f>[21]Julho!$H$14</f>
        <v>16.920000000000002</v>
      </c>
      <c r="L25" s="16">
        <f>[21]Julho!$H$15</f>
        <v>19.8</v>
      </c>
      <c r="M25" s="16">
        <f>[21]Julho!$H$16</f>
        <v>17.64</v>
      </c>
      <c r="N25" s="16">
        <f>[21]Julho!$H$17</f>
        <v>21.6</v>
      </c>
      <c r="O25" s="16">
        <f>[21]Julho!$H$18</f>
        <v>19.079999999999998</v>
      </c>
      <c r="P25" s="16">
        <f>[21]Julho!$H$19</f>
        <v>21.96</v>
      </c>
      <c r="Q25" s="16">
        <f>[21]Julho!$H$20</f>
        <v>18.720000000000002</v>
      </c>
      <c r="R25" s="16">
        <f>[21]Julho!$H$21</f>
        <v>23.759999999999998</v>
      </c>
      <c r="S25" s="16">
        <f>[21]Julho!$H$22</f>
        <v>16.559999999999999</v>
      </c>
      <c r="T25" s="16">
        <f>[21]Julho!$H$23</f>
        <v>20.16</v>
      </c>
      <c r="U25" s="16">
        <f>[21]Julho!$H$24</f>
        <v>14.76</v>
      </c>
      <c r="V25" s="16">
        <f>[21]Julho!$H$25</f>
        <v>8.64</v>
      </c>
      <c r="W25" s="16">
        <f>[21]Julho!$H$26</f>
        <v>16.2</v>
      </c>
      <c r="X25" s="16">
        <f>[21]Julho!$H$27</f>
        <v>26.64</v>
      </c>
      <c r="Y25" s="16">
        <f>[21]Julho!$H$28</f>
        <v>19.440000000000001</v>
      </c>
      <c r="Z25" s="16">
        <f>[21]Julho!$H$29</f>
        <v>20.88</v>
      </c>
      <c r="AA25" s="16">
        <f>[21]Julho!$H$30</f>
        <v>14.4</v>
      </c>
      <c r="AB25" s="16">
        <f>[21]Julho!$H$31</f>
        <v>21.6</v>
      </c>
      <c r="AC25" s="16">
        <f>[21]Julho!$H$32</f>
        <v>25.2</v>
      </c>
      <c r="AD25" s="16">
        <f>[21]Julho!$H$33</f>
        <v>20.88</v>
      </c>
      <c r="AE25" s="16">
        <f>[21]Julho!$H$34</f>
        <v>17.28</v>
      </c>
      <c r="AF25" s="16">
        <f>[21]Julho!$H$35</f>
        <v>14.04</v>
      </c>
      <c r="AG25" s="85">
        <f t="shared" ref="AG25:AG32" si="2">MAX(B25:AF25)</f>
        <v>26.64</v>
      </c>
    </row>
    <row r="26" spans="1:33" ht="17.100000000000001" customHeight="1" x14ac:dyDescent="0.2">
      <c r="A26" s="80" t="s">
        <v>16</v>
      </c>
      <c r="B26" s="16">
        <f>[22]Julho!$H$5</f>
        <v>13.68</v>
      </c>
      <c r="C26" s="16">
        <f>[22]Julho!$H$6</f>
        <v>10.08</v>
      </c>
      <c r="D26" s="16">
        <f>[22]Julho!$H$7</f>
        <v>9.7200000000000006</v>
      </c>
      <c r="E26" s="16">
        <f>[22]Julho!$H$8</f>
        <v>15.840000000000002</v>
      </c>
      <c r="F26" s="16">
        <f>[22]Julho!$H$9</f>
        <v>13.32</v>
      </c>
      <c r="G26" s="16">
        <f>[22]Julho!$H$10</f>
        <v>10.44</v>
      </c>
      <c r="H26" s="16">
        <f>[22]Julho!$H$11</f>
        <v>8.64</v>
      </c>
      <c r="I26" s="16">
        <f>[22]Julho!$H$12</f>
        <v>7.9200000000000008</v>
      </c>
      <c r="J26" s="16">
        <f>[22]Julho!$H$13</f>
        <v>6.48</v>
      </c>
      <c r="K26" s="16">
        <f>[22]Julho!$H$14</f>
        <v>9.7200000000000006</v>
      </c>
      <c r="L26" s="16">
        <f>[22]Julho!$H$15</f>
        <v>12.6</v>
      </c>
      <c r="M26" s="16">
        <f>[22]Julho!$H$16</f>
        <v>11.16</v>
      </c>
      <c r="N26" s="16">
        <f>[22]Julho!$H$17</f>
        <v>17.28</v>
      </c>
      <c r="O26" s="16">
        <f>[22]Julho!$H$18</f>
        <v>18.720000000000002</v>
      </c>
      <c r="P26" s="16">
        <f>[22]Julho!$H$19</f>
        <v>21.6</v>
      </c>
      <c r="Q26" s="16">
        <f>[22]Julho!$H$20</f>
        <v>18.36</v>
      </c>
      <c r="R26" s="16">
        <f>[22]Julho!$H$21</f>
        <v>22.68</v>
      </c>
      <c r="S26" s="16">
        <f>[22]Julho!$H$22</f>
        <v>15.48</v>
      </c>
      <c r="T26" s="16">
        <f>[22]Julho!$H$23</f>
        <v>8.2799999999999994</v>
      </c>
      <c r="U26" s="16">
        <f>[22]Julho!$H$24</f>
        <v>7.2</v>
      </c>
      <c r="V26" s="16">
        <f>[22]Julho!$H$25</f>
        <v>8.2799999999999994</v>
      </c>
      <c r="W26" s="16">
        <f>[22]Julho!$H$26</f>
        <v>12.24</v>
      </c>
      <c r="X26" s="16">
        <f>[22]Julho!$H$27</f>
        <v>23.040000000000003</v>
      </c>
      <c r="Y26" s="16">
        <f>[22]Julho!$H$28</f>
        <v>17.28</v>
      </c>
      <c r="Z26" s="16">
        <f>[22]Julho!$H$29</f>
        <v>12.24</v>
      </c>
      <c r="AA26" s="16">
        <f>[22]Julho!$H$30</f>
        <v>10.8</v>
      </c>
      <c r="AB26" s="16">
        <f>[22]Julho!$H$31</f>
        <v>13.32</v>
      </c>
      <c r="AC26" s="16">
        <f>[22]Julho!$H$32</f>
        <v>16.920000000000002</v>
      </c>
      <c r="AD26" s="16">
        <f>[22]Julho!$H$33</f>
        <v>15.48</v>
      </c>
      <c r="AE26" s="16">
        <f>[22]Julho!$H$34</f>
        <v>9.7200000000000006</v>
      </c>
      <c r="AF26" s="16">
        <f>[22]Julho!$H$35</f>
        <v>10.44</v>
      </c>
      <c r="AG26" s="85">
        <f t="shared" si="2"/>
        <v>23.040000000000003</v>
      </c>
    </row>
    <row r="27" spans="1:33" ht="17.100000000000001" customHeight="1" x14ac:dyDescent="0.2">
      <c r="A27" s="80" t="s">
        <v>17</v>
      </c>
      <c r="B27" s="16">
        <f>[23]Julho!$H$5</f>
        <v>9.3600000000000012</v>
      </c>
      <c r="C27" s="16">
        <f>[23]Julho!$H$6</f>
        <v>11.879999999999999</v>
      </c>
      <c r="D27" s="16">
        <f>[23]Julho!$H$7</f>
        <v>15.120000000000001</v>
      </c>
      <c r="E27" s="16">
        <f>[23]Julho!$H$8</f>
        <v>18.720000000000002</v>
      </c>
      <c r="F27" s="16">
        <f>[23]Julho!$H$9</f>
        <v>14.04</v>
      </c>
      <c r="G27" s="16">
        <f>[23]Julho!$H$10</f>
        <v>10.44</v>
      </c>
      <c r="H27" s="16">
        <f>[23]Julho!$H$11</f>
        <v>12.96</v>
      </c>
      <c r="I27" s="16">
        <f>[23]Julho!$H$12</f>
        <v>15.48</v>
      </c>
      <c r="J27" s="16">
        <f>[23]Julho!$H$13</f>
        <v>13.32</v>
      </c>
      <c r="K27" s="16">
        <f>[23]Julho!$H$14</f>
        <v>12.6</v>
      </c>
      <c r="L27" s="16">
        <f>[23]Julho!$H$15</f>
        <v>13.68</v>
      </c>
      <c r="M27" s="16">
        <f>[23]Julho!$H$16</f>
        <v>17.64</v>
      </c>
      <c r="N27" s="16">
        <f>[23]Julho!$H$17</f>
        <v>20.52</v>
      </c>
      <c r="O27" s="16">
        <f>[23]Julho!$H$18</f>
        <v>23.759999999999998</v>
      </c>
      <c r="P27" s="16">
        <f>[23]Julho!$H$19</f>
        <v>23.759999999999998</v>
      </c>
      <c r="Q27" s="16">
        <f>[23]Julho!$H$20</f>
        <v>24.12</v>
      </c>
      <c r="R27" s="16">
        <f>[23]Julho!$H$21</f>
        <v>23.400000000000002</v>
      </c>
      <c r="S27" s="16">
        <f>[23]Julho!$H$22</f>
        <v>17.28</v>
      </c>
      <c r="T27" s="16">
        <f>[23]Julho!$H$23</f>
        <v>10.8</v>
      </c>
      <c r="U27" s="16">
        <f>[23]Julho!$H$24</f>
        <v>10.8</v>
      </c>
      <c r="V27" s="16">
        <f>[23]Julho!$H$25</f>
        <v>12.24</v>
      </c>
      <c r="W27" s="16">
        <f>[23]Julho!$H$26</f>
        <v>16.2</v>
      </c>
      <c r="X27" s="16">
        <f>[23]Julho!$H$27</f>
        <v>23.400000000000002</v>
      </c>
      <c r="Y27" s="16">
        <f>[23]Julho!$H$28</f>
        <v>25.92</v>
      </c>
      <c r="Z27" s="16">
        <f>[23]Julho!$H$29</f>
        <v>21.240000000000002</v>
      </c>
      <c r="AA27" s="16">
        <f>[23]Julho!$H$30</f>
        <v>17.28</v>
      </c>
      <c r="AB27" s="16">
        <f>[23]Julho!$H$31</f>
        <v>18.720000000000002</v>
      </c>
      <c r="AC27" s="16">
        <f>[23]Julho!$H$32</f>
        <v>23.759999999999998</v>
      </c>
      <c r="AD27" s="16">
        <f>[23]Julho!$H$33</f>
        <v>22.68</v>
      </c>
      <c r="AE27" s="16">
        <f>[23]Julho!$H$34</f>
        <v>16.559999999999999</v>
      </c>
      <c r="AF27" s="16">
        <f>[23]Julho!$H$35</f>
        <v>12.96</v>
      </c>
      <c r="AG27" s="85">
        <f t="shared" si="2"/>
        <v>25.92</v>
      </c>
    </row>
    <row r="28" spans="1:33" ht="17.100000000000001" customHeight="1" x14ac:dyDescent="0.2">
      <c r="A28" s="80" t="s">
        <v>18</v>
      </c>
      <c r="B28" s="16">
        <f>[24]Julho!$H$5</f>
        <v>12.24</v>
      </c>
      <c r="C28" s="16">
        <f>[24]Julho!$H$6</f>
        <v>10.44</v>
      </c>
      <c r="D28" s="16">
        <f>[24]Julho!$H$7</f>
        <v>18.720000000000002</v>
      </c>
      <c r="E28" s="16">
        <f>[24]Julho!$H$8</f>
        <v>14.04</v>
      </c>
      <c r="F28" s="16">
        <f>[24]Julho!$H$9</f>
        <v>7.9200000000000008</v>
      </c>
      <c r="G28" s="16">
        <f>[24]Julho!$H$10</f>
        <v>1.4400000000000002</v>
      </c>
      <c r="H28" s="16">
        <f>[24]Julho!$H$11</f>
        <v>4.32</v>
      </c>
      <c r="I28" s="16">
        <f>[24]Julho!$H$12</f>
        <v>7.9200000000000008</v>
      </c>
      <c r="J28" s="16">
        <f>[24]Julho!$H$13</f>
        <v>6.48</v>
      </c>
      <c r="K28" s="16">
        <f>[24]Julho!$H$14</f>
        <v>9</v>
      </c>
      <c r="L28" s="16">
        <f>[24]Julho!$H$15</f>
        <v>13.32</v>
      </c>
      <c r="M28" s="16">
        <f>[24]Julho!$H$16</f>
        <v>10.8</v>
      </c>
      <c r="N28" s="16">
        <f>[24]Julho!$H$17</f>
        <v>14.04</v>
      </c>
      <c r="O28" s="16">
        <f>[24]Julho!$H$18</f>
        <v>16.2</v>
      </c>
      <c r="P28" s="16">
        <f>[24]Julho!$H$19</f>
        <v>21.6</v>
      </c>
      <c r="Q28" s="16">
        <f>[24]Julho!$H$20</f>
        <v>18</v>
      </c>
      <c r="R28" s="16">
        <f>[24]Julho!$H$21</f>
        <v>29.880000000000003</v>
      </c>
      <c r="S28" s="16">
        <f>[24]Julho!$H$22</f>
        <v>16.559999999999999</v>
      </c>
      <c r="T28" s="16">
        <f>[24]Julho!$H$23</f>
        <v>5.7600000000000007</v>
      </c>
      <c r="U28" s="16">
        <f>[24]Julho!$H$24</f>
        <v>2.8800000000000003</v>
      </c>
      <c r="V28" s="16">
        <f>[24]Julho!$H$25</f>
        <v>0.36000000000000004</v>
      </c>
      <c r="W28" s="16">
        <f>[24]Julho!$H$26</f>
        <v>4.6800000000000006</v>
      </c>
      <c r="X28" s="16">
        <f>[24]Julho!$H$27</f>
        <v>15.120000000000001</v>
      </c>
      <c r="Y28" s="16">
        <f>[24]Julho!$H$28</f>
        <v>7.2</v>
      </c>
      <c r="Z28" s="16">
        <f>[24]Julho!$H$29</f>
        <v>10.08</v>
      </c>
      <c r="AA28" s="16">
        <f>[24]Julho!$H$30</f>
        <v>15.120000000000001</v>
      </c>
      <c r="AB28" s="16">
        <f>[24]Julho!$H$31</f>
        <v>16.920000000000002</v>
      </c>
      <c r="AC28" s="16">
        <f>[24]Julho!$H$32</f>
        <v>17.28</v>
      </c>
      <c r="AD28" s="16">
        <f>[24]Julho!$H$33</f>
        <v>19.079999999999998</v>
      </c>
      <c r="AE28" s="16">
        <f>[24]Julho!$H$34</f>
        <v>9.3600000000000012</v>
      </c>
      <c r="AF28" s="16">
        <f>[24]Julho!$H$35</f>
        <v>6.84</v>
      </c>
      <c r="AG28" s="85">
        <f t="shared" si="2"/>
        <v>29.880000000000003</v>
      </c>
    </row>
    <row r="29" spans="1:33" ht="17.100000000000001" customHeight="1" x14ac:dyDescent="0.2">
      <c r="A29" s="80" t="s">
        <v>19</v>
      </c>
      <c r="B29" s="16">
        <f>[25]Julho!$H$5</f>
        <v>20.16</v>
      </c>
      <c r="C29" s="16">
        <f>[25]Julho!$H$6</f>
        <v>16.559999999999999</v>
      </c>
      <c r="D29" s="16">
        <f>[25]Julho!$H$7</f>
        <v>23.040000000000003</v>
      </c>
      <c r="E29" s="16">
        <f>[25]Julho!$H$8</f>
        <v>27.36</v>
      </c>
      <c r="F29" s="16">
        <f>[25]Julho!$H$9</f>
        <v>24.840000000000003</v>
      </c>
      <c r="G29" s="16">
        <f>[25]Julho!$H$10</f>
        <v>19.8</v>
      </c>
      <c r="H29" s="16">
        <f>[25]Julho!$H$11</f>
        <v>19.8</v>
      </c>
      <c r="I29" s="16">
        <f>[25]Julho!$H$12</f>
        <v>17.64</v>
      </c>
      <c r="J29" s="16">
        <f>[25]Julho!$H$13</f>
        <v>20.16</v>
      </c>
      <c r="K29" s="16">
        <f>[25]Julho!$H$14</f>
        <v>13.32</v>
      </c>
      <c r="L29" s="16">
        <f>[25]Julho!$H$15</f>
        <v>18.720000000000002</v>
      </c>
      <c r="M29" s="16">
        <f>[25]Julho!$H$16</f>
        <v>19.079999999999998</v>
      </c>
      <c r="N29" s="16">
        <f>[25]Julho!$H$17</f>
        <v>24.12</v>
      </c>
      <c r="O29" s="16">
        <f>[25]Julho!$H$18</f>
        <v>24.12</v>
      </c>
      <c r="P29" s="16">
        <f>[25]Julho!$H$19</f>
        <v>25.92</v>
      </c>
      <c r="Q29" s="16">
        <f>[25]Julho!$H$20</f>
        <v>22.32</v>
      </c>
      <c r="R29" s="16">
        <f>[25]Julho!$H$21</f>
        <v>21.240000000000002</v>
      </c>
      <c r="S29" s="16">
        <f>[25]Julho!$H$22</f>
        <v>20.88</v>
      </c>
      <c r="T29" s="16">
        <f>[25]Julho!$H$23</f>
        <v>13.68</v>
      </c>
      <c r="U29" s="16">
        <f>[25]Julho!$H$24</f>
        <v>6.12</v>
      </c>
      <c r="V29" s="16">
        <f>[25]Julho!$H$25</f>
        <v>1.08</v>
      </c>
      <c r="W29" s="16">
        <f>[25]Julho!$H$26</f>
        <v>14.04</v>
      </c>
      <c r="X29" s="16">
        <f>[25]Julho!$H$27</f>
        <v>26.64</v>
      </c>
      <c r="Y29" s="16">
        <f>[25]Julho!$H$28</f>
        <v>25.2</v>
      </c>
      <c r="Z29" s="16">
        <f>[25]Julho!$H$29</f>
        <v>23.040000000000003</v>
      </c>
      <c r="AA29" s="16">
        <f>[25]Julho!$H$30</f>
        <v>13.68</v>
      </c>
      <c r="AB29" s="16">
        <f>[25]Julho!$H$31</f>
        <v>21.240000000000002</v>
      </c>
      <c r="AC29" s="16">
        <f>[25]Julho!$H$32</f>
        <v>27.36</v>
      </c>
      <c r="AD29" s="16">
        <f>[25]Julho!$H$33</f>
        <v>20.88</v>
      </c>
      <c r="AE29" s="16">
        <f>[25]Julho!$H$34</f>
        <v>15.48</v>
      </c>
      <c r="AF29" s="16">
        <f>[25]Julho!$H$35</f>
        <v>17.28</v>
      </c>
      <c r="AG29" s="85">
        <f t="shared" si="2"/>
        <v>27.36</v>
      </c>
    </row>
    <row r="30" spans="1:33" ht="17.100000000000001" customHeight="1" x14ac:dyDescent="0.2">
      <c r="A30" s="80" t="s">
        <v>31</v>
      </c>
      <c r="B30" s="16">
        <f>[26]Julho!$H$5</f>
        <v>11.16</v>
      </c>
      <c r="C30" s="16">
        <f>[26]Julho!$H$6</f>
        <v>10.8</v>
      </c>
      <c r="D30" s="16">
        <f>[26]Julho!$H$7</f>
        <v>16.559999999999999</v>
      </c>
      <c r="E30" s="16">
        <f>[26]Julho!$H$8</f>
        <v>20.16</v>
      </c>
      <c r="F30" s="16">
        <f>[26]Julho!$H$9</f>
        <v>12.24</v>
      </c>
      <c r="G30" s="16">
        <f>[26]Julho!$H$10</f>
        <v>11.16</v>
      </c>
      <c r="H30" s="16">
        <f>[26]Julho!$H$11</f>
        <v>12.24</v>
      </c>
      <c r="I30" s="16">
        <f>[26]Julho!$H$12</f>
        <v>19.440000000000001</v>
      </c>
      <c r="J30" s="16">
        <f>[26]Julho!$H$13</f>
        <v>6.84</v>
      </c>
      <c r="K30" s="16">
        <f>[26]Julho!$H$14</f>
        <v>15.840000000000002</v>
      </c>
      <c r="L30" s="16">
        <f>[26]Julho!$H$15</f>
        <v>10.08</v>
      </c>
      <c r="M30" s="16">
        <f>[26]Julho!$H$16</f>
        <v>27</v>
      </c>
      <c r="N30" s="16">
        <f>[26]Julho!$H$17</f>
        <v>17.28</v>
      </c>
      <c r="O30" s="16">
        <f>[26]Julho!$H$18</f>
        <v>20.16</v>
      </c>
      <c r="P30" s="16">
        <f>[26]Julho!$H$19</f>
        <v>22.68</v>
      </c>
      <c r="Q30" s="16">
        <f>[26]Julho!$H$20</f>
        <v>19.440000000000001</v>
      </c>
      <c r="R30" s="16" t="str">
        <f>[26]Julho!$H$21</f>
        <v>*</v>
      </c>
      <c r="S30" s="16">
        <f>[26]Julho!$H$22</f>
        <v>20.88</v>
      </c>
      <c r="T30" s="16">
        <f>[26]Julho!$H$23</f>
        <v>11.16</v>
      </c>
      <c r="U30" s="16">
        <f>[26]Julho!$H$24</f>
        <v>10.44</v>
      </c>
      <c r="V30" s="16">
        <f>[26]Julho!$H$25</f>
        <v>6.84</v>
      </c>
      <c r="W30" s="16">
        <f>[26]Julho!$H$26</f>
        <v>14.4</v>
      </c>
      <c r="X30" s="16">
        <f>[26]Julho!$H$27</f>
        <v>19.8</v>
      </c>
      <c r="Y30" s="16">
        <f>[26]Julho!$H$28</f>
        <v>12.96</v>
      </c>
      <c r="Z30" s="16">
        <f>[26]Julho!$H$29</f>
        <v>19.079999999999998</v>
      </c>
      <c r="AA30" s="16">
        <f>[26]Julho!$H$30</f>
        <v>20.88</v>
      </c>
      <c r="AB30" s="16">
        <f>[26]Julho!$H$31</f>
        <v>17.64</v>
      </c>
      <c r="AC30" s="16">
        <f>[26]Julho!$H$32</f>
        <v>20.16</v>
      </c>
      <c r="AD30" s="16">
        <f>[26]Julho!$H$33</f>
        <v>16.920000000000002</v>
      </c>
      <c r="AE30" s="16">
        <f>[26]Julho!$H$34</f>
        <v>18.720000000000002</v>
      </c>
      <c r="AF30" s="16">
        <f>[26]Julho!$H$35</f>
        <v>10.44</v>
      </c>
      <c r="AG30" s="85">
        <f t="shared" si="2"/>
        <v>27</v>
      </c>
    </row>
    <row r="31" spans="1:33" ht="17.100000000000001" customHeight="1" x14ac:dyDescent="0.2">
      <c r="A31" s="80" t="s">
        <v>48</v>
      </c>
      <c r="B31" s="16">
        <f>[27]Julho!$H$5</f>
        <v>20.88</v>
      </c>
      <c r="C31" s="16">
        <f>[27]Julho!$H$6</f>
        <v>25.56</v>
      </c>
      <c r="D31" s="16">
        <f>[27]Julho!$H$7</f>
        <v>25.56</v>
      </c>
      <c r="E31" s="16">
        <f>[27]Julho!$H$8</f>
        <v>20.88</v>
      </c>
      <c r="F31" s="16">
        <f>[27]Julho!$H$9</f>
        <v>24.840000000000003</v>
      </c>
      <c r="G31" s="16">
        <f>[27]Julho!$H$10</f>
        <v>20.52</v>
      </c>
      <c r="H31" s="16">
        <f>[27]Julho!$H$11</f>
        <v>18.36</v>
      </c>
      <c r="I31" s="16">
        <f>[27]Julho!$H$12</f>
        <v>17.28</v>
      </c>
      <c r="J31" s="16">
        <f>[27]Julho!$H$13</f>
        <v>15.840000000000002</v>
      </c>
      <c r="K31" s="16">
        <f>[27]Julho!$H$14</f>
        <v>20.88</v>
      </c>
      <c r="L31" s="16">
        <f>[27]Julho!$H$15</f>
        <v>19.8</v>
      </c>
      <c r="M31" s="16">
        <f>[27]Julho!$H$16</f>
        <v>18.720000000000002</v>
      </c>
      <c r="N31" s="16">
        <f>[27]Julho!$H$17</f>
        <v>18</v>
      </c>
      <c r="O31" s="16">
        <f>[27]Julho!$H$18</f>
        <v>20.88</v>
      </c>
      <c r="P31" s="16">
        <f>[27]Julho!$H$19</f>
        <v>25.2</v>
      </c>
      <c r="Q31" s="16">
        <f>[27]Julho!$H$20</f>
        <v>20.16</v>
      </c>
      <c r="R31" s="16">
        <f>[27]Julho!$H$21</f>
        <v>23.040000000000003</v>
      </c>
      <c r="S31" s="16">
        <f>[27]Julho!$H$22</f>
        <v>27.720000000000002</v>
      </c>
      <c r="T31" s="16">
        <f>[27]Julho!$H$23</f>
        <v>21.96</v>
      </c>
      <c r="U31" s="16">
        <f>[27]Julho!$H$24</f>
        <v>19.079999999999998</v>
      </c>
      <c r="V31" s="16">
        <f>[27]Julho!$H$25</f>
        <v>14.76</v>
      </c>
      <c r="W31" s="16">
        <f>[27]Julho!$H$26</f>
        <v>19.440000000000001</v>
      </c>
      <c r="X31" s="16">
        <f>[27]Julho!$H$27</f>
        <v>20.52</v>
      </c>
      <c r="Y31" s="16">
        <f>[27]Julho!$H$28</f>
        <v>25.92</v>
      </c>
      <c r="Z31" s="16">
        <f>[27]Julho!$H$29</f>
        <v>20.88</v>
      </c>
      <c r="AA31" s="16">
        <f>[27]Julho!$H$30</f>
        <v>15.840000000000002</v>
      </c>
      <c r="AB31" s="16">
        <f>[27]Julho!$H$31</f>
        <v>21.96</v>
      </c>
      <c r="AC31" s="16">
        <f>[27]Julho!$H$32</f>
        <v>22.68</v>
      </c>
      <c r="AD31" s="16">
        <f>[27]Julho!$H$33</f>
        <v>18.720000000000002</v>
      </c>
      <c r="AE31" s="16">
        <f>[27]Julho!$H$34</f>
        <v>16.559999999999999</v>
      </c>
      <c r="AF31" s="16">
        <f>[27]Julho!$H$35</f>
        <v>20.52</v>
      </c>
      <c r="AG31" s="85">
        <f>MAX(B31:AF31)</f>
        <v>27.720000000000002</v>
      </c>
    </row>
    <row r="32" spans="1:33" ht="17.100000000000001" customHeight="1" x14ac:dyDescent="0.2">
      <c r="A32" s="80" t="s">
        <v>20</v>
      </c>
      <c r="B32" s="16">
        <f>[28]Julho!$H$5</f>
        <v>6.48</v>
      </c>
      <c r="C32" s="16">
        <f>[28]Julho!$H$6</f>
        <v>10.44</v>
      </c>
      <c r="D32" s="16">
        <f>[28]Julho!$H$7</f>
        <v>12.6</v>
      </c>
      <c r="E32" s="16">
        <f>[28]Julho!$H$8</f>
        <v>14.04</v>
      </c>
      <c r="F32" s="16">
        <f>[28]Julho!$H$9</f>
        <v>12.6</v>
      </c>
      <c r="G32" s="16">
        <f>[28]Julho!$H$10</f>
        <v>10.8</v>
      </c>
      <c r="H32" s="16">
        <f>[28]Julho!$H$11</f>
        <v>12.96</v>
      </c>
      <c r="I32" s="16">
        <f>[28]Julho!$H$12</f>
        <v>13.32</v>
      </c>
      <c r="J32" s="16">
        <f>[28]Julho!$H$13</f>
        <v>13.32</v>
      </c>
      <c r="K32" s="16">
        <f>[28]Julho!$H$14</f>
        <v>12.6</v>
      </c>
      <c r="L32" s="16">
        <f>[28]Julho!$H$15</f>
        <v>7.9200000000000008</v>
      </c>
      <c r="M32" s="16">
        <f>[28]Julho!$H$16</f>
        <v>11.16</v>
      </c>
      <c r="N32" s="16">
        <f>[28]Julho!$H$17</f>
        <v>13.32</v>
      </c>
      <c r="O32" s="16" t="str">
        <f>[28]Julho!$H$18</f>
        <v>*</v>
      </c>
      <c r="P32" s="16" t="str">
        <f>[28]Julho!$H$19</f>
        <v>*</v>
      </c>
      <c r="Q32" s="16" t="str">
        <f>[28]Julho!$H$20</f>
        <v>*</v>
      </c>
      <c r="R32" s="16" t="str">
        <f>[28]Julho!$H$21</f>
        <v>*</v>
      </c>
      <c r="S32" s="16" t="str">
        <f>[28]Julho!$H$22</f>
        <v>*</v>
      </c>
      <c r="T32" s="16" t="str">
        <f>[28]Julho!$H$23</f>
        <v>*</v>
      </c>
      <c r="U32" s="16" t="str">
        <f>[28]Julho!$H$24</f>
        <v>*</v>
      </c>
      <c r="V32" s="16" t="str">
        <f>[28]Julho!$H$25</f>
        <v>*</v>
      </c>
      <c r="W32" s="16" t="str">
        <f>[28]Julho!$H$26</f>
        <v>*</v>
      </c>
      <c r="X32" s="16" t="str">
        <f>[28]Julho!$H$27</f>
        <v>*</v>
      </c>
      <c r="Y32" s="16" t="str">
        <f>[28]Julho!$H$28</f>
        <v>*</v>
      </c>
      <c r="Z32" s="16" t="str">
        <f>[28]Julho!$H$29</f>
        <v>*</v>
      </c>
      <c r="AA32" s="16" t="str">
        <f>[28]Julho!$H$30</f>
        <v>*</v>
      </c>
      <c r="AB32" s="16" t="str">
        <f>[28]Julho!$H$31</f>
        <v>*</v>
      </c>
      <c r="AC32" s="16" t="str">
        <f>[28]Julho!$H$32</f>
        <v>*</v>
      </c>
      <c r="AD32" s="16" t="str">
        <f>[28]Julho!$H$33</f>
        <v>*</v>
      </c>
      <c r="AE32" s="16" t="str">
        <f>[28]Julho!$H$34</f>
        <v>*</v>
      </c>
      <c r="AF32" s="16" t="str">
        <f>[28]Julho!$H$35</f>
        <v>*</v>
      </c>
      <c r="AG32" s="85">
        <f t="shared" si="2"/>
        <v>14.04</v>
      </c>
    </row>
    <row r="33" spans="1:35" s="5" customFormat="1" ht="17.100000000000001" customHeight="1" thickBot="1" x14ac:dyDescent="0.25">
      <c r="A33" s="113" t="s">
        <v>33</v>
      </c>
      <c r="B33" s="114">
        <f t="shared" ref="B33:AG33" si="3">MAX(B5:B32)</f>
        <v>20.88</v>
      </c>
      <c r="C33" s="114">
        <f t="shared" si="3"/>
        <v>25.92</v>
      </c>
      <c r="D33" s="114">
        <f t="shared" si="3"/>
        <v>35.64</v>
      </c>
      <c r="E33" s="114">
        <f t="shared" si="3"/>
        <v>37.800000000000004</v>
      </c>
      <c r="F33" s="114">
        <f t="shared" si="3"/>
        <v>30.6</v>
      </c>
      <c r="G33" s="114">
        <f t="shared" si="3"/>
        <v>25.2</v>
      </c>
      <c r="H33" s="114">
        <f t="shared" si="3"/>
        <v>20.88</v>
      </c>
      <c r="I33" s="114">
        <f t="shared" si="3"/>
        <v>24.12</v>
      </c>
      <c r="J33" s="114">
        <f t="shared" si="3"/>
        <v>21.96</v>
      </c>
      <c r="K33" s="114">
        <f t="shared" si="3"/>
        <v>22.68</v>
      </c>
      <c r="L33" s="114">
        <f t="shared" si="3"/>
        <v>24.48</v>
      </c>
      <c r="M33" s="114">
        <f t="shared" si="3"/>
        <v>27</v>
      </c>
      <c r="N33" s="114">
        <f t="shared" si="3"/>
        <v>24.12</v>
      </c>
      <c r="O33" s="114">
        <f t="shared" si="3"/>
        <v>24.12</v>
      </c>
      <c r="P33" s="114">
        <f t="shared" si="3"/>
        <v>30.240000000000002</v>
      </c>
      <c r="Q33" s="114">
        <f t="shared" si="3"/>
        <v>26.64</v>
      </c>
      <c r="R33" s="114">
        <f t="shared" si="3"/>
        <v>29.880000000000003</v>
      </c>
      <c r="S33" s="114">
        <f t="shared" si="3"/>
        <v>27.720000000000002</v>
      </c>
      <c r="T33" s="114">
        <f t="shared" si="3"/>
        <v>22.32</v>
      </c>
      <c r="U33" s="114">
        <f t="shared" si="3"/>
        <v>22.32</v>
      </c>
      <c r="V33" s="114">
        <f t="shared" si="3"/>
        <v>18.720000000000002</v>
      </c>
      <c r="W33" s="114">
        <f t="shared" si="3"/>
        <v>23.040000000000003</v>
      </c>
      <c r="X33" s="114">
        <f t="shared" si="3"/>
        <v>29.52</v>
      </c>
      <c r="Y33" s="114">
        <f t="shared" si="3"/>
        <v>25.92</v>
      </c>
      <c r="Z33" s="114">
        <f t="shared" si="3"/>
        <v>30.6</v>
      </c>
      <c r="AA33" s="114">
        <f t="shared" si="3"/>
        <v>20.88</v>
      </c>
      <c r="AB33" s="114">
        <f t="shared" si="3"/>
        <v>27</v>
      </c>
      <c r="AC33" s="114">
        <f t="shared" si="3"/>
        <v>27.720000000000002</v>
      </c>
      <c r="AD33" s="114">
        <f t="shared" si="3"/>
        <v>24.48</v>
      </c>
      <c r="AE33" s="114">
        <f t="shared" si="3"/>
        <v>23.400000000000002</v>
      </c>
      <c r="AF33" s="114">
        <f t="shared" si="3"/>
        <v>24.12</v>
      </c>
      <c r="AG33" s="118">
        <f t="shared" si="3"/>
        <v>37.800000000000004</v>
      </c>
    </row>
    <row r="34" spans="1:35" x14ac:dyDescent="0.2">
      <c r="A34" s="64"/>
      <c r="B34" s="65"/>
      <c r="C34" s="65"/>
      <c r="D34" s="65" t="s">
        <v>138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69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49</v>
      </c>
      <c r="N35" s="66"/>
      <c r="O35" s="66"/>
      <c r="P35" s="66"/>
      <c r="Q35" s="66"/>
      <c r="R35" s="66"/>
      <c r="S35" s="66"/>
      <c r="T35" s="127" t="s">
        <v>136</v>
      </c>
      <c r="U35" s="127"/>
      <c r="V35" s="127"/>
      <c r="W35" s="127"/>
      <c r="X35" s="127"/>
      <c r="Y35" s="66"/>
      <c r="Z35" s="66"/>
      <c r="AA35" s="66"/>
      <c r="AB35" s="66"/>
      <c r="AC35" s="66"/>
      <c r="AD35" s="67"/>
      <c r="AE35" s="66"/>
      <c r="AF35" s="66"/>
      <c r="AG35" s="99"/>
      <c r="AH35" s="2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50</v>
      </c>
      <c r="N36" s="73"/>
      <c r="O36" s="73"/>
      <c r="P36" s="73"/>
      <c r="Q36" s="66"/>
      <c r="R36" s="66"/>
      <c r="S36" s="66"/>
      <c r="T36" s="128" t="s">
        <v>137</v>
      </c>
      <c r="U36" s="128"/>
      <c r="V36" s="128"/>
      <c r="W36" s="128"/>
      <c r="X36" s="128"/>
      <c r="Y36" s="66"/>
      <c r="Z36" s="66"/>
      <c r="AA36" s="66"/>
      <c r="AB36" s="66"/>
      <c r="AC36" s="66"/>
      <c r="AD36" s="67"/>
      <c r="AE36" s="68"/>
      <c r="AF36" s="76"/>
      <c r="AG36" s="71"/>
      <c r="AH36" s="2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100"/>
      <c r="AH37" s="29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101"/>
    </row>
    <row r="46" spans="1:35" x14ac:dyDescent="0.2">
      <c r="C46" s="3" t="s">
        <v>51</v>
      </c>
    </row>
  </sheetData>
  <sheetProtection password="C6EC" sheet="1" objects="1" scenarios="1"/>
  <mergeCells count="36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AG8" sqref="AG8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132" t="s">
        <v>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6" s="4" customFormat="1" ht="16.5" customHeight="1" x14ac:dyDescent="0.2">
      <c r="A2" s="135" t="s">
        <v>21</v>
      </c>
      <c r="B2" s="130" t="s">
        <v>134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  <c r="AH2" s="7"/>
    </row>
    <row r="3" spans="1:36" s="5" customFormat="1" ht="12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86" t="s">
        <v>131</v>
      </c>
      <c r="AH3" s="10"/>
    </row>
    <row r="4" spans="1:36" s="5" customFormat="1" ht="13.5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86" t="s">
        <v>37</v>
      </c>
      <c r="AH4" s="10"/>
    </row>
    <row r="5" spans="1:36" s="5" customFormat="1" ht="13.5" customHeight="1" x14ac:dyDescent="0.2">
      <c r="A5" s="80" t="s">
        <v>44</v>
      </c>
      <c r="B5" s="125" t="str">
        <f>[1]Julho!$I$5</f>
        <v>O</v>
      </c>
      <c r="C5" s="125" t="str">
        <f>[1]Julho!$I$6</f>
        <v>SO</v>
      </c>
      <c r="D5" s="125" t="str">
        <f>[1]Julho!$I$7</f>
        <v>O</v>
      </c>
      <c r="E5" s="125" t="str">
        <f>[1]Julho!$I$8</f>
        <v>S</v>
      </c>
      <c r="F5" s="125" t="str">
        <f>[1]Julho!$I$9</f>
        <v>O</v>
      </c>
      <c r="G5" s="125" t="str">
        <f>[1]Julho!$I$10</f>
        <v>O</v>
      </c>
      <c r="H5" s="125" t="str">
        <f>[1]Julho!$I$11</f>
        <v>O</v>
      </c>
      <c r="I5" s="125" t="str">
        <f>[1]Julho!$I$12</f>
        <v>O</v>
      </c>
      <c r="J5" s="125" t="str">
        <f>[1]Julho!$I$13</f>
        <v>O</v>
      </c>
      <c r="K5" s="125" t="str">
        <f>[1]Julho!$I$14</f>
        <v>O</v>
      </c>
      <c r="L5" s="125" t="str">
        <f>[1]Julho!$I$15</f>
        <v>O</v>
      </c>
      <c r="M5" s="125" t="str">
        <f>[1]Julho!$I$16</f>
        <v>S</v>
      </c>
      <c r="N5" s="125" t="str">
        <f>[1]Julho!$I$17</f>
        <v>O</v>
      </c>
      <c r="O5" s="125" t="str">
        <f>[1]Julho!$I$18</f>
        <v>SE</v>
      </c>
      <c r="P5" s="125" t="str">
        <f>[1]Julho!$I$19</f>
        <v>SE</v>
      </c>
      <c r="Q5" s="125" t="str">
        <f>[1]Julho!$I$20</f>
        <v>NO</v>
      </c>
      <c r="R5" s="125" t="str">
        <f>[1]Julho!$I$21</f>
        <v>NO</v>
      </c>
      <c r="S5" s="125" t="str">
        <f>[1]Julho!$I$22</f>
        <v>NO</v>
      </c>
      <c r="T5" s="125" t="str">
        <f>[1]Julho!$I$23</f>
        <v>O</v>
      </c>
      <c r="U5" s="125" t="str">
        <f>[1]Julho!$I$24</f>
        <v>NO</v>
      </c>
      <c r="V5" s="125" t="str">
        <f>[1]Julho!$I$25</f>
        <v>N</v>
      </c>
      <c r="W5" s="125" t="str">
        <f>[1]Julho!$I$26</f>
        <v>O</v>
      </c>
      <c r="X5" s="125" t="str">
        <f>[1]Julho!$I$27</f>
        <v>O</v>
      </c>
      <c r="Y5" s="125" t="str">
        <f>[1]Julho!$I$28</f>
        <v>SE</v>
      </c>
      <c r="Z5" s="125" t="str">
        <f>[1]Julho!$I$29</f>
        <v>S</v>
      </c>
      <c r="AA5" s="125" t="str">
        <f>[1]Julho!$I$30</f>
        <v>O</v>
      </c>
      <c r="AB5" s="125" t="str">
        <f>[1]Julho!$I$31</f>
        <v>O</v>
      </c>
      <c r="AC5" s="125" t="str">
        <f>[1]Julho!$I$32</f>
        <v>O</v>
      </c>
      <c r="AD5" s="125" t="str">
        <f>[1]Julho!$I$33</f>
        <v>O</v>
      </c>
      <c r="AE5" s="125" t="str">
        <f>[1]Julho!$I$34</f>
        <v>O</v>
      </c>
      <c r="AF5" s="125" t="str">
        <f>[1]Julho!$I$35</f>
        <v>O</v>
      </c>
      <c r="AG5" s="87" t="str">
        <f>[1]Julho!$I$36</f>
        <v>O</v>
      </c>
      <c r="AH5" s="10"/>
    </row>
    <row r="6" spans="1:36" s="1" customFormat="1" ht="12.75" customHeight="1" x14ac:dyDescent="0.2">
      <c r="A6" s="80" t="s">
        <v>0</v>
      </c>
      <c r="B6" s="16" t="str">
        <f>[2]Julho!$I$5</f>
        <v>SO</v>
      </c>
      <c r="C6" s="16" t="str">
        <f>[2]Julho!$I$6</f>
        <v>SO</v>
      </c>
      <c r="D6" s="16" t="str">
        <f>[2]Julho!$I$7</f>
        <v>SO</v>
      </c>
      <c r="E6" s="16" t="str">
        <f>[2]Julho!$I$8</f>
        <v>SO</v>
      </c>
      <c r="F6" s="16" t="str">
        <f>[2]Julho!$I$9</f>
        <v>SO</v>
      </c>
      <c r="G6" s="16" t="str">
        <f>[2]Julho!$I$10</f>
        <v>SO</v>
      </c>
      <c r="H6" s="16" t="str">
        <f>[2]Julho!$I$11</f>
        <v>SO</v>
      </c>
      <c r="I6" s="16" t="str">
        <f>[2]Julho!$I$12</f>
        <v>SO</v>
      </c>
      <c r="J6" s="16" t="str">
        <f>[2]Julho!$I$13</f>
        <v>SO</v>
      </c>
      <c r="K6" s="16" t="str">
        <f>[2]Julho!$I$14</f>
        <v>SO</v>
      </c>
      <c r="L6" s="16" t="str">
        <f>[2]Julho!$I$15</f>
        <v>SO</v>
      </c>
      <c r="M6" s="16" t="str">
        <f>[2]Julho!$I$16</f>
        <v>SO</v>
      </c>
      <c r="N6" s="16" t="str">
        <f>[2]Julho!$I$17</f>
        <v>SO</v>
      </c>
      <c r="O6" s="16" t="str">
        <f>[2]Julho!$I$18</f>
        <v>SO</v>
      </c>
      <c r="P6" s="16" t="str">
        <f>[2]Julho!$I$19</f>
        <v>SO</v>
      </c>
      <c r="Q6" s="16" t="str">
        <f>[2]Julho!$I$20</f>
        <v>SO</v>
      </c>
      <c r="R6" s="16" t="str">
        <f>[2]Julho!$I$21</f>
        <v>SO</v>
      </c>
      <c r="S6" s="16" t="str">
        <f>[2]Julho!$I$22</f>
        <v>SO</v>
      </c>
      <c r="T6" s="125" t="str">
        <f>[2]Julho!$I$23</f>
        <v>SO</v>
      </c>
      <c r="U6" s="125" t="str">
        <f>[2]Julho!$I$24</f>
        <v>SO</v>
      </c>
      <c r="V6" s="125" t="str">
        <f>[2]Julho!$I$25</f>
        <v>SO</v>
      </c>
      <c r="W6" s="125" t="str">
        <f>[2]Julho!$I$26</f>
        <v>SO</v>
      </c>
      <c r="X6" s="125" t="str">
        <f>[2]Julho!$I$27</f>
        <v>SO</v>
      </c>
      <c r="Y6" s="125" t="str">
        <f>[2]Julho!$I$28</f>
        <v>SO</v>
      </c>
      <c r="Z6" s="125" t="str">
        <f>[2]Julho!$I$29</f>
        <v>SO</v>
      </c>
      <c r="AA6" s="125" t="str">
        <f>[2]Julho!$I$30</f>
        <v>SO</v>
      </c>
      <c r="AB6" s="125" t="str">
        <f>[2]Julho!$I$31</f>
        <v>SO</v>
      </c>
      <c r="AC6" s="125" t="str">
        <f>[2]Julho!$I$32</f>
        <v>SO</v>
      </c>
      <c r="AD6" s="125" t="str">
        <f>[2]Julho!$I$33</f>
        <v>SO</v>
      </c>
      <c r="AE6" s="125" t="str">
        <f>[2]Julho!$I$34</f>
        <v>SO</v>
      </c>
      <c r="AF6" s="125" t="str">
        <f>[2]Julho!$I$35</f>
        <v>SO</v>
      </c>
      <c r="AG6" s="88" t="str">
        <f>[2]Julho!$I$36</f>
        <v>SO</v>
      </c>
      <c r="AH6" s="2"/>
    </row>
    <row r="7" spans="1:36" ht="12" customHeight="1" x14ac:dyDescent="0.2">
      <c r="A7" s="80" t="s">
        <v>1</v>
      </c>
      <c r="B7" s="16" t="str">
        <f>[3]Julho!$I$5</f>
        <v>S</v>
      </c>
      <c r="C7" s="16" t="str">
        <f>[3]Julho!$I$6</f>
        <v>SE</v>
      </c>
      <c r="D7" s="16" t="str">
        <f>[3]Julho!$I$7</f>
        <v>SE</v>
      </c>
      <c r="E7" s="16" t="str">
        <f>[3]Julho!$I$8</f>
        <v>L</v>
      </c>
      <c r="F7" s="16" t="str">
        <f>[3]Julho!$I$9</f>
        <v>L</v>
      </c>
      <c r="G7" s="16" t="str">
        <f>[3]Julho!$I$10</f>
        <v>SE</v>
      </c>
      <c r="H7" s="16" t="str">
        <f>[3]Julho!$I$11</f>
        <v>SE</v>
      </c>
      <c r="I7" s="16" t="str">
        <f>[3]Julho!$I$12</f>
        <v>NE</v>
      </c>
      <c r="J7" s="16" t="str">
        <f>[3]Julho!$I$13</f>
        <v>SE</v>
      </c>
      <c r="K7" s="16" t="str">
        <f>[3]Julho!$I$14</f>
        <v>NE</v>
      </c>
      <c r="L7" s="16" t="str">
        <f>[3]Julho!$I$15</f>
        <v>SE</v>
      </c>
      <c r="M7" s="16" t="str">
        <f>[3]Julho!$I$16</f>
        <v>L</v>
      </c>
      <c r="N7" s="16" t="str">
        <f>[3]Julho!$I$17</f>
        <v>NE</v>
      </c>
      <c r="O7" s="16" t="str">
        <f>[3]Julho!$I$18</f>
        <v>N</v>
      </c>
      <c r="P7" s="16" t="str">
        <f>[3]Julho!$I$19</f>
        <v>N</v>
      </c>
      <c r="Q7" s="16" t="str">
        <f>[3]Julho!$I$20</f>
        <v>NO</v>
      </c>
      <c r="R7" s="16" t="str">
        <f>[3]Julho!$I$21</f>
        <v>*</v>
      </c>
      <c r="S7" s="16" t="str">
        <f>[3]Julho!$I$22</f>
        <v>S</v>
      </c>
      <c r="T7" s="125" t="str">
        <f>[3]Julho!$I$23</f>
        <v>SE</v>
      </c>
      <c r="U7" s="125" t="str">
        <f>[3]Julho!$I$24</f>
        <v>SE</v>
      </c>
      <c r="V7" s="125" t="str">
        <f>[3]Julho!$I$25</f>
        <v>NO</v>
      </c>
      <c r="W7" s="125" t="str">
        <f>[3]Julho!$I$26</f>
        <v>L</v>
      </c>
      <c r="X7" s="125" t="str">
        <f>[3]Julho!$I$27</f>
        <v>NE</v>
      </c>
      <c r="Y7" s="125" t="str">
        <f>[3]Julho!$I$28</f>
        <v>N</v>
      </c>
      <c r="Z7" s="125" t="str">
        <f>[3]Julho!$I$29</f>
        <v>SE</v>
      </c>
      <c r="AA7" s="125" t="str">
        <f>[3]Julho!$I$30</f>
        <v>L</v>
      </c>
      <c r="AB7" s="125" t="str">
        <f>[3]Julho!$I$31</f>
        <v>L</v>
      </c>
      <c r="AC7" s="125" t="str">
        <f>[3]Julho!$I$32</f>
        <v>NE</v>
      </c>
      <c r="AD7" s="125" t="str">
        <f>[3]Julho!$I$33</f>
        <v>NE</v>
      </c>
      <c r="AE7" s="125" t="str">
        <f>[3]Julho!$I$34</f>
        <v>NE</v>
      </c>
      <c r="AF7" s="125" t="str">
        <f>[3]Julho!$I$35</f>
        <v>L</v>
      </c>
      <c r="AG7" s="88" t="str">
        <f>[3]Julho!$I$36</f>
        <v>SE</v>
      </c>
      <c r="AH7" s="2"/>
    </row>
    <row r="8" spans="1:36" ht="12" customHeight="1" x14ac:dyDescent="0.2">
      <c r="A8" s="80" t="s">
        <v>73</v>
      </c>
      <c r="B8" s="16" t="str">
        <f>[4]Julho!$I$5</f>
        <v>S</v>
      </c>
      <c r="C8" s="16" t="str">
        <f>[4]Julho!$I$6</f>
        <v>SE</v>
      </c>
      <c r="D8" s="16" t="str">
        <f>[4]Julho!$I$7</f>
        <v>SE</v>
      </c>
      <c r="E8" s="16" t="str">
        <f>[4]Julho!$I$8</f>
        <v>L</v>
      </c>
      <c r="F8" s="16" t="str">
        <f>[4]Julho!$I$9</f>
        <v>L</v>
      </c>
      <c r="G8" s="16" t="str">
        <f>[4]Julho!$I$10</f>
        <v>L</v>
      </c>
      <c r="H8" s="16" t="str">
        <f>[4]Julho!$I$11</f>
        <v>L</v>
      </c>
      <c r="I8" s="16" t="str">
        <f>[4]Julho!$I$12</f>
        <v>L</v>
      </c>
      <c r="J8" s="16" t="str">
        <f>[4]Julho!$I$13</f>
        <v>L</v>
      </c>
      <c r="K8" s="16" t="str">
        <f>[4]Julho!$I$14</f>
        <v>L</v>
      </c>
      <c r="L8" s="16" t="str">
        <f>[4]Julho!$I$15</f>
        <v>SE</v>
      </c>
      <c r="M8" s="16" t="str">
        <f>[4]Julho!$I$16</f>
        <v>L</v>
      </c>
      <c r="N8" s="16" t="str">
        <f>[4]Julho!$I$17</f>
        <v>L</v>
      </c>
      <c r="O8" s="16" t="str">
        <f>[4]Julho!$I$18</f>
        <v>L</v>
      </c>
      <c r="P8" s="16" t="str">
        <f>[4]Julho!$I$19</f>
        <v>NE</v>
      </c>
      <c r="Q8" s="16" t="str">
        <f>[4]Julho!$I$20</f>
        <v>NE</v>
      </c>
      <c r="R8" s="16" t="str">
        <f>[4]Julho!$I$21</f>
        <v>SO</v>
      </c>
      <c r="S8" s="16" t="str">
        <f>[4]Julho!$I$22</f>
        <v>SO</v>
      </c>
      <c r="T8" s="125" t="str">
        <f>[4]Julho!$I$23</f>
        <v>SE</v>
      </c>
      <c r="U8" s="125" t="str">
        <f>[4]Julho!$I$24</f>
        <v>SE</v>
      </c>
      <c r="V8" s="125" t="str">
        <f>[4]Julho!$I$25</f>
        <v>L</v>
      </c>
      <c r="W8" s="125" t="str">
        <f>[4]Julho!$I$26</f>
        <v>L</v>
      </c>
      <c r="X8" s="125" t="str">
        <f>[4]Julho!$I$27</f>
        <v>L</v>
      </c>
      <c r="Y8" s="125" t="str">
        <f>[4]Julho!$I$28</f>
        <v>L</v>
      </c>
      <c r="Z8" s="125" t="str">
        <f>[4]Julho!$I$29</f>
        <v>L</v>
      </c>
      <c r="AA8" s="125" t="str">
        <f>[4]Julho!$I$30</f>
        <v>L</v>
      </c>
      <c r="AB8" s="125" t="str">
        <f>[4]Julho!$I$31</f>
        <v>L</v>
      </c>
      <c r="AC8" s="125" t="str">
        <f>[4]Julho!$I$32</f>
        <v>L</v>
      </c>
      <c r="AD8" s="125" t="str">
        <f>[4]Julho!$I$33</f>
        <v>L</v>
      </c>
      <c r="AE8" s="125" t="str">
        <f>[4]Julho!$I$34</f>
        <v>L</v>
      </c>
      <c r="AF8" s="125" t="str">
        <f>[4]Julho!$I$35</f>
        <v>L</v>
      </c>
      <c r="AG8" s="88" t="str">
        <f>[4]Julho!$I$36</f>
        <v>L</v>
      </c>
      <c r="AH8" s="2"/>
    </row>
    <row r="9" spans="1:36" ht="13.5" customHeight="1" x14ac:dyDescent="0.2">
      <c r="A9" s="80" t="s">
        <v>45</v>
      </c>
      <c r="B9" s="63" t="str">
        <f>[5]Julho!$I$5</f>
        <v>S</v>
      </c>
      <c r="C9" s="63" t="str">
        <f>[5]Julho!$I$6</f>
        <v>SO</v>
      </c>
      <c r="D9" s="63" t="str">
        <f>[5]Julho!$I$7</f>
        <v>NE</v>
      </c>
      <c r="E9" s="63" t="str">
        <f>[5]Julho!$I$8</f>
        <v>NE</v>
      </c>
      <c r="F9" s="63" t="str">
        <f>[5]Julho!$I$9</f>
        <v>NE</v>
      </c>
      <c r="G9" s="63" t="str">
        <f>[5]Julho!$I$10</f>
        <v>NE</v>
      </c>
      <c r="H9" s="63" t="str">
        <f>[5]Julho!$I$11</f>
        <v>NE</v>
      </c>
      <c r="I9" s="63" t="str">
        <f>[5]Julho!$I$12</f>
        <v>NE</v>
      </c>
      <c r="J9" s="63" t="str">
        <f>[5]Julho!$I$13</f>
        <v>NE</v>
      </c>
      <c r="K9" s="63" t="str">
        <f>[5]Julho!$I$14</f>
        <v>NE</v>
      </c>
      <c r="L9" s="63" t="str">
        <f>[5]Julho!$I$15</f>
        <v>NE</v>
      </c>
      <c r="M9" s="63" t="str">
        <f>[5]Julho!$I$16</f>
        <v>NE</v>
      </c>
      <c r="N9" s="63" t="str">
        <f>[5]Julho!$I$17</f>
        <v>NE</v>
      </c>
      <c r="O9" s="63" t="str">
        <f>[5]Julho!$I$18</f>
        <v>NE</v>
      </c>
      <c r="P9" s="63" t="str">
        <f>[5]Julho!$I$19</f>
        <v>NE</v>
      </c>
      <c r="Q9" s="63" t="str">
        <f>[5]Julho!$I$20</f>
        <v>NE</v>
      </c>
      <c r="R9" s="63" t="str">
        <f>[5]Julho!$I$21</f>
        <v>S</v>
      </c>
      <c r="S9" s="63" t="str">
        <f>[5]Julho!$I$22</f>
        <v>S</v>
      </c>
      <c r="T9" s="125" t="str">
        <f>[5]Julho!$I$23</f>
        <v>NE</v>
      </c>
      <c r="U9" s="125" t="str">
        <f>[5]Julho!$I$24</f>
        <v>NE</v>
      </c>
      <c r="V9" s="125" t="str">
        <f>[5]Julho!$I$25</f>
        <v>NE</v>
      </c>
      <c r="W9" s="125" t="str">
        <f>[5]Julho!$I$26</f>
        <v>NE</v>
      </c>
      <c r="X9" s="125" t="str">
        <f>[5]Julho!$I$27</f>
        <v>NE</v>
      </c>
      <c r="Y9" s="125" t="str">
        <f>[5]Julho!$I$28</f>
        <v>NE</v>
      </c>
      <c r="Z9" s="125" t="str">
        <f>[5]Julho!$I$29</f>
        <v>NE</v>
      </c>
      <c r="AA9" s="125" t="str">
        <f>[5]Julho!$I$30</f>
        <v>N</v>
      </c>
      <c r="AB9" s="125" t="str">
        <f>[5]Julho!$I$31</f>
        <v>NE</v>
      </c>
      <c r="AC9" s="125" t="str">
        <f>[5]Julho!$I$32</f>
        <v>NE</v>
      </c>
      <c r="AD9" s="125" t="str">
        <f>[5]Julho!$I$33</f>
        <v>N</v>
      </c>
      <c r="AE9" s="125" t="str">
        <f>[5]Julho!$I$34</f>
        <v>NE</v>
      </c>
      <c r="AF9" s="125" t="str">
        <f>[5]Julho!$I$35</f>
        <v>NE</v>
      </c>
      <c r="AG9" s="88" t="str">
        <f>[5]Julho!$I$36</f>
        <v>NE</v>
      </c>
      <c r="AH9" s="2"/>
    </row>
    <row r="10" spans="1:36" ht="13.5" customHeight="1" x14ac:dyDescent="0.2">
      <c r="A10" s="80" t="s">
        <v>2</v>
      </c>
      <c r="B10" s="63" t="str">
        <f>[6]Julho!$I$5</f>
        <v>SE</v>
      </c>
      <c r="C10" s="63" t="str">
        <f>[6]Julho!$I$6</f>
        <v>SE</v>
      </c>
      <c r="D10" s="63" t="str">
        <f>[6]Julho!$I$7</f>
        <v>SE</v>
      </c>
      <c r="E10" s="63" t="str">
        <f>[6]Julho!$I$8</f>
        <v>L</v>
      </c>
      <c r="F10" s="63" t="str">
        <f>[6]Julho!$I$9</f>
        <v>L</v>
      </c>
      <c r="G10" s="63" t="str">
        <f>[6]Julho!$I$10</f>
        <v>L</v>
      </c>
      <c r="H10" s="63" t="str">
        <f>[6]Julho!$I$11</f>
        <v>L</v>
      </c>
      <c r="I10" s="63" t="str">
        <f>[6]Julho!$I$12</f>
        <v>L</v>
      </c>
      <c r="J10" s="63" t="str">
        <f>[6]Julho!$I$13</f>
        <v>L</v>
      </c>
      <c r="K10" s="63" t="str">
        <f>[6]Julho!$I$14</f>
        <v>L</v>
      </c>
      <c r="L10" s="63" t="str">
        <f>[6]Julho!$I$15</f>
        <v>L</v>
      </c>
      <c r="M10" s="63" t="str">
        <f>[6]Julho!$I$16</f>
        <v>L</v>
      </c>
      <c r="N10" s="63" t="str">
        <f>[6]Julho!$I$17</f>
        <v>L</v>
      </c>
      <c r="O10" s="63" t="str">
        <f>[6]Julho!$I$18</f>
        <v>NE</v>
      </c>
      <c r="P10" s="63" t="str">
        <f>[6]Julho!$I$19</f>
        <v>NE</v>
      </c>
      <c r="Q10" s="63" t="str">
        <f>[6]Julho!$I$20</f>
        <v>NE</v>
      </c>
      <c r="R10" s="63" t="str">
        <f>[6]Julho!$I$21</f>
        <v>N</v>
      </c>
      <c r="S10" s="63" t="str">
        <f>[6]Julho!$I$22</f>
        <v>N</v>
      </c>
      <c r="T10" s="125" t="str">
        <f>[6]Julho!$I$23</f>
        <v>L</v>
      </c>
      <c r="U10" s="125" t="str">
        <f>[6]Julho!$I$24</f>
        <v>SE</v>
      </c>
      <c r="V10" s="63" t="str">
        <f>[6]Julho!$I$25</f>
        <v>N</v>
      </c>
      <c r="W10" s="125" t="str">
        <f>[6]Julho!$I$26</f>
        <v>L</v>
      </c>
      <c r="X10" s="125" t="str">
        <f>[6]Julho!$I$27</f>
        <v>L</v>
      </c>
      <c r="Y10" s="125" t="str">
        <f>[6]Julho!$I$28</f>
        <v>NE</v>
      </c>
      <c r="Z10" s="125" t="str">
        <f>[6]Julho!$I$29</f>
        <v>L</v>
      </c>
      <c r="AA10" s="125" t="str">
        <f>[6]Julho!$I$30</f>
        <v>L</v>
      </c>
      <c r="AB10" s="125" t="str">
        <f>[6]Julho!$I$31</f>
        <v>L</v>
      </c>
      <c r="AC10" s="125" t="str">
        <f>[6]Julho!$I$32</f>
        <v>L</v>
      </c>
      <c r="AD10" s="125" t="str">
        <f>[6]Julho!$I$33</f>
        <v>L</v>
      </c>
      <c r="AE10" s="125" t="str">
        <f>[6]Julho!$I$34</f>
        <v>L</v>
      </c>
      <c r="AF10" s="125" t="str">
        <f>[6]Julho!$I$35</f>
        <v>L</v>
      </c>
      <c r="AG10" s="88" t="str">
        <f>[6]Julho!$I$36</f>
        <v>L</v>
      </c>
      <c r="AH10" s="2"/>
    </row>
    <row r="11" spans="1:36" ht="12.75" customHeight="1" x14ac:dyDescent="0.2">
      <c r="A11" s="80" t="s">
        <v>3</v>
      </c>
      <c r="B11" s="63" t="str">
        <f>[7]Julho!$I$5</f>
        <v>O</v>
      </c>
      <c r="C11" s="63" t="str">
        <f>[7]Julho!$I$6</f>
        <v>SE</v>
      </c>
      <c r="D11" s="63" t="str">
        <f>[7]Julho!$I$7</f>
        <v>SE</v>
      </c>
      <c r="E11" s="63" t="str">
        <f>[7]Julho!$I$8</f>
        <v>L</v>
      </c>
      <c r="F11" s="63" t="str">
        <f>[7]Julho!$I$9</f>
        <v>L</v>
      </c>
      <c r="G11" s="63" t="str">
        <f>[7]Julho!$I$10</f>
        <v>SE</v>
      </c>
      <c r="H11" s="63" t="str">
        <f>[7]Julho!$I$11</f>
        <v>O</v>
      </c>
      <c r="I11" s="63" t="str">
        <f>[7]Julho!$I$12</f>
        <v>L</v>
      </c>
      <c r="J11" s="63" t="str">
        <f>[7]Julho!$I$13</f>
        <v>SE</v>
      </c>
      <c r="K11" s="63" t="str">
        <f>[7]Julho!$I$14</f>
        <v>L</v>
      </c>
      <c r="L11" s="63" t="str">
        <f>[7]Julho!$I$15</f>
        <v>SO</v>
      </c>
      <c r="M11" s="63" t="str">
        <f>[7]Julho!$I$16</f>
        <v>SO</v>
      </c>
      <c r="N11" s="63" t="str">
        <f>[7]Julho!$I$17</f>
        <v>SO</v>
      </c>
      <c r="O11" s="63" t="str">
        <f>[7]Julho!$I$18</f>
        <v>L</v>
      </c>
      <c r="P11" s="63" t="str">
        <f>[7]Julho!$I$19</f>
        <v>N</v>
      </c>
      <c r="Q11" s="63" t="str">
        <f>[7]Julho!$I$20</f>
        <v>L</v>
      </c>
      <c r="R11" s="63" t="str">
        <f>[7]Julho!$I$21</f>
        <v>O</v>
      </c>
      <c r="S11" s="63" t="str">
        <f>[7]Julho!$I$22</f>
        <v>SO</v>
      </c>
      <c r="T11" s="125" t="str">
        <f>[7]Julho!$I$23</f>
        <v>L</v>
      </c>
      <c r="U11" s="125" t="str">
        <f>[7]Julho!$I$24</f>
        <v>O</v>
      </c>
      <c r="V11" s="125" t="str">
        <f>[7]Julho!$I$25</f>
        <v>O</v>
      </c>
      <c r="W11" s="125" t="str">
        <f>[7]Julho!$I$26</f>
        <v>O</v>
      </c>
      <c r="X11" s="125" t="str">
        <f>[7]Julho!$I$27</f>
        <v>NE</v>
      </c>
      <c r="Y11" s="125" t="str">
        <f>[7]Julho!$I$28</f>
        <v>L</v>
      </c>
      <c r="Z11" s="125" t="str">
        <f>[7]Julho!$I$29</f>
        <v>O</v>
      </c>
      <c r="AA11" s="125" t="str">
        <f>[7]Julho!$I$30</f>
        <v>L</v>
      </c>
      <c r="AB11" s="125" t="str">
        <f>[7]Julho!$I$31</f>
        <v>O</v>
      </c>
      <c r="AC11" s="125" t="str">
        <f>[7]Julho!$I$32</f>
        <v>NE</v>
      </c>
      <c r="AD11" s="125" t="str">
        <f>[7]Julho!$I$33</f>
        <v>SE</v>
      </c>
      <c r="AE11" s="125" t="str">
        <f>[7]Julho!$I$34</f>
        <v>L</v>
      </c>
      <c r="AF11" s="125" t="str">
        <f>[7]Julho!$I$35</f>
        <v>NE</v>
      </c>
      <c r="AG11" s="88" t="str">
        <f>[7]Julho!$I$36</f>
        <v>L</v>
      </c>
      <c r="AH11" s="2" t="s">
        <v>51</v>
      </c>
    </row>
    <row r="12" spans="1:36" ht="13.5" customHeight="1" x14ac:dyDescent="0.2">
      <c r="A12" s="80" t="s">
        <v>4</v>
      </c>
      <c r="B12" s="63" t="str">
        <f>[8]Julho!$I$5</f>
        <v>*</v>
      </c>
      <c r="C12" s="63" t="str">
        <f>[8]Julho!$I$6</f>
        <v>*</v>
      </c>
      <c r="D12" s="63" t="str">
        <f>[8]Julho!$I$7</f>
        <v>*</v>
      </c>
      <c r="E12" s="63" t="str">
        <f>[8]Julho!$I$8</f>
        <v>*</v>
      </c>
      <c r="F12" s="63" t="str">
        <f>[8]Julho!$I$9</f>
        <v>*</v>
      </c>
      <c r="G12" s="63" t="str">
        <f>[8]Julho!$I$10</f>
        <v>*</v>
      </c>
      <c r="H12" s="63" t="str">
        <f>[8]Julho!$I$11</f>
        <v>*</v>
      </c>
      <c r="I12" s="63" t="str">
        <f>[8]Julho!$I$12</f>
        <v>*</v>
      </c>
      <c r="J12" s="63" t="str">
        <f>[8]Julho!$I$13</f>
        <v>*</v>
      </c>
      <c r="K12" s="63" t="str">
        <f>[8]Julho!$I$14</f>
        <v>*</v>
      </c>
      <c r="L12" s="63" t="str">
        <f>[8]Julho!$I$15</f>
        <v>*</v>
      </c>
      <c r="M12" s="63" t="str">
        <f>[8]Julho!$I$16</f>
        <v>*</v>
      </c>
      <c r="N12" s="63" t="str">
        <f>[8]Julho!$I$17</f>
        <v>*</v>
      </c>
      <c r="O12" s="63" t="str">
        <f>[8]Julho!$I$18</f>
        <v>*</v>
      </c>
      <c r="P12" s="63" t="str">
        <f>[8]Julho!$I$19</f>
        <v>*</v>
      </c>
      <c r="Q12" s="63" t="str">
        <f>[8]Julho!$I$20</f>
        <v>*</v>
      </c>
      <c r="R12" s="63" t="str">
        <f>[8]Julho!$I$21</f>
        <v>*</v>
      </c>
      <c r="S12" s="63" t="str">
        <f>[8]Julho!$I$22</f>
        <v>*</v>
      </c>
      <c r="T12" s="125" t="str">
        <f>[8]Julho!$I$23</f>
        <v>*</v>
      </c>
      <c r="U12" s="125" t="str">
        <f>[8]Julho!$I$24</f>
        <v>*</v>
      </c>
      <c r="V12" s="125" t="str">
        <f>[8]Julho!$I$25</f>
        <v>*</v>
      </c>
      <c r="W12" s="125" t="str">
        <f>[8]Julho!$I$26</f>
        <v>*</v>
      </c>
      <c r="X12" s="125" t="str">
        <f>[8]Julho!$I$27</f>
        <v>*</v>
      </c>
      <c r="Y12" s="125" t="str">
        <f>[8]Julho!$I$28</f>
        <v>*</v>
      </c>
      <c r="Z12" s="125" t="str">
        <f>[8]Julho!$I$29</f>
        <v>*</v>
      </c>
      <c r="AA12" s="125" t="str">
        <f>[8]Julho!$I$30</f>
        <v>*</v>
      </c>
      <c r="AB12" s="125" t="str">
        <f>[8]Julho!$I$31</f>
        <v>*</v>
      </c>
      <c r="AC12" s="125" t="str">
        <f>[8]Julho!$I$32</f>
        <v>*</v>
      </c>
      <c r="AD12" s="125" t="str">
        <f>[8]Julho!$I$33</f>
        <v>*</v>
      </c>
      <c r="AE12" s="125" t="str">
        <f>[8]Julho!$I$34</f>
        <v>*</v>
      </c>
      <c r="AF12" s="125" t="str">
        <f>[8]Julho!$I$35</f>
        <v>*</v>
      </c>
      <c r="AG12" s="88" t="str">
        <f>[8]Julho!$I$36</f>
        <v>*</v>
      </c>
      <c r="AH12" s="2"/>
    </row>
    <row r="13" spans="1:36" ht="12" customHeight="1" x14ac:dyDescent="0.2">
      <c r="A13" s="80" t="s">
        <v>5</v>
      </c>
      <c r="B13" s="125" t="str">
        <f>[9]Julho!$I$5</f>
        <v>SO</v>
      </c>
      <c r="C13" s="125" t="str">
        <f>[9]Julho!$I$6</f>
        <v>L</v>
      </c>
      <c r="D13" s="125" t="str">
        <f>[9]Julho!$I$7</f>
        <v>SE</v>
      </c>
      <c r="E13" s="125" t="str">
        <f>[9]Julho!$I$8</f>
        <v>L</v>
      </c>
      <c r="F13" s="125" t="str">
        <f>[9]Julho!$I$9</f>
        <v>L</v>
      </c>
      <c r="G13" s="125" t="str">
        <f>[9]Julho!$I$10</f>
        <v>L</v>
      </c>
      <c r="H13" s="125" t="str">
        <f>[9]Julho!$I$11</f>
        <v>L</v>
      </c>
      <c r="I13" s="125" t="str">
        <f>[9]Julho!$I$12</f>
        <v>L</v>
      </c>
      <c r="J13" s="125" t="str">
        <f>[9]Julho!$I$13</f>
        <v>L</v>
      </c>
      <c r="K13" s="125" t="str">
        <f>[9]Julho!$I$14</f>
        <v>SE</v>
      </c>
      <c r="L13" s="125" t="str">
        <f>[9]Julho!$I$15</f>
        <v>L</v>
      </c>
      <c r="M13" s="125" t="str">
        <f>[9]Julho!$I$16</f>
        <v>SE</v>
      </c>
      <c r="N13" s="125" t="str">
        <f>[9]Julho!$I$17</f>
        <v>SE</v>
      </c>
      <c r="O13" s="125" t="str">
        <f>[9]Julho!$I$18</f>
        <v>NE</v>
      </c>
      <c r="P13" s="125" t="str">
        <f>[9]Julho!$I$19</f>
        <v>NE</v>
      </c>
      <c r="Q13" s="125" t="str">
        <f>[9]Julho!$I$20</f>
        <v>NE</v>
      </c>
      <c r="R13" s="125" t="str">
        <f>[9]Julho!$I$21</f>
        <v>SO</v>
      </c>
      <c r="S13" s="125" t="str">
        <f>[9]Julho!$I$22</f>
        <v>S</v>
      </c>
      <c r="T13" s="125" t="str">
        <f>[9]Julho!$I$23</f>
        <v>S</v>
      </c>
      <c r="U13" s="125" t="str">
        <f>[9]Julho!$I$24</f>
        <v>SO</v>
      </c>
      <c r="V13" s="125" t="str">
        <f>[9]Julho!$I$25</f>
        <v>L</v>
      </c>
      <c r="W13" s="125" t="str">
        <f>[9]Julho!$I$26</f>
        <v>L</v>
      </c>
      <c r="X13" s="125" t="str">
        <f>[9]Julho!$I$27</f>
        <v>L</v>
      </c>
      <c r="Y13" s="125" t="str">
        <f>[9]Julho!$I$28</f>
        <v>L</v>
      </c>
      <c r="Z13" s="125" t="str">
        <f>[9]Julho!$I$29</f>
        <v>SE</v>
      </c>
      <c r="AA13" s="125" t="str">
        <f>[9]Julho!$I$30</f>
        <v>SE</v>
      </c>
      <c r="AB13" s="125" t="str">
        <f>[9]Julho!$I$31</f>
        <v>SE</v>
      </c>
      <c r="AC13" s="125" t="str">
        <f>[9]Julho!$I$32</f>
        <v>L</v>
      </c>
      <c r="AD13" s="125" t="str">
        <f>[9]Julho!$I$33</f>
        <v>SE</v>
      </c>
      <c r="AE13" s="125" t="str">
        <f>[9]Julho!$I$34</f>
        <v>L</v>
      </c>
      <c r="AF13" s="125" t="str">
        <f>[9]Julho!$I$35</f>
        <v>SE</v>
      </c>
      <c r="AG13" s="88" t="str">
        <f>[9]Julho!$I$36</f>
        <v>L</v>
      </c>
      <c r="AH13" s="2" t="s">
        <v>51</v>
      </c>
    </row>
    <row r="14" spans="1:36" ht="12.75" customHeight="1" x14ac:dyDescent="0.2">
      <c r="A14" s="80" t="s">
        <v>47</v>
      </c>
      <c r="B14" s="125" t="str">
        <f>[10]Julho!$I$5</f>
        <v>SE</v>
      </c>
      <c r="C14" s="125" t="str">
        <f>[10]Julho!$I$6</f>
        <v>L</v>
      </c>
      <c r="D14" s="125" t="str">
        <f>[10]Julho!$I$7</f>
        <v>SE</v>
      </c>
      <c r="E14" s="125" t="str">
        <f>[10]Julho!$I$8</f>
        <v>L</v>
      </c>
      <c r="F14" s="125" t="str">
        <f>[10]Julho!$I$9</f>
        <v>NE</v>
      </c>
      <c r="G14" s="125" t="str">
        <f>[10]Julho!$I$10</f>
        <v>NE</v>
      </c>
      <c r="H14" s="125" t="str">
        <f>[10]Julho!$I$11</f>
        <v>L</v>
      </c>
      <c r="I14" s="125" t="str">
        <f>[10]Julho!$I$12</f>
        <v>NE</v>
      </c>
      <c r="J14" s="125" t="str">
        <f>[10]Julho!$I$13</f>
        <v>NE</v>
      </c>
      <c r="K14" s="125" t="str">
        <f>[10]Julho!$I$14</f>
        <v>NE</v>
      </c>
      <c r="L14" s="125" t="str">
        <f>[10]Julho!$I$15</f>
        <v>L</v>
      </c>
      <c r="M14" s="125" t="str">
        <f>[10]Julho!$I$16</f>
        <v>L</v>
      </c>
      <c r="N14" s="125" t="str">
        <f>[10]Julho!$I$17</f>
        <v>NE</v>
      </c>
      <c r="O14" s="125" t="str">
        <f>[10]Julho!$I$18</f>
        <v>NE</v>
      </c>
      <c r="P14" s="125" t="str">
        <f>[10]Julho!$I$19</f>
        <v>NE</v>
      </c>
      <c r="Q14" s="125" t="str">
        <f>[10]Julho!$I$20</f>
        <v>NE</v>
      </c>
      <c r="R14" s="125" t="str">
        <f>[10]Julho!$I$21</f>
        <v>NE</v>
      </c>
      <c r="S14" s="125" t="str">
        <f>[10]Julho!$I$22</f>
        <v>S</v>
      </c>
      <c r="T14" s="125" t="str">
        <f>[10]Julho!$I$23</f>
        <v>L</v>
      </c>
      <c r="U14" s="125" t="str">
        <f>[10]Julho!$I$24</f>
        <v>NE</v>
      </c>
      <c r="V14" s="125" t="str">
        <f>[10]Julho!$I$25</f>
        <v>NE</v>
      </c>
      <c r="W14" s="125" t="str">
        <f>[10]Julho!$I$26</f>
        <v>NE</v>
      </c>
      <c r="X14" s="125" t="str">
        <f>[10]Julho!$I$27</f>
        <v>NE</v>
      </c>
      <c r="Y14" s="125" t="str">
        <f>[10]Julho!$I$28</f>
        <v>NE</v>
      </c>
      <c r="Z14" s="125" t="str">
        <f>[10]Julho!$I$29</f>
        <v>NE</v>
      </c>
      <c r="AA14" s="125" t="str">
        <f>[10]Julho!$I$30</f>
        <v>L</v>
      </c>
      <c r="AB14" s="125" t="str">
        <f>[10]Julho!$I$31</f>
        <v>NE</v>
      </c>
      <c r="AC14" s="125" t="str">
        <f>[10]Julho!$I$32</f>
        <v>NE</v>
      </c>
      <c r="AD14" s="125" t="str">
        <f>[10]Julho!$I$33</f>
        <v>NE</v>
      </c>
      <c r="AE14" s="125" t="str">
        <f>[10]Julho!$I$34</f>
        <v>L</v>
      </c>
      <c r="AF14" s="125" t="str">
        <f>[10]Julho!$I$35</f>
        <v>NE</v>
      </c>
      <c r="AG14" s="88" t="str">
        <f>[10]Julho!$I$36</f>
        <v>NE</v>
      </c>
      <c r="AH14" s="2"/>
    </row>
    <row r="15" spans="1:36" ht="13.5" customHeight="1" x14ac:dyDescent="0.2">
      <c r="A15" s="80" t="s">
        <v>6</v>
      </c>
      <c r="B15" s="125" t="str">
        <f>[11]Julho!$I$5</f>
        <v>SE</v>
      </c>
      <c r="C15" s="125" t="str">
        <f>[11]Julho!$I$6</f>
        <v>SE</v>
      </c>
      <c r="D15" s="125" t="str">
        <f>[11]Julho!$I$7</f>
        <v>SE</v>
      </c>
      <c r="E15" s="125" t="str">
        <f>[11]Julho!$I$8</f>
        <v>SE</v>
      </c>
      <c r="F15" s="125" t="str">
        <f>[11]Julho!$I$9</f>
        <v>SE</v>
      </c>
      <c r="G15" s="125" t="str">
        <f>[11]Julho!$I$10</f>
        <v>L</v>
      </c>
      <c r="H15" s="125" t="str">
        <f>[11]Julho!$I$11</f>
        <v>L</v>
      </c>
      <c r="I15" s="125" t="str">
        <f>[11]Julho!$I$12</f>
        <v>L</v>
      </c>
      <c r="J15" s="125" t="str">
        <f>[11]Julho!$I$13</f>
        <v>SE</v>
      </c>
      <c r="K15" s="125" t="str">
        <f>[11]Julho!$I$14</f>
        <v>L</v>
      </c>
      <c r="L15" s="125" t="str">
        <f>[11]Julho!$I$15</f>
        <v>SE</v>
      </c>
      <c r="M15" s="125" t="str">
        <f>[11]Julho!$I$16</f>
        <v>L</v>
      </c>
      <c r="N15" s="125" t="str">
        <f>[11]Julho!$I$17</f>
        <v>SE</v>
      </c>
      <c r="O15" s="125" t="str">
        <f>[11]Julho!$I$18</f>
        <v>SE</v>
      </c>
      <c r="P15" s="125" t="str">
        <f>[11]Julho!$I$19</f>
        <v>SE</v>
      </c>
      <c r="Q15" s="125" t="str">
        <f>[11]Julho!$I$20</f>
        <v>NE</v>
      </c>
      <c r="R15" s="125" t="str">
        <f>[11]Julho!$I$21</f>
        <v>SO</v>
      </c>
      <c r="S15" s="125" t="str">
        <f>[11]Julho!$I$22</f>
        <v>S</v>
      </c>
      <c r="T15" s="125" t="str">
        <f>[11]Julho!$I$23</f>
        <v>SE</v>
      </c>
      <c r="U15" s="125" t="str">
        <f>[11]Julho!$I$24</f>
        <v>SE</v>
      </c>
      <c r="V15" s="125" t="str">
        <f>[11]Julho!$I$25</f>
        <v>SE</v>
      </c>
      <c r="W15" s="125" t="str">
        <f>[11]Julho!$I$26</f>
        <v>L</v>
      </c>
      <c r="X15" s="125" t="str">
        <f>[11]Julho!$I$27</f>
        <v>SE</v>
      </c>
      <c r="Y15" s="125" t="str">
        <f>[11]Julho!$I$28</f>
        <v>SE</v>
      </c>
      <c r="Z15" s="125" t="str">
        <f>[11]Julho!$I$29</f>
        <v>SE</v>
      </c>
      <c r="AA15" s="125" t="str">
        <f>[11]Julho!$I$30</f>
        <v>SE</v>
      </c>
      <c r="AB15" s="125" t="str">
        <f>[11]Julho!$I$31</f>
        <v>SO</v>
      </c>
      <c r="AC15" s="125" t="str">
        <f>[11]Julho!$I$32</f>
        <v>SE</v>
      </c>
      <c r="AD15" s="125" t="str">
        <f>[11]Julho!$I$33</f>
        <v>SE</v>
      </c>
      <c r="AE15" s="125" t="str">
        <f>[11]Julho!$I$34</f>
        <v>SE</v>
      </c>
      <c r="AF15" s="125" t="str">
        <f>[11]Julho!$I$35</f>
        <v>SE</v>
      </c>
      <c r="AG15" s="88" t="str">
        <f>[11]Julho!$I$36</f>
        <v>SE</v>
      </c>
      <c r="AH15" s="2"/>
      <c r="AI15" s="18" t="s">
        <v>51</v>
      </c>
    </row>
    <row r="16" spans="1:36" ht="13.5" customHeight="1" x14ac:dyDescent="0.2">
      <c r="A16" s="80" t="s">
        <v>7</v>
      </c>
      <c r="B16" s="63" t="str">
        <f>[12]Julho!$I$5</f>
        <v>N</v>
      </c>
      <c r="C16" s="63" t="str">
        <f>[12]Julho!$I$6</f>
        <v>N</v>
      </c>
      <c r="D16" s="63" t="str">
        <f>[12]Julho!$I$7</f>
        <v>N</v>
      </c>
      <c r="E16" s="63" t="str">
        <f>[12]Julho!$I$8</f>
        <v>N</v>
      </c>
      <c r="F16" s="63" t="str">
        <f>[12]Julho!$I$9</f>
        <v>N</v>
      </c>
      <c r="G16" s="63" t="str">
        <f>[12]Julho!$I$10</f>
        <v>N</v>
      </c>
      <c r="H16" s="63" t="str">
        <f>[12]Julho!$I$11</f>
        <v>N</v>
      </c>
      <c r="I16" s="63" t="str">
        <f>[12]Julho!$I$12</f>
        <v>N</v>
      </c>
      <c r="J16" s="63" t="str">
        <f>[12]Julho!$I$13</f>
        <v>N</v>
      </c>
      <c r="K16" s="63" t="str">
        <f>[12]Julho!$I$14</f>
        <v>N</v>
      </c>
      <c r="L16" s="63" t="str">
        <f>[12]Julho!$I$15</f>
        <v>N</v>
      </c>
      <c r="M16" s="63" t="str">
        <f>[12]Julho!$I$16</f>
        <v>N</v>
      </c>
      <c r="N16" s="63" t="str">
        <f>[12]Julho!$I$17</f>
        <v>N</v>
      </c>
      <c r="O16" s="63" t="str">
        <f>[12]Julho!$I$18</f>
        <v>N</v>
      </c>
      <c r="P16" s="63" t="str">
        <f>[12]Julho!$I$19</f>
        <v>N</v>
      </c>
      <c r="Q16" s="63" t="str">
        <f>[12]Julho!$I$20</f>
        <v>N</v>
      </c>
      <c r="R16" s="63" t="str">
        <f>[12]Julho!$I$21</f>
        <v>N</v>
      </c>
      <c r="S16" s="63" t="str">
        <f>[12]Julho!$I$22</f>
        <v>N</v>
      </c>
      <c r="T16" s="125" t="str">
        <f>[12]Julho!$I$23</f>
        <v>N</v>
      </c>
      <c r="U16" s="125" t="str">
        <f>[12]Julho!$I$24</f>
        <v>N</v>
      </c>
      <c r="V16" s="125" t="str">
        <f>[12]Julho!$I$25</f>
        <v>N</v>
      </c>
      <c r="W16" s="125" t="str">
        <f>[12]Julho!$I$26</f>
        <v>N</v>
      </c>
      <c r="X16" s="125" t="str">
        <f>[12]Julho!$I$27</f>
        <v>N</v>
      </c>
      <c r="Y16" s="125" t="str">
        <f>[12]Julho!$I$28</f>
        <v>N</v>
      </c>
      <c r="Z16" s="125" t="str">
        <f>[12]Julho!$I$29</f>
        <v>N</v>
      </c>
      <c r="AA16" s="125" t="str">
        <f>[12]Julho!$I$30</f>
        <v>N</v>
      </c>
      <c r="AB16" s="125" t="str">
        <f>[12]Julho!$I$31</f>
        <v>N</v>
      </c>
      <c r="AC16" s="125" t="str">
        <f>[12]Julho!$I$32</f>
        <v>N</v>
      </c>
      <c r="AD16" s="125" t="str">
        <f>[12]Julho!$I$33</f>
        <v>N</v>
      </c>
      <c r="AE16" s="125" t="str">
        <f>[12]Julho!$I$34</f>
        <v>N</v>
      </c>
      <c r="AF16" s="125" t="str">
        <f>[12]Julho!$I$35</f>
        <v>N</v>
      </c>
      <c r="AG16" s="88" t="str">
        <f>[12]Julho!$I$36</f>
        <v>N</v>
      </c>
      <c r="AH16" s="2"/>
      <c r="AJ16" t="s">
        <v>51</v>
      </c>
    </row>
    <row r="17" spans="1:35" ht="12.75" customHeight="1" x14ac:dyDescent="0.2">
      <c r="A17" s="80" t="s">
        <v>8</v>
      </c>
      <c r="B17" s="63" t="str">
        <f>[13]Julho!$I$5</f>
        <v>S</v>
      </c>
      <c r="C17" s="63" t="str">
        <f>[13]Julho!$I$6</f>
        <v>S</v>
      </c>
      <c r="D17" s="63" t="str">
        <f>[13]Julho!$I$7</f>
        <v>L</v>
      </c>
      <c r="E17" s="63" t="str">
        <f>[13]Julho!$I$8</f>
        <v>NE</v>
      </c>
      <c r="F17" s="63" t="str">
        <f>[13]Julho!$I$9</f>
        <v>NE</v>
      </c>
      <c r="G17" s="63" t="str">
        <f>[13]Julho!$I$10</f>
        <v>NE</v>
      </c>
      <c r="H17" s="63" t="str">
        <f>[13]Julho!$I$11</f>
        <v>NE</v>
      </c>
      <c r="I17" s="63" t="str">
        <f>[13]Julho!$I$12</f>
        <v>NE</v>
      </c>
      <c r="J17" s="63" t="str">
        <f>[13]Julho!$I$13</f>
        <v>NE</v>
      </c>
      <c r="K17" s="63" t="str">
        <f>[13]Julho!$I$14</f>
        <v>NE</v>
      </c>
      <c r="L17" s="63" t="str">
        <f>[13]Julho!$I$15</f>
        <v>N</v>
      </c>
      <c r="M17" s="63" t="str">
        <f>[13]Julho!$I$16</f>
        <v>NE</v>
      </c>
      <c r="N17" s="63" t="str">
        <f>[13]Julho!$I$17</f>
        <v>NE</v>
      </c>
      <c r="O17" s="63" t="str">
        <f>[13]Julho!$I$18</f>
        <v>NE</v>
      </c>
      <c r="P17" s="63" t="str">
        <f>[13]Julho!$I$19</f>
        <v>NE</v>
      </c>
      <c r="Q17" s="125" t="str">
        <f>[13]Julho!$I$20</f>
        <v>N</v>
      </c>
      <c r="R17" s="125" t="str">
        <f>[13]Julho!$I$21</f>
        <v>S</v>
      </c>
      <c r="S17" s="125" t="str">
        <f>[13]Julho!$I$22</f>
        <v>S</v>
      </c>
      <c r="T17" s="125" t="str">
        <f>[13]Julho!$I$23</f>
        <v>SE</v>
      </c>
      <c r="U17" s="125" t="str">
        <f>[13]Julho!$I$24</f>
        <v>L</v>
      </c>
      <c r="V17" s="125" t="str">
        <f>[13]Julho!$I$25</f>
        <v>SE</v>
      </c>
      <c r="W17" s="125" t="str">
        <f>[13]Julho!$I$26</f>
        <v>SE</v>
      </c>
      <c r="X17" s="125" t="str">
        <f>[13]Julho!$I$27</f>
        <v>NE</v>
      </c>
      <c r="Y17" s="125" t="str">
        <f>[13]Julho!$I$28</f>
        <v>NE</v>
      </c>
      <c r="Z17" s="125" t="str">
        <f>[13]Julho!$I$29</f>
        <v>NE</v>
      </c>
      <c r="AA17" s="125" t="str">
        <f>[13]Julho!$I$30</f>
        <v>NE</v>
      </c>
      <c r="AB17" s="125" t="str">
        <f>[13]Julho!$I$31</f>
        <v>NE</v>
      </c>
      <c r="AC17" s="125" t="str">
        <f>[13]Julho!$I$32</f>
        <v>NE</v>
      </c>
      <c r="AD17" s="125" t="str">
        <f>[13]Julho!$I$33</f>
        <v>NE</v>
      </c>
      <c r="AE17" s="125" t="str">
        <f>[13]Julho!$I$34</f>
        <v>NE</v>
      </c>
      <c r="AF17" s="125" t="str">
        <f>[13]Julho!$I$35</f>
        <v>NE</v>
      </c>
      <c r="AG17" s="88" t="str">
        <f>[13]Julho!$I$36</f>
        <v>NE</v>
      </c>
      <c r="AH17" s="2"/>
    </row>
    <row r="18" spans="1:35" ht="13.5" customHeight="1" x14ac:dyDescent="0.2">
      <c r="A18" s="80" t="s">
        <v>9</v>
      </c>
      <c r="B18" s="63" t="str">
        <f>[14]Julho!$I$5</f>
        <v>*</v>
      </c>
      <c r="C18" s="63" t="str">
        <f>[14]Julho!$I$6</f>
        <v>*</v>
      </c>
      <c r="D18" s="63" t="str">
        <f>[14]Julho!$I$7</f>
        <v>L</v>
      </c>
      <c r="E18" s="63" t="str">
        <f>[14]Julho!$I$8</f>
        <v>NE</v>
      </c>
      <c r="F18" s="63" t="str">
        <f>[14]Julho!$I$9</f>
        <v>*</v>
      </c>
      <c r="G18" s="63" t="str">
        <f>[14]Julho!$I$10</f>
        <v>*</v>
      </c>
      <c r="H18" s="63" t="str">
        <f>[14]Julho!$I$11</f>
        <v>*</v>
      </c>
      <c r="I18" s="63" t="str">
        <f>[14]Julho!$I$12</f>
        <v>*</v>
      </c>
      <c r="J18" s="63" t="str">
        <f>[14]Julho!$I$13</f>
        <v>*</v>
      </c>
      <c r="K18" s="63" t="str">
        <f>[14]Julho!$I$14</f>
        <v>*</v>
      </c>
      <c r="L18" s="63" t="str">
        <f>[14]Julho!$I$15</f>
        <v>*</v>
      </c>
      <c r="M18" s="63" t="str">
        <f>[14]Julho!$I$16</f>
        <v>*</v>
      </c>
      <c r="N18" s="63" t="str">
        <f>[14]Julho!$I$17</f>
        <v>*</v>
      </c>
      <c r="O18" s="63" t="str">
        <f>[14]Julho!$I$18</f>
        <v>*</v>
      </c>
      <c r="P18" s="63" t="str">
        <f>[14]Julho!$I$19</f>
        <v>*</v>
      </c>
      <c r="Q18" s="63" t="str">
        <f>[14]Julho!$I$20</f>
        <v>*</v>
      </c>
      <c r="R18" s="63" t="str">
        <f>[14]Julho!$I$21</f>
        <v>*</v>
      </c>
      <c r="S18" s="63" t="str">
        <f>[14]Julho!$I$22</f>
        <v>S</v>
      </c>
      <c r="T18" s="125" t="str">
        <f>[14]Julho!$I$23</f>
        <v>S</v>
      </c>
      <c r="U18" s="125" t="str">
        <f>[14]Julho!$I$24</f>
        <v>NE</v>
      </c>
      <c r="V18" s="125" t="str">
        <f>[14]Julho!$I$25</f>
        <v>N</v>
      </c>
      <c r="W18" s="125" t="str">
        <f>[14]Julho!$I$26</f>
        <v>*</v>
      </c>
      <c r="X18" s="125" t="str">
        <f>[14]Julho!$I$27</f>
        <v>NE</v>
      </c>
      <c r="Y18" s="125" t="str">
        <f>[14]Julho!$I$28</f>
        <v>NE</v>
      </c>
      <c r="Z18" s="125" t="str">
        <f>[14]Julho!$I$29</f>
        <v>NE</v>
      </c>
      <c r="AA18" s="125" t="str">
        <f>[14]Julho!$I$30</f>
        <v>NE</v>
      </c>
      <c r="AB18" s="125" t="str">
        <f>[14]Julho!$I$31</f>
        <v>L</v>
      </c>
      <c r="AC18" s="125" t="str">
        <f>[14]Julho!$I$32</f>
        <v>NE</v>
      </c>
      <c r="AD18" s="125" t="str">
        <f>[14]Julho!$I$33</f>
        <v>NE</v>
      </c>
      <c r="AE18" s="125" t="str">
        <f>[14]Julho!$I$34</f>
        <v>L</v>
      </c>
      <c r="AF18" s="125" t="str">
        <f>[14]Julho!$I$35</f>
        <v>*</v>
      </c>
      <c r="AG18" s="88" t="str">
        <f>[14]Julho!$I$36</f>
        <v>NE</v>
      </c>
      <c r="AH18" s="2"/>
    </row>
    <row r="19" spans="1:35" ht="12.75" customHeight="1" x14ac:dyDescent="0.2">
      <c r="A19" s="80" t="s">
        <v>46</v>
      </c>
      <c r="B19" s="63" t="str">
        <f>[15]Julho!$I$5</f>
        <v>S</v>
      </c>
      <c r="C19" s="63" t="str">
        <f>[15]Julho!$I$6</f>
        <v>L</v>
      </c>
      <c r="D19" s="63" t="str">
        <f>[15]Julho!$I$7</f>
        <v>L</v>
      </c>
      <c r="E19" s="63" t="str">
        <f>[15]Julho!$I$8</f>
        <v>L</v>
      </c>
      <c r="F19" s="63" t="str">
        <f>[15]Julho!$I$9</f>
        <v>SE</v>
      </c>
      <c r="G19" s="63" t="str">
        <f>[15]Julho!$I$10</f>
        <v>L</v>
      </c>
      <c r="H19" s="63" t="str">
        <f>[15]Julho!$I$11</f>
        <v>S</v>
      </c>
      <c r="I19" s="63" t="str">
        <f>[15]Julho!$I$12</f>
        <v>NE</v>
      </c>
      <c r="J19" s="63" t="str">
        <f>[15]Julho!$I$13</f>
        <v>SE</v>
      </c>
      <c r="K19" s="63" t="str">
        <f>[15]Julho!$I$14</f>
        <v>SE</v>
      </c>
      <c r="L19" s="63" t="str">
        <f>[15]Julho!$I$15</f>
        <v>S</v>
      </c>
      <c r="M19" s="63" t="str">
        <f>[15]Julho!$I$16</f>
        <v>SE</v>
      </c>
      <c r="N19" s="63" t="str">
        <f>[15]Julho!$I$17</f>
        <v>NE</v>
      </c>
      <c r="O19" s="63" t="str">
        <f>[15]Julho!$I$18</f>
        <v>SE</v>
      </c>
      <c r="P19" s="63" t="str">
        <f>[15]Julho!$I$19</f>
        <v>N</v>
      </c>
      <c r="Q19" s="63" t="str">
        <f>[15]Julho!$I$20</f>
        <v>N</v>
      </c>
      <c r="R19" s="63" t="str">
        <f>[15]Julho!$I$21</f>
        <v>S</v>
      </c>
      <c r="S19" s="63" t="str">
        <f>[15]Julho!$I$22</f>
        <v>S</v>
      </c>
      <c r="T19" s="125" t="str">
        <f>[15]Julho!$I$23</f>
        <v>S</v>
      </c>
      <c r="U19" s="125" t="str">
        <f>[15]Julho!$I$24</f>
        <v>SE</v>
      </c>
      <c r="V19" s="125" t="str">
        <f>[15]Julho!$I$25</f>
        <v>S</v>
      </c>
      <c r="W19" s="125" t="str">
        <f>[15]Julho!$I$26</f>
        <v>SE</v>
      </c>
      <c r="X19" s="125" t="str">
        <f>[15]Julho!$I$27</f>
        <v>SE</v>
      </c>
      <c r="Y19" s="125" t="str">
        <f>[15]Julho!$I$28</f>
        <v>N</v>
      </c>
      <c r="Z19" s="125" t="str">
        <f>[15]Julho!$I$29</f>
        <v>SE</v>
      </c>
      <c r="AA19" s="125" t="str">
        <f>[15]Julho!$I$30</f>
        <v>NE</v>
      </c>
      <c r="AB19" s="125" t="str">
        <f>[15]Julho!$I$31</f>
        <v>NE</v>
      </c>
      <c r="AC19" s="125" t="str">
        <f>[15]Julho!$I$32</f>
        <v>NE</v>
      </c>
      <c r="AD19" s="125" t="str">
        <f>[15]Julho!$I$33</f>
        <v>SE</v>
      </c>
      <c r="AE19" s="125" t="str">
        <f>[15]Julho!$I$34</f>
        <v>SE</v>
      </c>
      <c r="AF19" s="125" t="str">
        <f>[15]Julho!$I$35</f>
        <v>N</v>
      </c>
      <c r="AG19" s="88" t="str">
        <f>[15]Julho!$I$36</f>
        <v>SE</v>
      </c>
      <c r="AH19" s="2"/>
    </row>
    <row r="20" spans="1:35" ht="12.75" customHeight="1" x14ac:dyDescent="0.2">
      <c r="A20" s="80" t="s">
        <v>10</v>
      </c>
      <c r="B20" s="16" t="str">
        <f>[16]Julho!$I$5</f>
        <v>NE</v>
      </c>
      <c r="C20" s="16" t="str">
        <f>[16]Julho!$I$6</f>
        <v>NO</v>
      </c>
      <c r="D20" s="16" t="str">
        <f>[16]Julho!$I$7</f>
        <v>NO</v>
      </c>
      <c r="E20" s="16" t="str">
        <f>[16]Julho!$I$8</f>
        <v>NO</v>
      </c>
      <c r="F20" s="16" t="str">
        <f>[16]Julho!$I$9</f>
        <v>NO</v>
      </c>
      <c r="G20" s="16" t="str">
        <f>[16]Julho!$I$10</f>
        <v>O</v>
      </c>
      <c r="H20" s="16" t="str">
        <f>[16]Julho!$I$11</f>
        <v>O</v>
      </c>
      <c r="I20" s="16" t="str">
        <f>[16]Julho!$I$12</f>
        <v>O</v>
      </c>
      <c r="J20" s="16" t="str">
        <f>[16]Julho!$I$13</f>
        <v>O</v>
      </c>
      <c r="K20" s="16" t="str">
        <f>[16]Julho!$I$14</f>
        <v>NO</v>
      </c>
      <c r="L20" s="16" t="str">
        <f>[16]Julho!$I$15</f>
        <v>O</v>
      </c>
      <c r="M20" s="16" t="str">
        <f>[16]Julho!$I$16</f>
        <v>O</v>
      </c>
      <c r="N20" s="16" t="str">
        <f>[16]Julho!$I$17</f>
        <v>O</v>
      </c>
      <c r="O20" s="16" t="str">
        <f>[16]Julho!$I$18</f>
        <v>O</v>
      </c>
      <c r="P20" s="16" t="str">
        <f>[16]Julho!$I$19</f>
        <v>SO</v>
      </c>
      <c r="Q20" s="16" t="str">
        <f>[16]Julho!$I$20</f>
        <v>SO</v>
      </c>
      <c r="R20" s="16" t="str">
        <f>[16]Julho!$I$21</f>
        <v>NE</v>
      </c>
      <c r="S20" s="16" t="str">
        <f>[16]Julho!$I$22</f>
        <v>NE</v>
      </c>
      <c r="T20" s="125" t="str">
        <f>[16]Julho!$I$23</f>
        <v>NO</v>
      </c>
      <c r="U20" s="125" t="str">
        <f>[16]Julho!$I$24</f>
        <v>S</v>
      </c>
      <c r="V20" s="125" t="str">
        <f>[16]Julho!$I$25</f>
        <v>SO</v>
      </c>
      <c r="W20" s="125" t="str">
        <f>[16]Julho!$I$26</f>
        <v>SO</v>
      </c>
      <c r="X20" s="125" t="str">
        <f>[16]Julho!$I$27</f>
        <v>O</v>
      </c>
      <c r="Y20" s="125" t="str">
        <f>[16]Julho!$I$28</f>
        <v>O</v>
      </c>
      <c r="Z20" s="125" t="str">
        <f>[16]Julho!$I$29</f>
        <v>O</v>
      </c>
      <c r="AA20" s="125" t="str">
        <f>[16]Julho!$I$30</f>
        <v>O</v>
      </c>
      <c r="AB20" s="125" t="str">
        <f>[16]Julho!$I$31</f>
        <v>O</v>
      </c>
      <c r="AC20" s="125" t="str">
        <f>[16]Julho!$I$32</f>
        <v>O</v>
      </c>
      <c r="AD20" s="125" t="str">
        <f>[16]Julho!$I$33</f>
        <v>O</v>
      </c>
      <c r="AE20" s="125" t="str">
        <f>[16]Julho!$I$34</f>
        <v>O</v>
      </c>
      <c r="AF20" s="125" t="str">
        <f>[16]Julho!$I$35</f>
        <v>O</v>
      </c>
      <c r="AG20" s="88" t="str">
        <f>[16]Julho!$I$36</f>
        <v>O</v>
      </c>
      <c r="AH20" s="2"/>
      <c r="AI20" t="s">
        <v>51</v>
      </c>
    </row>
    <row r="21" spans="1:35" ht="13.5" customHeight="1" x14ac:dyDescent="0.2">
      <c r="A21" s="80" t="s">
        <v>11</v>
      </c>
      <c r="B21" s="63" t="str">
        <f>[17]Julho!$I$5</f>
        <v>O</v>
      </c>
      <c r="C21" s="63" t="str">
        <f>[17]Julho!$I$6</f>
        <v>SO</v>
      </c>
      <c r="D21" s="63" t="str">
        <f>[17]Julho!$I$7</f>
        <v>SO</v>
      </c>
      <c r="E21" s="63" t="str">
        <f>[17]Julho!$I$8</f>
        <v>SO</v>
      </c>
      <c r="F21" s="63" t="str">
        <f>[17]Julho!$I$9</f>
        <v>SO</v>
      </c>
      <c r="G21" s="63" t="str">
        <f>[17]Julho!$I$10</f>
        <v>SO</v>
      </c>
      <c r="H21" s="63" t="str">
        <f>[17]Julho!$I$11</f>
        <v>SO</v>
      </c>
      <c r="I21" s="63" t="str">
        <f>[17]Julho!$I$12</f>
        <v>SO</v>
      </c>
      <c r="J21" s="63" t="str">
        <f>[17]Julho!$I$13</f>
        <v>SO</v>
      </c>
      <c r="K21" s="63" t="str">
        <f>[17]Julho!$I$14</f>
        <v>SO</v>
      </c>
      <c r="L21" s="63" t="str">
        <f>[17]Julho!$I$15</f>
        <v>SO</v>
      </c>
      <c r="M21" s="63" t="str">
        <f>[17]Julho!$I$16</f>
        <v>NE</v>
      </c>
      <c r="N21" s="63" t="str">
        <f>[17]Julho!$I$17</f>
        <v>NE</v>
      </c>
      <c r="O21" s="63" t="str">
        <f>[17]Julho!$I$18</f>
        <v>SE</v>
      </c>
      <c r="P21" s="63" t="str">
        <f>[17]Julho!$I$19</f>
        <v>L</v>
      </c>
      <c r="Q21" s="63" t="str">
        <f>[17]Julho!$I$20</f>
        <v>L</v>
      </c>
      <c r="R21" s="63" t="str">
        <f>[17]Julho!$I$21</f>
        <v>NO</v>
      </c>
      <c r="S21" s="63" t="str">
        <f>[17]Julho!$I$22</f>
        <v>O</v>
      </c>
      <c r="T21" s="125" t="str">
        <f>[17]Julho!$I$23</f>
        <v>SO</v>
      </c>
      <c r="U21" s="125" t="str">
        <f>[17]Julho!$I$24</f>
        <v>NE</v>
      </c>
      <c r="V21" s="125" t="str">
        <f>[17]Julho!$I$25</f>
        <v>NE</v>
      </c>
      <c r="W21" s="125" t="str">
        <f>[17]Julho!$I$26</f>
        <v>NE</v>
      </c>
      <c r="X21" s="125" t="str">
        <f>[17]Julho!$I$27</f>
        <v>NE</v>
      </c>
      <c r="Y21" s="125" t="str">
        <f>[17]Julho!$I$28</f>
        <v>L</v>
      </c>
      <c r="Z21" s="125" t="str">
        <f>[17]Julho!$I$29</f>
        <v>NE</v>
      </c>
      <c r="AA21" s="125" t="str">
        <f>[17]Julho!$I$30</f>
        <v>SO</v>
      </c>
      <c r="AB21" s="125" t="str">
        <f>[17]Julho!$I$31</f>
        <v>NE</v>
      </c>
      <c r="AC21" s="125" t="str">
        <f>[17]Julho!$I$32</f>
        <v>NE</v>
      </c>
      <c r="AD21" s="125" t="str">
        <f>[17]Julho!$I$33</f>
        <v>NE</v>
      </c>
      <c r="AE21" s="125" t="str">
        <f>[17]Julho!$I$34</f>
        <v>SO</v>
      </c>
      <c r="AF21" s="125" t="str">
        <f>[17]Julho!$I$35</f>
        <v>SO</v>
      </c>
      <c r="AG21" s="88" t="str">
        <f>[17]Julho!$I$36</f>
        <v>SO</v>
      </c>
      <c r="AH21" s="2"/>
    </row>
    <row r="22" spans="1:35" ht="13.5" customHeight="1" x14ac:dyDescent="0.2">
      <c r="A22" s="80" t="s">
        <v>12</v>
      </c>
      <c r="B22" s="63" t="str">
        <f>[18]Julho!$I$5</f>
        <v>S</v>
      </c>
      <c r="C22" s="63" t="str">
        <f>[18]Julho!$I$6</f>
        <v>S</v>
      </c>
      <c r="D22" s="63" t="str">
        <f>[18]Julho!$I$7</f>
        <v>S</v>
      </c>
      <c r="E22" s="63" t="str">
        <f>[18]Julho!$I$8</f>
        <v>S</v>
      </c>
      <c r="F22" s="63" t="str">
        <f>[18]Julho!$I$9</f>
        <v>S</v>
      </c>
      <c r="G22" s="63" t="str">
        <f>[18]Julho!$I$10</f>
        <v>S</v>
      </c>
      <c r="H22" s="63" t="str">
        <f>[18]Julho!$I$11</f>
        <v>S</v>
      </c>
      <c r="I22" s="63" t="str">
        <f>[18]Julho!$I$12</f>
        <v>S</v>
      </c>
      <c r="J22" s="63" t="str">
        <f>[18]Julho!$I$13</f>
        <v>SO</v>
      </c>
      <c r="K22" s="63" t="str">
        <f>[18]Julho!$I$14</f>
        <v>S</v>
      </c>
      <c r="L22" s="63" t="str">
        <f>[18]Julho!$I$15</f>
        <v>S</v>
      </c>
      <c r="M22" s="63" t="str">
        <f>[18]Julho!$I$16</f>
        <v>S</v>
      </c>
      <c r="N22" s="63" t="str">
        <f>[18]Julho!$I$17</f>
        <v>O</v>
      </c>
      <c r="O22" s="63" t="str">
        <f>[18]Julho!$I$18</f>
        <v>NE</v>
      </c>
      <c r="P22" s="63" t="str">
        <f>[18]Julho!$I$19</f>
        <v>N</v>
      </c>
      <c r="Q22" s="63" t="str">
        <f>[18]Julho!$I$20</f>
        <v>N</v>
      </c>
      <c r="R22" s="63" t="str">
        <f>[18]Julho!$I$21</f>
        <v>S</v>
      </c>
      <c r="S22" s="63" t="str">
        <f>[18]Julho!$I$22</f>
        <v>S</v>
      </c>
      <c r="T22" s="63" t="str">
        <f>[18]Julho!$I$23</f>
        <v>S</v>
      </c>
      <c r="U22" s="63" t="str">
        <f>[18]Julho!$I$24</f>
        <v>S</v>
      </c>
      <c r="V22" s="63" t="str">
        <f>[18]Julho!$I$25</f>
        <v>O</v>
      </c>
      <c r="W22" s="63" t="str">
        <f>[18]Julho!$I$26</f>
        <v>S</v>
      </c>
      <c r="X22" s="63" t="str">
        <f>[18]Julho!$I$27</f>
        <v>O</v>
      </c>
      <c r="Y22" s="63" t="str">
        <f>[18]Julho!$I$28</f>
        <v>O</v>
      </c>
      <c r="Z22" s="63" t="str">
        <f>[18]Julho!$I$29</f>
        <v>O</v>
      </c>
      <c r="AA22" s="63" t="str">
        <f>[18]Julho!$I$30</f>
        <v>SO</v>
      </c>
      <c r="AB22" s="63" t="str">
        <f>[18]Julho!$I$31</f>
        <v>S</v>
      </c>
      <c r="AC22" s="63" t="str">
        <f>[18]Julho!$I$32</f>
        <v>NE</v>
      </c>
      <c r="AD22" s="63" t="str">
        <f>[18]Julho!$I$33</f>
        <v>O</v>
      </c>
      <c r="AE22" s="63" t="str">
        <f>[18]Julho!$I$34</f>
        <v>S</v>
      </c>
      <c r="AF22" s="63" t="str">
        <f>[18]Julho!$I$35</f>
        <v>S</v>
      </c>
      <c r="AG22" s="87" t="str">
        <f>[18]Julho!$I$36</f>
        <v>S</v>
      </c>
      <c r="AH22" s="2"/>
    </row>
    <row r="23" spans="1:35" ht="13.5" customHeight="1" x14ac:dyDescent="0.2">
      <c r="A23" s="80" t="s">
        <v>13</v>
      </c>
      <c r="B23" s="125" t="str">
        <f>[19]Julho!$I$5</f>
        <v>S</v>
      </c>
      <c r="C23" s="125" t="str">
        <f>[19]Julho!$I$6</f>
        <v>SE</v>
      </c>
      <c r="D23" s="125" t="str">
        <f>[19]Julho!$I$7</f>
        <v>SE</v>
      </c>
      <c r="E23" s="125" t="str">
        <f>[19]Julho!$I$8</f>
        <v>L</v>
      </c>
      <c r="F23" s="125" t="str">
        <f>[19]Julho!$I$9</f>
        <v>NE</v>
      </c>
      <c r="G23" s="125" t="str">
        <f>[19]Julho!$I$10</f>
        <v>L</v>
      </c>
      <c r="H23" s="125" t="str">
        <f>[19]Julho!$I$11</f>
        <v>NE</v>
      </c>
      <c r="I23" s="125" t="str">
        <f>[19]Julho!$I$12</f>
        <v>NE</v>
      </c>
      <c r="J23" s="125" t="str">
        <f>[19]Julho!$I$13</f>
        <v>NE</v>
      </c>
      <c r="K23" s="125" t="str">
        <f>[19]Julho!$I$14</f>
        <v>N</v>
      </c>
      <c r="L23" s="125" t="str">
        <f>[19]Julho!$I$15</f>
        <v>NE</v>
      </c>
      <c r="M23" s="125" t="str">
        <f>[19]Julho!$I$16</f>
        <v>NE</v>
      </c>
      <c r="N23" s="125" t="str">
        <f>[19]Julho!$I$17</f>
        <v>N</v>
      </c>
      <c r="O23" s="125" t="str">
        <f>[19]Julho!$I$18</f>
        <v>N</v>
      </c>
      <c r="P23" s="125" t="str">
        <f>[19]Julho!$I$19</f>
        <v>N</v>
      </c>
      <c r="Q23" s="125" t="str">
        <f>[19]Julho!$I$20</f>
        <v>N</v>
      </c>
      <c r="R23" s="125" t="str">
        <f>[19]Julho!$I$21</f>
        <v>S</v>
      </c>
      <c r="S23" s="125" t="str">
        <f>[19]Julho!$I$22</f>
        <v>SE</v>
      </c>
      <c r="T23" s="125" t="str">
        <f>[19]Julho!$I$23</f>
        <v>S</v>
      </c>
      <c r="U23" s="125" t="str">
        <f>[19]Julho!$I$24</f>
        <v>S</v>
      </c>
      <c r="V23" s="125" t="str">
        <f>[19]Julho!$I$25</f>
        <v>L</v>
      </c>
      <c r="W23" s="125" t="str">
        <f>[19]Julho!$I$26</f>
        <v>NE</v>
      </c>
      <c r="X23" s="125" t="str">
        <f>[19]Julho!$I$27</f>
        <v>NE</v>
      </c>
      <c r="Y23" s="125" t="str">
        <f>[19]Julho!$I$28</f>
        <v>NE</v>
      </c>
      <c r="Z23" s="125" t="str">
        <f>[19]Julho!$I$29</f>
        <v>NE</v>
      </c>
      <c r="AA23" s="125" t="str">
        <f>[19]Julho!$I$30</f>
        <v>NE</v>
      </c>
      <c r="AB23" s="125" t="str">
        <f>[19]Julho!$I$31</f>
        <v>NE</v>
      </c>
      <c r="AC23" s="125" t="str">
        <f>[19]Julho!$I$32</f>
        <v>N</v>
      </c>
      <c r="AD23" s="125" t="str">
        <f>[19]Julho!$I$33</f>
        <v>NE</v>
      </c>
      <c r="AE23" s="125" t="str">
        <f>[19]Julho!$I$34</f>
        <v>L</v>
      </c>
      <c r="AF23" s="125" t="str">
        <f>[19]Julho!$I$35</f>
        <v>NE</v>
      </c>
      <c r="AG23" s="88" t="str">
        <f>[19]Julho!$I$36</f>
        <v>NE</v>
      </c>
      <c r="AH23" s="2"/>
    </row>
    <row r="24" spans="1:35" ht="13.5" customHeight="1" x14ac:dyDescent="0.2">
      <c r="A24" s="80" t="s">
        <v>14</v>
      </c>
      <c r="B24" s="63" t="str">
        <f>[20]Julho!$I$5</f>
        <v>SE</v>
      </c>
      <c r="C24" s="63" t="str">
        <f>[20]Julho!$I$6</f>
        <v>SE</v>
      </c>
      <c r="D24" s="63" t="str">
        <f>[20]Julho!$I$7</f>
        <v>SE</v>
      </c>
      <c r="E24" s="63" t="str">
        <f>[20]Julho!$I$8</f>
        <v>L</v>
      </c>
      <c r="F24" s="63" t="str">
        <f>[20]Julho!$I$9</f>
        <v>L</v>
      </c>
      <c r="G24" s="63" t="str">
        <f>[20]Julho!$I$10</f>
        <v>SE</v>
      </c>
      <c r="H24" s="63" t="str">
        <f>[20]Julho!$I$11</f>
        <v>NE</v>
      </c>
      <c r="I24" s="63" t="str">
        <f>[20]Julho!$I$12</f>
        <v>L</v>
      </c>
      <c r="J24" s="63" t="str">
        <f>[20]Julho!$I$13</f>
        <v>L</v>
      </c>
      <c r="K24" s="63" t="str">
        <f>[20]Julho!$I$14</f>
        <v>NE</v>
      </c>
      <c r="L24" s="63" t="str">
        <f>[20]Julho!$I$15</f>
        <v>NE</v>
      </c>
      <c r="M24" s="63" t="str">
        <f>[20]Julho!$I$16</f>
        <v>NE</v>
      </c>
      <c r="N24" s="63" t="str">
        <f>[20]Julho!$I$17</f>
        <v>NE</v>
      </c>
      <c r="O24" s="63" t="str">
        <f>[20]Julho!$I$18</f>
        <v>NE</v>
      </c>
      <c r="P24" s="63" t="str">
        <f>[20]Julho!$I$19</f>
        <v>NE</v>
      </c>
      <c r="Q24" s="63" t="str">
        <f>[20]Julho!$I$20</f>
        <v>NE</v>
      </c>
      <c r="R24" s="63" t="str">
        <f>[20]Julho!$I$21</f>
        <v>SO</v>
      </c>
      <c r="S24" s="63" t="str">
        <f>[20]Julho!$I$22</f>
        <v>SO</v>
      </c>
      <c r="T24" s="63" t="str">
        <f>[20]Julho!$I$23</f>
        <v>SO</v>
      </c>
      <c r="U24" s="63" t="str">
        <f>[20]Julho!$I$24</f>
        <v>SO</v>
      </c>
      <c r="V24" s="63" t="str">
        <f>[20]Julho!$I$25</f>
        <v>SO</v>
      </c>
      <c r="W24" s="63" t="str">
        <f>[20]Julho!$I$26</f>
        <v>SE</v>
      </c>
      <c r="X24" s="63" t="str">
        <f>[20]Julho!$I$27</f>
        <v>NE</v>
      </c>
      <c r="Y24" s="63" t="str">
        <f>[20]Julho!$I$28</f>
        <v>L</v>
      </c>
      <c r="Z24" s="63" t="str">
        <f>[20]Julho!$I$29</f>
        <v>NE</v>
      </c>
      <c r="AA24" s="63" t="str">
        <f>[20]Julho!$I$30</f>
        <v>NE</v>
      </c>
      <c r="AB24" s="63" t="str">
        <f>[20]Julho!$I$31</f>
        <v>NE</v>
      </c>
      <c r="AC24" s="63" t="str">
        <f>[20]Julho!$I$32</f>
        <v>NE</v>
      </c>
      <c r="AD24" s="63" t="str">
        <f>[20]Julho!$I$33</f>
        <v>NE</v>
      </c>
      <c r="AE24" s="63" t="str">
        <f>[20]Julho!$I$34</f>
        <v>NE</v>
      </c>
      <c r="AF24" s="63" t="str">
        <f>[20]Julho!$I$35</f>
        <v>L</v>
      </c>
      <c r="AG24" s="87" t="str">
        <f>[20]Julho!$I$36</f>
        <v>NE</v>
      </c>
      <c r="AH24" s="2"/>
    </row>
    <row r="25" spans="1:35" ht="12.75" customHeight="1" x14ac:dyDescent="0.2">
      <c r="A25" s="80" t="s">
        <v>15</v>
      </c>
      <c r="B25" s="63" t="str">
        <f>[21]Julho!$I$5</f>
        <v>S</v>
      </c>
      <c r="C25" s="63" t="str">
        <f>[21]Julho!$I$6</f>
        <v>O</v>
      </c>
      <c r="D25" s="63" t="str">
        <f>[21]Julho!$I$7</f>
        <v>O</v>
      </c>
      <c r="E25" s="63" t="str">
        <f>[21]Julho!$I$8</f>
        <v>NO</v>
      </c>
      <c r="F25" s="63" t="str">
        <f>[21]Julho!$I$9</f>
        <v>NO</v>
      </c>
      <c r="G25" s="63" t="str">
        <f>[21]Julho!$I$10</f>
        <v>NO</v>
      </c>
      <c r="H25" s="63" t="str">
        <f>[21]Julho!$I$11</f>
        <v>NO</v>
      </c>
      <c r="I25" s="63" t="str">
        <f>[21]Julho!$I$12</f>
        <v>NO</v>
      </c>
      <c r="J25" s="63" t="str">
        <f>[21]Julho!$I$13</f>
        <v>NO</v>
      </c>
      <c r="K25" s="63" t="str">
        <f>[21]Julho!$I$14</f>
        <v>NO</v>
      </c>
      <c r="L25" s="63" t="str">
        <f>[21]Julho!$I$15</f>
        <v>NO</v>
      </c>
      <c r="M25" s="63" t="str">
        <f>[21]Julho!$I$16</f>
        <v>NO</v>
      </c>
      <c r="N25" s="63" t="str">
        <f>[21]Julho!$I$17</f>
        <v>NO</v>
      </c>
      <c r="O25" s="63" t="str">
        <f>[21]Julho!$I$18</f>
        <v>NO</v>
      </c>
      <c r="P25" s="63" t="str">
        <f>[21]Julho!$I$19</f>
        <v>NO</v>
      </c>
      <c r="Q25" s="63" t="str">
        <f>[21]Julho!$I$20</f>
        <v>NO</v>
      </c>
      <c r="R25" s="63" t="str">
        <f>[21]Julho!$I$21</f>
        <v>SO</v>
      </c>
      <c r="S25" s="63" t="str">
        <f>[21]Julho!$I$22</f>
        <v>SO</v>
      </c>
      <c r="T25" s="63" t="str">
        <f>[21]Julho!$I$23</f>
        <v>SO</v>
      </c>
      <c r="U25" s="63" t="str">
        <f>[21]Julho!$I$24</f>
        <v>NO</v>
      </c>
      <c r="V25" s="63" t="str">
        <f>[21]Julho!$I$25</f>
        <v>SO</v>
      </c>
      <c r="W25" s="63" t="str">
        <f>[21]Julho!$I$26</f>
        <v>SO</v>
      </c>
      <c r="X25" s="63" t="str">
        <f>[21]Julho!$I$27</f>
        <v>SO</v>
      </c>
      <c r="Y25" s="63" t="str">
        <f>[21]Julho!$I$28</f>
        <v>SO</v>
      </c>
      <c r="Z25" s="63" t="str">
        <f>[21]Julho!$I$29</f>
        <v>SO</v>
      </c>
      <c r="AA25" s="63" t="str">
        <f>[21]Julho!$I$30</f>
        <v>SO</v>
      </c>
      <c r="AB25" s="63" t="str">
        <f>[21]Julho!$I$31</f>
        <v>SO</v>
      </c>
      <c r="AC25" s="63" t="str">
        <f>[21]Julho!$I$32</f>
        <v>SO</v>
      </c>
      <c r="AD25" s="63" t="str">
        <f>[21]Julho!$I$33</f>
        <v>SO</v>
      </c>
      <c r="AE25" s="63" t="str">
        <f>[21]Julho!$I$34</f>
        <v>SO</v>
      </c>
      <c r="AF25" s="63" t="str">
        <f>[21]Julho!$I$35</f>
        <v>SO</v>
      </c>
      <c r="AG25" s="87" t="str">
        <f>[21]Julho!$I$36</f>
        <v>NO</v>
      </c>
      <c r="AH25" s="2"/>
    </row>
    <row r="26" spans="1:35" ht="12.75" customHeight="1" x14ac:dyDescent="0.2">
      <c r="A26" s="80" t="s">
        <v>16</v>
      </c>
      <c r="B26" s="17" t="str">
        <f>[22]Julho!$I$5</f>
        <v>S</v>
      </c>
      <c r="C26" s="17" t="str">
        <f>[22]Julho!$I$6</f>
        <v>S</v>
      </c>
      <c r="D26" s="17" t="str">
        <f>[22]Julho!$I$7</f>
        <v>SE</v>
      </c>
      <c r="E26" s="17" t="str">
        <f>[22]Julho!$I$8</f>
        <v>L</v>
      </c>
      <c r="F26" s="17" t="str">
        <f>[22]Julho!$I$9</f>
        <v>NE</v>
      </c>
      <c r="G26" s="17" t="str">
        <f>[22]Julho!$I$10</f>
        <v>L</v>
      </c>
      <c r="H26" s="17" t="str">
        <f>[22]Julho!$I$11</f>
        <v>L</v>
      </c>
      <c r="I26" s="17" t="str">
        <f>[22]Julho!$I$12</f>
        <v>L</v>
      </c>
      <c r="J26" s="17" t="str">
        <f>[22]Julho!$I$13</f>
        <v>NE</v>
      </c>
      <c r="K26" s="17" t="str">
        <f>[22]Julho!$I$14</f>
        <v>NE</v>
      </c>
      <c r="L26" s="17" t="str">
        <f>[22]Julho!$I$15</f>
        <v>NE</v>
      </c>
      <c r="M26" s="17" t="str">
        <f>[22]Julho!$I$16</f>
        <v>N</v>
      </c>
      <c r="N26" s="17" t="str">
        <f>[22]Julho!$I$17</f>
        <v>NE</v>
      </c>
      <c r="O26" s="17" t="str">
        <f>[22]Julho!$I$18</f>
        <v>N</v>
      </c>
      <c r="P26" s="17" t="str">
        <f>[22]Julho!$I$19</f>
        <v>N</v>
      </c>
      <c r="Q26" s="17" t="str">
        <f>[22]Julho!$I$20</f>
        <v>N</v>
      </c>
      <c r="R26" s="17" t="str">
        <f>[22]Julho!$I$21</f>
        <v>S</v>
      </c>
      <c r="S26" s="17" t="str">
        <f>[22]Julho!$I$22</f>
        <v>SE</v>
      </c>
      <c r="T26" s="17" t="str">
        <f>[22]Julho!$I$23</f>
        <v>S</v>
      </c>
      <c r="U26" s="17" t="str">
        <f>[22]Julho!$I$24</f>
        <v>NO</v>
      </c>
      <c r="V26" s="17" t="str">
        <f>[22]Julho!$I$25</f>
        <v>SE</v>
      </c>
      <c r="W26" s="17" t="str">
        <f>[22]Julho!$I$26</f>
        <v>SE</v>
      </c>
      <c r="X26" s="17" t="str">
        <f>[22]Julho!$I$27</f>
        <v>N</v>
      </c>
      <c r="Y26" s="17" t="str">
        <f>[22]Julho!$I$28</f>
        <v>N</v>
      </c>
      <c r="Z26" s="17" t="str">
        <f>[22]Julho!$I$29</f>
        <v>N</v>
      </c>
      <c r="AA26" s="17" t="str">
        <f>[22]Julho!$I$30</f>
        <v>NE</v>
      </c>
      <c r="AB26" s="17" t="str">
        <f>[22]Julho!$I$31</f>
        <v>N</v>
      </c>
      <c r="AC26" s="17" t="str">
        <f>[22]Julho!$I$32</f>
        <v>NE</v>
      </c>
      <c r="AD26" s="17" t="str">
        <f>[22]Julho!$I$33</f>
        <v>NE</v>
      </c>
      <c r="AE26" s="17" t="str">
        <f>[22]Julho!$I$34</f>
        <v>NE</v>
      </c>
      <c r="AF26" s="17" t="str">
        <f>[22]Julho!$I$35</f>
        <v>NO</v>
      </c>
      <c r="AG26" s="89" t="str">
        <f>[22]Julho!$I$36</f>
        <v>NE</v>
      </c>
      <c r="AH26" s="2"/>
    </row>
    <row r="27" spans="1:35" ht="12" customHeight="1" x14ac:dyDescent="0.2">
      <c r="A27" s="80" t="s">
        <v>17</v>
      </c>
      <c r="B27" s="63" t="str">
        <f>[23]Julho!$I$5</f>
        <v>L</v>
      </c>
      <c r="C27" s="63" t="str">
        <f>[23]Julho!$I$6</f>
        <v>NE</v>
      </c>
      <c r="D27" s="63" t="str">
        <f>[23]Julho!$I$7</f>
        <v>NE</v>
      </c>
      <c r="E27" s="63" t="str">
        <f>[23]Julho!$I$8</f>
        <v>NE</v>
      </c>
      <c r="F27" s="63" t="str">
        <f>[23]Julho!$I$9</f>
        <v>NE</v>
      </c>
      <c r="G27" s="63" t="str">
        <f>[23]Julho!$I$10</f>
        <v>NE</v>
      </c>
      <c r="H27" s="63" t="str">
        <f>[23]Julho!$I$11</f>
        <v>N</v>
      </c>
      <c r="I27" s="63" t="str">
        <f>[23]Julho!$I$12</f>
        <v>NE</v>
      </c>
      <c r="J27" s="63" t="str">
        <f>[23]Julho!$I$13</f>
        <v>N</v>
      </c>
      <c r="K27" s="63" t="str">
        <f>[23]Julho!$I$14</f>
        <v>NE</v>
      </c>
      <c r="L27" s="63" t="str">
        <f>[23]Julho!$I$15</f>
        <v>N</v>
      </c>
      <c r="M27" s="63" t="str">
        <f>[23]Julho!$I$16</f>
        <v>N</v>
      </c>
      <c r="N27" s="63" t="str">
        <f>[23]Julho!$I$17</f>
        <v>N</v>
      </c>
      <c r="O27" s="63" t="str">
        <f>[23]Julho!$I$18</f>
        <v>N</v>
      </c>
      <c r="P27" s="63" t="str">
        <f>[23]Julho!$I$19</f>
        <v>N</v>
      </c>
      <c r="Q27" s="63" t="str">
        <f>[23]Julho!$I$20</f>
        <v>NO</v>
      </c>
      <c r="R27" s="63" t="str">
        <f>[23]Julho!$I$21</f>
        <v>S</v>
      </c>
      <c r="S27" s="63" t="str">
        <f>[23]Julho!$I$22</f>
        <v>SE</v>
      </c>
      <c r="T27" s="63" t="str">
        <f>[23]Julho!$I$23</f>
        <v>SE</v>
      </c>
      <c r="U27" s="63" t="str">
        <f>[23]Julho!$I$24</f>
        <v>O</v>
      </c>
      <c r="V27" s="63" t="str">
        <f>[23]Julho!$I$25</f>
        <v>NE</v>
      </c>
      <c r="W27" s="63" t="str">
        <f>[23]Julho!$I$26</f>
        <v>N</v>
      </c>
      <c r="X27" s="63" t="str">
        <f>[23]Julho!$I$27</f>
        <v>N</v>
      </c>
      <c r="Y27" s="63" t="str">
        <f>[23]Julho!$I$28</f>
        <v>N</v>
      </c>
      <c r="Z27" s="63" t="str">
        <f>[23]Julho!$I$29</f>
        <v>N</v>
      </c>
      <c r="AA27" s="63" t="str">
        <f>[23]Julho!$I$30</f>
        <v>N</v>
      </c>
      <c r="AB27" s="63" t="str">
        <f>[23]Julho!$I$31</f>
        <v>NE</v>
      </c>
      <c r="AC27" s="63" t="str">
        <f>[23]Julho!$I$32</f>
        <v>N</v>
      </c>
      <c r="AD27" s="63" t="str">
        <f>[23]Julho!$I$33</f>
        <v>N</v>
      </c>
      <c r="AE27" s="63" t="str">
        <f>[23]Julho!$I$34</f>
        <v>N</v>
      </c>
      <c r="AF27" s="63" t="str">
        <f>[23]Julho!$I$35</f>
        <v>N</v>
      </c>
      <c r="AG27" s="87" t="str">
        <f>[23]Julho!$I$36</f>
        <v>N</v>
      </c>
      <c r="AH27" s="2"/>
    </row>
    <row r="28" spans="1:35" ht="12.75" customHeight="1" x14ac:dyDescent="0.2">
      <c r="A28" s="80" t="s">
        <v>18</v>
      </c>
      <c r="B28" s="63" t="str">
        <f>[24]Julho!$I$5</f>
        <v>L</v>
      </c>
      <c r="C28" s="63" t="str">
        <f>[24]Julho!$I$6</f>
        <v>L</v>
      </c>
      <c r="D28" s="63" t="str">
        <f>[24]Julho!$I$7</f>
        <v>L</v>
      </c>
      <c r="E28" s="63" t="str">
        <f>[24]Julho!$I$8</f>
        <v>L</v>
      </c>
      <c r="F28" s="63" t="str">
        <f>[24]Julho!$I$9</f>
        <v>L</v>
      </c>
      <c r="G28" s="63" t="str">
        <f>[24]Julho!$I$10</f>
        <v>L</v>
      </c>
      <c r="H28" s="63" t="str">
        <f>[24]Julho!$I$11</f>
        <v>L</v>
      </c>
      <c r="I28" s="63" t="str">
        <f>[24]Julho!$I$12</f>
        <v>L</v>
      </c>
      <c r="J28" s="63" t="str">
        <f>[24]Julho!$I$13</f>
        <v>L</v>
      </c>
      <c r="K28" s="63" t="str">
        <f>[24]Julho!$I$14</f>
        <v>L</v>
      </c>
      <c r="L28" s="63" t="str">
        <f>[24]Julho!$I$15</f>
        <v>L</v>
      </c>
      <c r="M28" s="63" t="str">
        <f>[24]Julho!$I$16</f>
        <v>SE</v>
      </c>
      <c r="N28" s="63" t="str">
        <f>[24]Julho!$I$17</f>
        <v>L</v>
      </c>
      <c r="O28" s="63" t="str">
        <f>[24]Julho!$I$18</f>
        <v>L</v>
      </c>
      <c r="P28" s="63" t="str">
        <f>[24]Julho!$I$19</f>
        <v>N</v>
      </c>
      <c r="Q28" s="63" t="str">
        <f>[24]Julho!$I$20</f>
        <v>N</v>
      </c>
      <c r="R28" s="63" t="str">
        <f>[24]Julho!$I$21</f>
        <v>SO</v>
      </c>
      <c r="S28" s="63" t="str">
        <f>[24]Julho!$I$22</f>
        <v>S</v>
      </c>
      <c r="T28" s="63" t="str">
        <f>[24]Julho!$I$23</f>
        <v>L</v>
      </c>
      <c r="U28" s="63" t="str">
        <f>[24]Julho!$I$24</f>
        <v>L</v>
      </c>
      <c r="V28" s="63" t="str">
        <f>[24]Julho!$I$25</f>
        <v>L</v>
      </c>
      <c r="W28" s="63" t="str">
        <f>[24]Julho!$I$26</f>
        <v>L</v>
      </c>
      <c r="X28" s="63" t="str">
        <f>[24]Julho!$I$27</f>
        <v>L</v>
      </c>
      <c r="Y28" s="63" t="str">
        <f>[24]Julho!$I$28</f>
        <v>L</v>
      </c>
      <c r="Z28" s="63" t="str">
        <f>[24]Julho!$I$29</f>
        <v>L</v>
      </c>
      <c r="AA28" s="63" t="str">
        <f>[24]Julho!$I$30</f>
        <v>L</v>
      </c>
      <c r="AB28" s="63" t="str">
        <f>[24]Julho!$I$31</f>
        <v>L</v>
      </c>
      <c r="AC28" s="63" t="str">
        <f>[24]Julho!$I$32</f>
        <v>L</v>
      </c>
      <c r="AD28" s="63" t="str">
        <f>[24]Julho!$I$33</f>
        <v>L</v>
      </c>
      <c r="AE28" s="63" t="str">
        <f>[24]Julho!$I$34</f>
        <v>L</v>
      </c>
      <c r="AF28" s="63" t="str">
        <f>[24]Julho!$I$35</f>
        <v>L</v>
      </c>
      <c r="AG28" s="87" t="str">
        <f>[24]Julho!$I$36</f>
        <v>L</v>
      </c>
      <c r="AH28" s="2"/>
    </row>
    <row r="29" spans="1:35" ht="13.5" customHeight="1" x14ac:dyDescent="0.2">
      <c r="A29" s="80" t="s">
        <v>19</v>
      </c>
      <c r="B29" s="63" t="str">
        <f>[25]Julho!$I$5</f>
        <v>S</v>
      </c>
      <c r="C29" s="63" t="str">
        <f>[25]Julho!$I$6</f>
        <v>SE</v>
      </c>
      <c r="D29" s="63" t="str">
        <f>[25]Julho!$I$7</f>
        <v>L</v>
      </c>
      <c r="E29" s="63" t="str">
        <f>[25]Julho!$I$8</f>
        <v>L</v>
      </c>
      <c r="F29" s="63" t="str">
        <f>[25]Julho!$I$9</f>
        <v>L</v>
      </c>
      <c r="G29" s="63" t="str">
        <f>[25]Julho!$I$10</f>
        <v>NE</v>
      </c>
      <c r="H29" s="63" t="str">
        <f>[25]Julho!$I$11</f>
        <v>NE</v>
      </c>
      <c r="I29" s="63" t="str">
        <f>[25]Julho!$I$12</f>
        <v>NE</v>
      </c>
      <c r="J29" s="63" t="str">
        <f>[25]Julho!$I$13</f>
        <v>L</v>
      </c>
      <c r="K29" s="63" t="str">
        <f>[25]Julho!$I$14</f>
        <v>NE</v>
      </c>
      <c r="L29" s="63" t="str">
        <f>[25]Julho!$I$15</f>
        <v>NE</v>
      </c>
      <c r="M29" s="63" t="str">
        <f>[25]Julho!$I$16</f>
        <v>NE</v>
      </c>
      <c r="N29" s="63" t="str">
        <f>[25]Julho!$I$17</f>
        <v>NE</v>
      </c>
      <c r="O29" s="63" t="str">
        <f>[25]Julho!$I$18</f>
        <v>NE</v>
      </c>
      <c r="P29" s="63" t="str">
        <f>[25]Julho!$I$19</f>
        <v>NE</v>
      </c>
      <c r="Q29" s="63" t="str">
        <f>[25]Julho!$I$20</f>
        <v>NE</v>
      </c>
      <c r="R29" s="63" t="str">
        <f>[25]Julho!$I$21</f>
        <v>SO</v>
      </c>
      <c r="S29" s="63" t="str">
        <f>[25]Julho!$I$22</f>
        <v>S</v>
      </c>
      <c r="T29" s="63" t="str">
        <f>[25]Julho!$I$23</f>
        <v>SE</v>
      </c>
      <c r="U29" s="63" t="str">
        <f>[25]Julho!$I$24</f>
        <v>SE</v>
      </c>
      <c r="V29" s="63" t="str">
        <f>[25]Julho!$I$25</f>
        <v>L</v>
      </c>
      <c r="W29" s="63" t="str">
        <f>[25]Julho!$I$26</f>
        <v>L</v>
      </c>
      <c r="X29" s="63" t="str">
        <f>[25]Julho!$I$27</f>
        <v>NE</v>
      </c>
      <c r="Y29" s="63" t="str">
        <f>[25]Julho!$I$28</f>
        <v>NE</v>
      </c>
      <c r="Z29" s="63" t="str">
        <f>[25]Julho!$I$29</f>
        <v>L</v>
      </c>
      <c r="AA29" s="63" t="str">
        <f>[25]Julho!$I$30</f>
        <v>NE</v>
      </c>
      <c r="AB29" s="63" t="str">
        <f>[25]Julho!$I$31</f>
        <v>L</v>
      </c>
      <c r="AC29" s="63" t="str">
        <f>[25]Julho!$I$32</f>
        <v>NE</v>
      </c>
      <c r="AD29" s="63" t="str">
        <f>[25]Julho!$I$33</f>
        <v>NE</v>
      </c>
      <c r="AE29" s="63" t="str">
        <f>[25]Julho!$I$34</f>
        <v>NE</v>
      </c>
      <c r="AF29" s="63" t="str">
        <f>[25]Julho!$I$35</f>
        <v>L</v>
      </c>
      <c r="AG29" s="87" t="str">
        <f>[25]Julho!$I$36</f>
        <v>NE</v>
      </c>
      <c r="AH29" s="2"/>
    </row>
    <row r="30" spans="1:35" ht="12.75" customHeight="1" x14ac:dyDescent="0.2">
      <c r="A30" s="80" t="s">
        <v>31</v>
      </c>
      <c r="B30" s="63" t="str">
        <f>[26]Julho!$I$5</f>
        <v>SE</v>
      </c>
      <c r="C30" s="63" t="str">
        <f>[26]Julho!$I$6</f>
        <v>SE</v>
      </c>
      <c r="D30" s="63" t="str">
        <f>[26]Julho!$I$7</f>
        <v>L</v>
      </c>
      <c r="E30" s="63" t="str">
        <f>[26]Julho!$I$8</f>
        <v>NE</v>
      </c>
      <c r="F30" s="63" t="str">
        <f>[26]Julho!$I$9</f>
        <v>L</v>
      </c>
      <c r="G30" s="63" t="str">
        <f>[26]Julho!$I$10</f>
        <v>L</v>
      </c>
      <c r="H30" s="63" t="str">
        <f>[26]Julho!$I$11</f>
        <v>NE</v>
      </c>
      <c r="I30" s="63" t="str">
        <f>[26]Julho!$I$12</f>
        <v>NE</v>
      </c>
      <c r="J30" s="63" t="str">
        <f>[26]Julho!$I$13</f>
        <v>L</v>
      </c>
      <c r="K30" s="63" t="str">
        <f>[26]Julho!$I$14</f>
        <v>NE</v>
      </c>
      <c r="L30" s="63" t="str">
        <f>[26]Julho!$I$15</f>
        <v>L</v>
      </c>
      <c r="M30" s="63" t="str">
        <f>[26]Julho!$I$16</f>
        <v>NE</v>
      </c>
      <c r="N30" s="63" t="str">
        <f>[26]Julho!$I$17</f>
        <v>NE</v>
      </c>
      <c r="O30" s="63" t="str">
        <f>[26]Julho!$I$18</f>
        <v>N</v>
      </c>
      <c r="P30" s="63" t="str">
        <f>[26]Julho!$I$19</f>
        <v>N</v>
      </c>
      <c r="Q30" s="63" t="str">
        <f>[26]Julho!$I$20</f>
        <v>N</v>
      </c>
      <c r="R30" s="63" t="str">
        <f>[26]Julho!$I$21</f>
        <v>*</v>
      </c>
      <c r="S30" s="63" t="str">
        <f>[26]Julho!$I$22</f>
        <v>SE</v>
      </c>
      <c r="T30" s="63" t="str">
        <f>[26]Julho!$I$23</f>
        <v>SE</v>
      </c>
      <c r="U30" s="63" t="str">
        <f>[26]Julho!$I$24</f>
        <v>NO</v>
      </c>
      <c r="V30" s="63" t="str">
        <f>[26]Julho!$I$25</f>
        <v>NE</v>
      </c>
      <c r="W30" s="63" t="str">
        <f>[26]Julho!$I$26</f>
        <v>NE</v>
      </c>
      <c r="X30" s="63" t="str">
        <f>[26]Julho!$I$27</f>
        <v>N</v>
      </c>
      <c r="Y30" s="63" t="str">
        <f>[26]Julho!$I$28</f>
        <v>N</v>
      </c>
      <c r="Z30" s="63" t="str">
        <f>[26]Julho!$I$29</f>
        <v>NE</v>
      </c>
      <c r="AA30" s="63" t="str">
        <f>[26]Julho!$I$30</f>
        <v>NE</v>
      </c>
      <c r="AB30" s="63" t="str">
        <f>[26]Julho!$I$31</f>
        <v>NE</v>
      </c>
      <c r="AC30" s="63" t="str">
        <f>[26]Julho!$I$32</f>
        <v>NE</v>
      </c>
      <c r="AD30" s="63" t="str">
        <f>[26]Julho!$I$33</f>
        <v>NE</v>
      </c>
      <c r="AE30" s="63" t="str">
        <f>[26]Julho!$I$34</f>
        <v>NE</v>
      </c>
      <c r="AF30" s="63" t="str">
        <f>[26]Julho!$I$35</f>
        <v>NE</v>
      </c>
      <c r="AG30" s="87" t="str">
        <f>[26]Julho!$I$36</f>
        <v>NE</v>
      </c>
      <c r="AH30" s="2"/>
    </row>
    <row r="31" spans="1:35" ht="12.75" customHeight="1" x14ac:dyDescent="0.2">
      <c r="A31" s="80" t="s">
        <v>48</v>
      </c>
      <c r="B31" s="63" t="str">
        <f>[27]Julho!$I$5</f>
        <v>SE</v>
      </c>
      <c r="C31" s="63" t="str">
        <f>[27]Julho!$I$6</f>
        <v>SE</v>
      </c>
      <c r="D31" s="63" t="str">
        <f>[27]Julho!$I$7</f>
        <v>SE</v>
      </c>
      <c r="E31" s="63" t="str">
        <f>[27]Julho!$I$8</f>
        <v>SE</v>
      </c>
      <c r="F31" s="63" t="str">
        <f>[27]Julho!$I$9</f>
        <v>L</v>
      </c>
      <c r="G31" s="63" t="str">
        <f>[27]Julho!$I$10</f>
        <v>L</v>
      </c>
      <c r="H31" s="63" t="str">
        <f>[27]Julho!$I$11</f>
        <v>L</v>
      </c>
      <c r="I31" s="63" t="str">
        <f>[27]Julho!$I$12</f>
        <v>L</v>
      </c>
      <c r="J31" s="63" t="str">
        <f>[27]Julho!$I$13</f>
        <v>NE</v>
      </c>
      <c r="K31" s="63" t="str">
        <f>[27]Julho!$I$14</f>
        <v>L</v>
      </c>
      <c r="L31" s="63" t="str">
        <f>[27]Julho!$I$15</f>
        <v>SE</v>
      </c>
      <c r="M31" s="63" t="str">
        <f>[27]Julho!$I$16</f>
        <v>SE</v>
      </c>
      <c r="N31" s="63" t="str">
        <f>[27]Julho!$I$17</f>
        <v>L</v>
      </c>
      <c r="O31" s="63" t="str">
        <f>[27]Julho!$I$18</f>
        <v>L</v>
      </c>
      <c r="P31" s="63" t="str">
        <f>[27]Julho!$I$19</f>
        <v>L</v>
      </c>
      <c r="Q31" s="63" t="str">
        <f>[27]Julho!$I$20</f>
        <v>N</v>
      </c>
      <c r="R31" s="63" t="str">
        <f>[27]Julho!$I$21</f>
        <v>SO</v>
      </c>
      <c r="S31" s="63" t="str">
        <f>[27]Julho!$I$22</f>
        <v>S</v>
      </c>
      <c r="T31" s="63" t="str">
        <f>[27]Julho!$I$23</f>
        <v>SE</v>
      </c>
      <c r="U31" s="63" t="str">
        <f>[27]Julho!$I$24</f>
        <v>SE</v>
      </c>
      <c r="V31" s="63" t="str">
        <f>[27]Julho!$I$25</f>
        <v>SE</v>
      </c>
      <c r="W31" s="63" t="str">
        <f>[27]Julho!$I$26</f>
        <v>SE</v>
      </c>
      <c r="X31" s="63" t="str">
        <f>[27]Julho!$I$27</f>
        <v>L</v>
      </c>
      <c r="Y31" s="63" t="str">
        <f>[27]Julho!$I$28</f>
        <v>L</v>
      </c>
      <c r="Z31" s="63" t="str">
        <f>[27]Julho!$I$29</f>
        <v>L</v>
      </c>
      <c r="AA31" s="63" t="str">
        <f>[27]Julho!$I$30</f>
        <v>L</v>
      </c>
      <c r="AB31" s="63" t="str">
        <f>[27]Julho!$I$31</f>
        <v>L</v>
      </c>
      <c r="AC31" s="63" t="str">
        <f>[27]Julho!$I$32</f>
        <v>L</v>
      </c>
      <c r="AD31" s="63" t="str">
        <f>[27]Julho!$I$33</f>
        <v>L</v>
      </c>
      <c r="AE31" s="63" t="str">
        <f>[27]Julho!$I$34</f>
        <v>L</v>
      </c>
      <c r="AF31" s="63" t="str">
        <f>[27]Julho!$I$35</f>
        <v>SE</v>
      </c>
      <c r="AG31" s="87" t="str">
        <f>[27]Julho!$I$36</f>
        <v>L</v>
      </c>
      <c r="AH31" s="2"/>
    </row>
    <row r="32" spans="1:35" ht="12.75" customHeight="1" x14ac:dyDescent="0.2">
      <c r="A32" s="80" t="s">
        <v>20</v>
      </c>
      <c r="B32" s="125" t="str">
        <f>[28]Julho!$I$5</f>
        <v>S</v>
      </c>
      <c r="C32" s="125" t="str">
        <f>[28]Julho!$I$6</f>
        <v>SE</v>
      </c>
      <c r="D32" s="125" t="str">
        <f>[28]Julho!$I$7</f>
        <v>SE</v>
      </c>
      <c r="E32" s="125" t="str">
        <f>[28]Julho!$I$8</f>
        <v>SE</v>
      </c>
      <c r="F32" s="125" t="str">
        <f>[28]Julho!$I$9</f>
        <v>L</v>
      </c>
      <c r="G32" s="125" t="str">
        <f>[28]Julho!$I$10</f>
        <v>NE</v>
      </c>
      <c r="H32" s="125" t="str">
        <f>[28]Julho!$I$11</f>
        <v>L</v>
      </c>
      <c r="I32" s="125" t="str">
        <f>[28]Julho!$I$12</f>
        <v>L</v>
      </c>
      <c r="J32" s="125" t="str">
        <f>[28]Julho!$I$13</f>
        <v>NE</v>
      </c>
      <c r="K32" s="125" t="str">
        <f>[28]Julho!$I$14</f>
        <v>NE</v>
      </c>
      <c r="L32" s="125" t="str">
        <f>[28]Julho!$I$15</f>
        <v>SO</v>
      </c>
      <c r="M32" s="125" t="str">
        <f>[28]Julho!$I$16</f>
        <v>SO</v>
      </c>
      <c r="N32" s="125" t="str">
        <f>[28]Julho!$I$17</f>
        <v>NE</v>
      </c>
      <c r="O32" s="125" t="str">
        <f>[28]Julho!$I$18</f>
        <v>*</v>
      </c>
      <c r="P32" s="125" t="str">
        <f>[28]Julho!$I$19</f>
        <v>*</v>
      </c>
      <c r="Q32" s="125" t="str">
        <f>[28]Julho!$I$20</f>
        <v>*</v>
      </c>
      <c r="R32" s="125" t="str">
        <f>[28]Julho!$I$21</f>
        <v>*</v>
      </c>
      <c r="S32" s="125" t="str">
        <f>[28]Julho!$I$22</f>
        <v>*</v>
      </c>
      <c r="T32" s="125" t="str">
        <f>[28]Julho!$I$23</f>
        <v>*</v>
      </c>
      <c r="U32" s="125" t="str">
        <f>[28]Julho!$I$24</f>
        <v>*</v>
      </c>
      <c r="V32" s="125" t="str">
        <f>[28]Julho!$I$25</f>
        <v>*</v>
      </c>
      <c r="W32" s="125" t="str">
        <f>[28]Julho!$I$26</f>
        <v>*</v>
      </c>
      <c r="X32" s="125" t="str">
        <f>[28]Julho!$I$27</f>
        <v>*</v>
      </c>
      <c r="Y32" s="125" t="str">
        <f>[28]Julho!$I$28</f>
        <v>*</v>
      </c>
      <c r="Z32" s="125" t="str">
        <f>[28]Julho!$I$29</f>
        <v>*</v>
      </c>
      <c r="AA32" s="125" t="str">
        <f>[28]Julho!$I$30</f>
        <v>*</v>
      </c>
      <c r="AB32" s="125" t="str">
        <f>[28]Julho!$I$31</f>
        <v>*</v>
      </c>
      <c r="AC32" s="125" t="str">
        <f>[28]Julho!$I$32</f>
        <v>*</v>
      </c>
      <c r="AD32" s="125" t="str">
        <f>[28]Julho!$I$33</f>
        <v>*</v>
      </c>
      <c r="AE32" s="125" t="str">
        <f>[28]Julho!$I$34</f>
        <v>*</v>
      </c>
      <c r="AF32" s="125" t="str">
        <f>[28]Julho!$I$35</f>
        <v>*</v>
      </c>
      <c r="AG32" s="88" t="str">
        <f>[28]Julho!$I$36</f>
        <v>NE</v>
      </c>
      <c r="AH32" s="2"/>
    </row>
    <row r="33" spans="1:35" s="5" customFormat="1" ht="17.100000000000001" customHeight="1" x14ac:dyDescent="0.2">
      <c r="A33" s="82" t="s">
        <v>132</v>
      </c>
      <c r="B33" s="19" t="s">
        <v>53</v>
      </c>
      <c r="C33" s="19" t="s">
        <v>53</v>
      </c>
      <c r="D33" s="19" t="s">
        <v>53</v>
      </c>
      <c r="E33" s="19" t="s">
        <v>52</v>
      </c>
      <c r="F33" s="19" t="s">
        <v>52</v>
      </c>
      <c r="G33" s="19" t="s">
        <v>52</v>
      </c>
      <c r="H33" s="19" t="s">
        <v>52</v>
      </c>
      <c r="I33" s="19" t="s">
        <v>52</v>
      </c>
      <c r="J33" s="19" t="s">
        <v>140</v>
      </c>
      <c r="K33" s="19" t="s">
        <v>140</v>
      </c>
      <c r="L33" s="19" t="s">
        <v>140</v>
      </c>
      <c r="M33" s="19" t="s">
        <v>140</v>
      </c>
      <c r="N33" s="19" t="s">
        <v>140</v>
      </c>
      <c r="O33" s="19" t="s">
        <v>140</v>
      </c>
      <c r="P33" s="28" t="s">
        <v>141</v>
      </c>
      <c r="Q33" s="28" t="s">
        <v>141</v>
      </c>
      <c r="R33" s="28" t="s">
        <v>142</v>
      </c>
      <c r="S33" s="28" t="s">
        <v>143</v>
      </c>
      <c r="T33" s="28" t="s">
        <v>53</v>
      </c>
      <c r="U33" s="28" t="s">
        <v>53</v>
      </c>
      <c r="V33" s="28" t="s">
        <v>140</v>
      </c>
      <c r="W33" s="28" t="s">
        <v>52</v>
      </c>
      <c r="X33" s="28" t="s">
        <v>140</v>
      </c>
      <c r="Y33" s="28" t="s">
        <v>140</v>
      </c>
      <c r="Z33" s="28" t="s">
        <v>140</v>
      </c>
      <c r="AA33" s="28" t="s">
        <v>140</v>
      </c>
      <c r="AB33" s="28" t="s">
        <v>140</v>
      </c>
      <c r="AC33" s="28" t="s">
        <v>140</v>
      </c>
      <c r="AD33" s="28" t="s">
        <v>140</v>
      </c>
      <c r="AE33" s="28" t="s">
        <v>140</v>
      </c>
      <c r="AF33" s="28" t="s">
        <v>140</v>
      </c>
      <c r="AG33" s="90"/>
      <c r="AH33" s="10"/>
    </row>
    <row r="34" spans="1:35" ht="13.5" thickBot="1" x14ac:dyDescent="0.25">
      <c r="A34" s="144" t="s">
        <v>133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16"/>
      <c r="AG34" s="117" t="s">
        <v>140</v>
      </c>
      <c r="AH34" s="2"/>
    </row>
    <row r="35" spans="1:35" x14ac:dyDescent="0.2">
      <c r="A35" s="64"/>
      <c r="B35" s="65"/>
      <c r="C35" s="65"/>
      <c r="D35" s="65" t="s">
        <v>138</v>
      </c>
      <c r="E35" s="65"/>
      <c r="F35" s="65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7"/>
      <c r="AE35" s="68"/>
      <c r="AF35" s="76"/>
      <c r="AG35" s="69"/>
      <c r="AH35"/>
    </row>
    <row r="36" spans="1:35" x14ac:dyDescent="0.2">
      <c r="A36" s="64"/>
      <c r="B36" s="70" t="s">
        <v>135</v>
      </c>
      <c r="C36" s="70"/>
      <c r="D36" s="70"/>
      <c r="E36" s="70"/>
      <c r="F36" s="70"/>
      <c r="G36" s="70"/>
      <c r="H36" s="70"/>
      <c r="I36" s="70"/>
      <c r="J36" s="66"/>
      <c r="K36" s="66"/>
      <c r="L36" s="66"/>
      <c r="M36" s="66" t="s">
        <v>49</v>
      </c>
      <c r="N36" s="66"/>
      <c r="O36" s="66"/>
      <c r="P36" s="66"/>
      <c r="Q36" s="66"/>
      <c r="R36" s="66"/>
      <c r="S36" s="66"/>
      <c r="T36" s="127" t="s">
        <v>136</v>
      </c>
      <c r="U36" s="127"/>
      <c r="V36" s="127"/>
      <c r="W36" s="127"/>
      <c r="X36" s="127"/>
      <c r="Y36" s="66"/>
      <c r="Z36" s="66"/>
      <c r="AA36" s="66"/>
      <c r="AB36" s="66"/>
      <c r="AC36" s="66"/>
      <c r="AD36" s="67"/>
      <c r="AE36" s="66"/>
      <c r="AF36" s="66"/>
      <c r="AG36" s="99"/>
      <c r="AH36" s="2"/>
    </row>
    <row r="37" spans="1:35" x14ac:dyDescent="0.2">
      <c r="A37" s="72"/>
      <c r="B37" s="66"/>
      <c r="C37" s="66"/>
      <c r="D37" s="66"/>
      <c r="E37" s="66"/>
      <c r="F37" s="66"/>
      <c r="G37" s="66"/>
      <c r="H37" s="66"/>
      <c r="I37" s="66"/>
      <c r="J37" s="73"/>
      <c r="K37" s="73"/>
      <c r="L37" s="73"/>
      <c r="M37" s="73" t="s">
        <v>50</v>
      </c>
      <c r="N37" s="73"/>
      <c r="O37" s="73"/>
      <c r="P37" s="73"/>
      <c r="Q37" s="66"/>
      <c r="R37" s="66"/>
      <c r="S37" s="66"/>
      <c r="T37" s="128" t="s">
        <v>137</v>
      </c>
      <c r="U37" s="128"/>
      <c r="V37" s="128"/>
      <c r="W37" s="128"/>
      <c r="X37" s="128"/>
      <c r="Y37" s="66"/>
      <c r="Z37" s="66"/>
      <c r="AA37" s="66"/>
      <c r="AB37" s="66"/>
      <c r="AC37" s="66"/>
      <c r="AD37" s="67"/>
      <c r="AE37" s="68"/>
      <c r="AF37" s="76"/>
      <c r="AG37" s="71"/>
      <c r="AH37" s="2"/>
      <c r="AI37" s="2"/>
    </row>
    <row r="38" spans="1:35" x14ac:dyDescent="0.2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7"/>
      <c r="AE38" s="68"/>
      <c r="AF38" s="76"/>
      <c r="AG38" s="69"/>
      <c r="AH38"/>
    </row>
    <row r="39" spans="1:35" ht="13.5" thickBot="1" x14ac:dyDescent="0.25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106"/>
    </row>
  </sheetData>
  <sheetProtection password="C6EC" sheet="1" objects="1" scenarios="1"/>
  <autoFilter ref="A1:AJ3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37">
    <mergeCell ref="AE3:AE4"/>
    <mergeCell ref="AA3:AA4"/>
    <mergeCell ref="AB3:AB4"/>
    <mergeCell ref="AC3:AC4"/>
    <mergeCell ref="AD3:AD4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T36:X36"/>
    <mergeCell ref="T37:X37"/>
    <mergeCell ref="L3:L4"/>
    <mergeCell ref="AF3:AF4"/>
    <mergeCell ref="B2:AG2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13" zoomScale="90" zoomScaleNormal="90" workbookViewId="0">
      <selection activeCell="AD46" sqref="AD4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32" t="s">
        <v>32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4" s="4" customFormat="1" ht="20.100000000000001" customHeight="1" x14ac:dyDescent="0.2">
      <c r="A2" s="135" t="s">
        <v>21</v>
      </c>
      <c r="B2" s="130" t="s">
        <v>134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  <c r="AH2" s="7"/>
    </row>
    <row r="3" spans="1:34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83" t="s">
        <v>39</v>
      </c>
      <c r="AH3" s="10"/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83" t="s">
        <v>37</v>
      </c>
      <c r="AH4" s="10"/>
    </row>
    <row r="5" spans="1:34" s="5" customFormat="1" ht="20.100000000000001" customHeight="1" x14ac:dyDescent="0.2">
      <c r="A5" s="80" t="s">
        <v>44</v>
      </c>
      <c r="B5" s="16">
        <f>[1]Julho!$J$5</f>
        <v>21.240000000000002</v>
      </c>
      <c r="C5" s="16">
        <f>[1]Julho!$J$6</f>
        <v>31.680000000000003</v>
      </c>
      <c r="D5" s="16">
        <f>[1]Julho!$J$7</f>
        <v>27.36</v>
      </c>
      <c r="E5" s="16">
        <f>[1]Julho!$J$8</f>
        <v>35.28</v>
      </c>
      <c r="F5" s="16">
        <f>[1]Julho!$J$9</f>
        <v>31.680000000000003</v>
      </c>
      <c r="G5" s="16">
        <f>[1]Julho!$J$10</f>
        <v>20.16</v>
      </c>
      <c r="H5" s="16">
        <f>[1]Julho!$J$11</f>
        <v>26.64</v>
      </c>
      <c r="I5" s="16">
        <f>[1]Julho!$J$12</f>
        <v>29.16</v>
      </c>
      <c r="J5" s="16">
        <f>[1]Julho!$J$13</f>
        <v>30.6</v>
      </c>
      <c r="K5" s="16">
        <f>[1]Julho!$J$14</f>
        <v>21.96</v>
      </c>
      <c r="L5" s="16">
        <f>[1]Julho!$J$15</f>
        <v>22.68</v>
      </c>
      <c r="M5" s="16">
        <f>[1]Julho!$J$16</f>
        <v>30.6</v>
      </c>
      <c r="N5" s="16">
        <f>[1]Julho!$J$17</f>
        <v>34.92</v>
      </c>
      <c r="O5" s="16">
        <f>[1]Julho!$J$18</f>
        <v>33.480000000000004</v>
      </c>
      <c r="P5" s="16">
        <f>[1]Julho!$J$19</f>
        <v>37.080000000000005</v>
      </c>
      <c r="Q5" s="16">
        <f>[1]Julho!$J$20</f>
        <v>40.680000000000007</v>
      </c>
      <c r="R5" s="16">
        <f>[1]Julho!$J$21</f>
        <v>42.480000000000004</v>
      </c>
      <c r="S5" s="16">
        <f>[1]Julho!$J$22</f>
        <v>35.64</v>
      </c>
      <c r="T5" s="16">
        <f>[1]Julho!$J$23</f>
        <v>17.28</v>
      </c>
      <c r="U5" s="16">
        <f>[1]Julho!$J$24</f>
        <v>21.240000000000002</v>
      </c>
      <c r="V5" s="16">
        <f>[1]Julho!$J$25</f>
        <v>21.240000000000002</v>
      </c>
      <c r="W5" s="16">
        <f>[1]Julho!$J$26</f>
        <v>27.36</v>
      </c>
      <c r="X5" s="16">
        <f>[1]Julho!$J$27</f>
        <v>33.840000000000003</v>
      </c>
      <c r="Y5" s="16">
        <f>[1]Julho!$J$28</f>
        <v>42.12</v>
      </c>
      <c r="Z5" s="16">
        <f>[1]Julho!$J$29</f>
        <v>42.480000000000004</v>
      </c>
      <c r="AA5" s="16">
        <f>[1]Julho!$J$30</f>
        <v>31.319999999999997</v>
      </c>
      <c r="AB5" s="16">
        <f>[1]Julho!$J$31</f>
        <v>31.680000000000003</v>
      </c>
      <c r="AC5" s="16">
        <f>[1]Julho!$J$32</f>
        <v>37.440000000000005</v>
      </c>
      <c r="AD5" s="16">
        <f>[1]Julho!$J$33</f>
        <v>38.159999999999997</v>
      </c>
      <c r="AE5" s="16">
        <f>[1]Julho!$J$34</f>
        <v>35.64</v>
      </c>
      <c r="AF5" s="16">
        <f>[1]Julho!$J$35</f>
        <v>28.44</v>
      </c>
      <c r="AG5" s="84">
        <f>MAX(B5:AF5)</f>
        <v>42.480000000000004</v>
      </c>
      <c r="AH5" s="10"/>
    </row>
    <row r="6" spans="1:34" s="1" customFormat="1" ht="17.100000000000001" customHeight="1" x14ac:dyDescent="0.2">
      <c r="A6" s="80" t="s">
        <v>0</v>
      </c>
      <c r="B6" s="16">
        <f>[2]Julho!$J$5</f>
        <v>15.120000000000001</v>
      </c>
      <c r="C6" s="16">
        <f>[2]Julho!$J$6</f>
        <v>25.2</v>
      </c>
      <c r="D6" s="16">
        <f>[2]Julho!$J$7</f>
        <v>38.519999999999996</v>
      </c>
      <c r="E6" s="16">
        <f>[2]Julho!$J$8</f>
        <v>47.519999999999996</v>
      </c>
      <c r="F6" s="16">
        <f>[2]Julho!$J$9</f>
        <v>34.92</v>
      </c>
      <c r="G6" s="16">
        <f>[2]Julho!$J$10</f>
        <v>27.720000000000002</v>
      </c>
      <c r="H6" s="16">
        <f>[2]Julho!$J$11</f>
        <v>29.52</v>
      </c>
      <c r="I6" s="16">
        <f>[2]Julho!$J$12</f>
        <v>29.52</v>
      </c>
      <c r="J6" s="16">
        <f>[2]Julho!$J$13</f>
        <v>30.6</v>
      </c>
      <c r="K6" s="16">
        <f>[2]Julho!$J$14</f>
        <v>25.92</v>
      </c>
      <c r="L6" s="16">
        <f>[2]Julho!$J$15</f>
        <v>28.8</v>
      </c>
      <c r="M6" s="16">
        <f>[2]Julho!$J$16</f>
        <v>36</v>
      </c>
      <c r="N6" s="16">
        <f>[2]Julho!$J$17</f>
        <v>41.4</v>
      </c>
      <c r="O6" s="16">
        <f>[2]Julho!$J$18</f>
        <v>40.32</v>
      </c>
      <c r="P6" s="16">
        <f>[2]Julho!$J$19</f>
        <v>49.32</v>
      </c>
      <c r="Q6" s="16">
        <f>[2]Julho!$J$20</f>
        <v>45</v>
      </c>
      <c r="R6" s="16">
        <f>[2]Julho!$J$21</f>
        <v>36.36</v>
      </c>
      <c r="S6" s="16">
        <f>[2]Julho!$J$22</f>
        <v>29.52</v>
      </c>
      <c r="T6" s="16">
        <f>[2]Julho!$J$23</f>
        <v>33.119999999999997</v>
      </c>
      <c r="U6" s="16">
        <f>[2]Julho!$J$24</f>
        <v>24.48</v>
      </c>
      <c r="V6" s="16">
        <f>[2]Julho!$J$25</f>
        <v>28.44</v>
      </c>
      <c r="W6" s="16">
        <f>[2]Julho!$J$26</f>
        <v>33.119999999999997</v>
      </c>
      <c r="X6" s="16">
        <f>[2]Julho!$J$27</f>
        <v>48.6</v>
      </c>
      <c r="Y6" s="16">
        <f>[2]Julho!$J$28</f>
        <v>37.440000000000005</v>
      </c>
      <c r="Z6" s="16">
        <f>[2]Julho!$J$29</f>
        <v>33.840000000000003</v>
      </c>
      <c r="AA6" s="16">
        <f>[2]Julho!$J$30</f>
        <v>29.52</v>
      </c>
      <c r="AB6" s="16">
        <f>[2]Julho!$J$31</f>
        <v>39.6</v>
      </c>
      <c r="AC6" s="16">
        <f>[2]Julho!$J$32</f>
        <v>46.440000000000005</v>
      </c>
      <c r="AD6" s="16">
        <f>[2]Julho!$J$33</f>
        <v>39.96</v>
      </c>
      <c r="AE6" s="16">
        <f>[2]Julho!$J$34</f>
        <v>27.720000000000002</v>
      </c>
      <c r="AF6" s="16">
        <f>[2]Julho!$J$35</f>
        <v>34.56</v>
      </c>
      <c r="AG6" s="85">
        <f>MAX(B6:AF6)</f>
        <v>49.32</v>
      </c>
      <c r="AH6" s="2"/>
    </row>
    <row r="7" spans="1:34" ht="17.100000000000001" customHeight="1" x14ac:dyDescent="0.2">
      <c r="A7" s="80" t="s">
        <v>1</v>
      </c>
      <c r="B7" s="16">
        <f>[3]Julho!$J$5</f>
        <v>17.64</v>
      </c>
      <c r="C7" s="16">
        <f>[3]Julho!$J$6</f>
        <v>31.680000000000003</v>
      </c>
      <c r="D7" s="16">
        <f>[3]Julho!$J$7</f>
        <v>37.440000000000005</v>
      </c>
      <c r="E7" s="16">
        <f>[3]Julho!$J$8</f>
        <v>33.480000000000004</v>
      </c>
      <c r="F7" s="16">
        <f>[3]Julho!$J$9</f>
        <v>23.040000000000003</v>
      </c>
      <c r="G7" s="16">
        <f>[3]Julho!$J$10</f>
        <v>20.88</v>
      </c>
      <c r="H7" s="16">
        <f>[3]Julho!$J$11</f>
        <v>27</v>
      </c>
      <c r="I7" s="16">
        <f>[3]Julho!$J$12</f>
        <v>18.36</v>
      </c>
      <c r="J7" s="16">
        <f>[3]Julho!$J$13</f>
        <v>12.96</v>
      </c>
      <c r="K7" s="16">
        <f>[3]Julho!$J$14</f>
        <v>17.64</v>
      </c>
      <c r="L7" s="16">
        <f>[3]Julho!$J$15</f>
        <v>25.2</v>
      </c>
      <c r="M7" s="16">
        <f>[3]Julho!$J$16</f>
        <v>34.200000000000003</v>
      </c>
      <c r="N7" s="16">
        <f>[3]Julho!$J$17</f>
        <v>36</v>
      </c>
      <c r="O7" s="16">
        <f>[3]Julho!$J$18</f>
        <v>32.4</v>
      </c>
      <c r="P7" s="16">
        <f>[3]Julho!$J$19</f>
        <v>52.92</v>
      </c>
      <c r="Q7" s="16">
        <f>[3]Julho!$J$20</f>
        <v>36.36</v>
      </c>
      <c r="R7" s="16" t="str">
        <f>[3]Julho!$J$21</f>
        <v>*</v>
      </c>
      <c r="S7" s="16">
        <f>[3]Julho!$J$22</f>
        <v>31.319999999999997</v>
      </c>
      <c r="T7" s="16">
        <f>[3]Julho!$J$23</f>
        <v>26.28</v>
      </c>
      <c r="U7" s="16">
        <f>[3]Julho!$J$24</f>
        <v>19.8</v>
      </c>
      <c r="V7" s="16">
        <f>[3]Julho!$J$25</f>
        <v>15.48</v>
      </c>
      <c r="W7" s="16">
        <f>[3]Julho!$J$26</f>
        <v>22.32</v>
      </c>
      <c r="X7" s="16">
        <f>[3]Julho!$J$27</f>
        <v>33.840000000000003</v>
      </c>
      <c r="Y7" s="16">
        <f>[3]Julho!$J$28</f>
        <v>33.119999999999997</v>
      </c>
      <c r="Z7" s="16">
        <f>[3]Julho!$J$29</f>
        <v>28.8</v>
      </c>
      <c r="AA7" s="16">
        <f>[3]Julho!$J$30</f>
        <v>24.840000000000003</v>
      </c>
      <c r="AB7" s="16">
        <f>[3]Julho!$J$31</f>
        <v>36</v>
      </c>
      <c r="AC7" s="16">
        <f>[3]Julho!$J$32</f>
        <v>45.36</v>
      </c>
      <c r="AD7" s="16">
        <f>[3]Julho!$J$33</f>
        <v>28.08</v>
      </c>
      <c r="AE7" s="16">
        <f>[3]Julho!$J$34</f>
        <v>30.6</v>
      </c>
      <c r="AF7" s="16">
        <f>[3]Julho!$J$35</f>
        <v>27.36</v>
      </c>
      <c r="AG7" s="85">
        <f t="shared" ref="AG7:AG17" si="1">MAX(B7:AF7)</f>
        <v>52.92</v>
      </c>
      <c r="AH7" s="2"/>
    </row>
    <row r="8" spans="1:34" ht="17.100000000000001" customHeight="1" x14ac:dyDescent="0.2">
      <c r="A8" s="80" t="s">
        <v>73</v>
      </c>
      <c r="B8" s="16">
        <f>[4]Julho!$J$5</f>
        <v>21.6</v>
      </c>
      <c r="C8" s="16">
        <f>[4]Julho!$J$6</f>
        <v>40.32</v>
      </c>
      <c r="D8" s="16">
        <f>[4]Julho!$J$7</f>
        <v>44.64</v>
      </c>
      <c r="E8" s="16">
        <f>[4]Julho!$J$8</f>
        <v>50.04</v>
      </c>
      <c r="F8" s="16">
        <f>[4]Julho!$J$9</f>
        <v>42.84</v>
      </c>
      <c r="G8" s="16">
        <f>[4]Julho!$J$10</f>
        <v>32.4</v>
      </c>
      <c r="H8" s="16">
        <f>[4]Julho!$J$11</f>
        <v>30.6</v>
      </c>
      <c r="I8" s="16">
        <f>[4]Julho!$J$12</f>
        <v>37.080000000000005</v>
      </c>
      <c r="J8" s="16">
        <f>[4]Julho!$J$13</f>
        <v>32.04</v>
      </c>
      <c r="K8" s="16">
        <f>[4]Julho!$J$14</f>
        <v>25.92</v>
      </c>
      <c r="L8" s="16">
        <f>[4]Julho!$J$15</f>
        <v>26.64</v>
      </c>
      <c r="M8" s="16">
        <f>[4]Julho!$J$16</f>
        <v>33.119999999999997</v>
      </c>
      <c r="N8" s="16">
        <f>[4]Julho!$J$17</f>
        <v>34.92</v>
      </c>
      <c r="O8" s="16">
        <f>[4]Julho!$J$18</f>
        <v>36</v>
      </c>
      <c r="P8" s="16">
        <f>[4]Julho!$J$19</f>
        <v>36.36</v>
      </c>
      <c r="Q8" s="16">
        <f>[4]Julho!$J$20</f>
        <v>40.680000000000007</v>
      </c>
      <c r="R8" s="16">
        <f>[4]Julho!$J$21</f>
        <v>44.64</v>
      </c>
      <c r="S8" s="16">
        <f>[4]Julho!$J$22</f>
        <v>42.12</v>
      </c>
      <c r="T8" s="16">
        <f>[4]Julho!$J$23</f>
        <v>34.56</v>
      </c>
      <c r="U8" s="16">
        <f>[4]Julho!$J$24</f>
        <v>27</v>
      </c>
      <c r="V8" s="16">
        <f>[4]Julho!$J$25</f>
        <v>26.64</v>
      </c>
      <c r="W8" s="16">
        <f>[4]Julho!$J$26</f>
        <v>27.720000000000002</v>
      </c>
      <c r="X8" s="16">
        <f>[4]Julho!$J$27</f>
        <v>33.480000000000004</v>
      </c>
      <c r="Y8" s="16">
        <f>[4]Julho!$J$28</f>
        <v>38.519999999999996</v>
      </c>
      <c r="Z8" s="16">
        <f>[4]Julho!$J$29</f>
        <v>35.28</v>
      </c>
      <c r="AA8" s="16">
        <f>[4]Julho!$J$30</f>
        <v>33.480000000000004</v>
      </c>
      <c r="AB8" s="16">
        <f>[4]Julho!$J$31</f>
        <v>32.4</v>
      </c>
      <c r="AC8" s="16">
        <f>[4]Julho!$J$32</f>
        <v>39.6</v>
      </c>
      <c r="AD8" s="16">
        <f>[4]Julho!$J$33</f>
        <v>39.6</v>
      </c>
      <c r="AE8" s="16">
        <f>[4]Julho!$J$34</f>
        <v>33.119999999999997</v>
      </c>
      <c r="AF8" s="16">
        <f>[4]Julho!$J$35</f>
        <v>33.480000000000004</v>
      </c>
      <c r="AG8" s="85">
        <f t="shared" si="1"/>
        <v>50.04</v>
      </c>
      <c r="AH8" s="2"/>
    </row>
    <row r="9" spans="1:34" ht="17.100000000000001" customHeight="1" x14ac:dyDescent="0.2">
      <c r="A9" s="80" t="s">
        <v>45</v>
      </c>
      <c r="B9" s="16">
        <f>[5]Julho!$J$5</f>
        <v>23.400000000000002</v>
      </c>
      <c r="C9" s="16">
        <f>[5]Julho!$J$6</f>
        <v>17.28</v>
      </c>
      <c r="D9" s="16">
        <f>[5]Julho!$J$7</f>
        <v>36.36</v>
      </c>
      <c r="E9" s="16">
        <f>[5]Julho!$J$8</f>
        <v>41.4</v>
      </c>
      <c r="F9" s="16">
        <f>[5]Julho!$J$9</f>
        <v>30.96</v>
      </c>
      <c r="G9" s="16">
        <f>[5]Julho!$J$10</f>
        <v>30.240000000000002</v>
      </c>
      <c r="H9" s="16">
        <f>[5]Julho!$J$11</f>
        <v>27.720000000000002</v>
      </c>
      <c r="I9" s="16">
        <f>[5]Julho!$J$12</f>
        <v>32.4</v>
      </c>
      <c r="J9" s="16">
        <f>[5]Julho!$J$13</f>
        <v>24.840000000000003</v>
      </c>
      <c r="K9" s="16">
        <f>[5]Julho!$J$14</f>
        <v>23.759999999999998</v>
      </c>
      <c r="L9" s="16">
        <f>[5]Julho!$J$15</f>
        <v>23.759999999999998</v>
      </c>
      <c r="M9" s="16">
        <f>[5]Julho!$J$16</f>
        <v>29.16</v>
      </c>
      <c r="N9" s="16">
        <f>[5]Julho!$J$17</f>
        <v>34.200000000000003</v>
      </c>
      <c r="O9" s="16">
        <f>[5]Julho!$J$18</f>
        <v>41.4</v>
      </c>
      <c r="P9" s="16">
        <f>[5]Julho!$J$19</f>
        <v>57.24</v>
      </c>
      <c r="Q9" s="16">
        <f>[5]Julho!$J$20</f>
        <v>42.12</v>
      </c>
      <c r="R9" s="16">
        <f>[5]Julho!$J$21</f>
        <v>41.76</v>
      </c>
      <c r="S9" s="16">
        <f>[5]Julho!$J$22</f>
        <v>28.08</v>
      </c>
      <c r="T9" s="16">
        <f>[5]Julho!$J$23</f>
        <v>16.2</v>
      </c>
      <c r="U9" s="16">
        <f>[5]Julho!$J$24</f>
        <v>23.040000000000003</v>
      </c>
      <c r="V9" s="16">
        <f>[5]Julho!$J$25</f>
        <v>18.720000000000002</v>
      </c>
      <c r="W9" s="16">
        <f>[5]Julho!$J$26</f>
        <v>31.680000000000003</v>
      </c>
      <c r="X9" s="16">
        <f>[5]Julho!$J$27</f>
        <v>51.12</v>
      </c>
      <c r="Y9" s="16">
        <f>[5]Julho!$J$28</f>
        <v>44.28</v>
      </c>
      <c r="Z9" s="16">
        <f>[5]Julho!$J$29</f>
        <v>37.080000000000005</v>
      </c>
      <c r="AA9" s="16">
        <f>[5]Julho!$J$30</f>
        <v>31.319999999999997</v>
      </c>
      <c r="AB9" s="16">
        <f>[5]Julho!$J$31</f>
        <v>32.76</v>
      </c>
      <c r="AC9" s="16">
        <f>[5]Julho!$J$32</f>
        <v>41.76</v>
      </c>
      <c r="AD9" s="16">
        <f>[5]Julho!$J$33</f>
        <v>46.080000000000005</v>
      </c>
      <c r="AE9" s="16">
        <f>[5]Julho!$J$34</f>
        <v>35.28</v>
      </c>
      <c r="AF9" s="16">
        <f>[5]Julho!$J$35</f>
        <v>30.6</v>
      </c>
      <c r="AG9" s="85">
        <f t="shared" si="1"/>
        <v>57.24</v>
      </c>
      <c r="AH9" s="2"/>
    </row>
    <row r="10" spans="1:34" ht="17.100000000000001" customHeight="1" x14ac:dyDescent="0.2">
      <c r="A10" s="80" t="s">
        <v>2</v>
      </c>
      <c r="B10" s="16">
        <f>[6]Julho!$J$5</f>
        <v>32.4</v>
      </c>
      <c r="C10" s="16">
        <f>[6]Julho!$J$6</f>
        <v>38.159999999999997</v>
      </c>
      <c r="D10" s="16">
        <f>[6]Julho!$J$7</f>
        <v>56.16</v>
      </c>
      <c r="E10" s="16">
        <f>[6]Julho!$J$8</f>
        <v>64.8</v>
      </c>
      <c r="F10" s="16">
        <f>[6]Julho!$J$9</f>
        <v>54</v>
      </c>
      <c r="G10" s="16">
        <f>[6]Julho!$J$10</f>
        <v>48.96</v>
      </c>
      <c r="H10" s="16">
        <f>[6]Julho!$J$11</f>
        <v>38.159999999999997</v>
      </c>
      <c r="I10" s="16">
        <f>[6]Julho!$J$12</f>
        <v>43.2</v>
      </c>
      <c r="J10" s="16">
        <f>[6]Julho!$J$13</f>
        <v>33.840000000000003</v>
      </c>
      <c r="K10" s="16">
        <f>[6]Julho!$J$14</f>
        <v>30.6</v>
      </c>
      <c r="L10" s="16">
        <f>[6]Julho!$J$15</f>
        <v>36.36</v>
      </c>
      <c r="M10" s="16">
        <f>[6]Julho!$J$16</f>
        <v>56.88</v>
      </c>
      <c r="N10" s="16">
        <f>[6]Julho!$J$17</f>
        <v>41.76</v>
      </c>
      <c r="O10" s="16">
        <f>[6]Julho!$J$18</f>
        <v>38.519999999999996</v>
      </c>
      <c r="P10" s="16">
        <f>[6]Julho!$J$19</f>
        <v>50.4</v>
      </c>
      <c r="Q10" s="16">
        <f>[6]Julho!$J$20</f>
        <v>46.800000000000004</v>
      </c>
      <c r="R10" s="16">
        <f>[6]Julho!$J$21</f>
        <v>42.84</v>
      </c>
      <c r="S10" s="16">
        <f>[6]Julho!$J$22</f>
        <v>43.56</v>
      </c>
      <c r="T10" s="16">
        <f>[6]Julho!$J$23</f>
        <v>36</v>
      </c>
      <c r="U10" s="16">
        <f>[6]Julho!$J$24</f>
        <v>26.64</v>
      </c>
      <c r="V10" s="16">
        <f>[6]Julho!$J$25</f>
        <v>30.96</v>
      </c>
      <c r="W10" s="16">
        <f>[6]Julho!$J$26</f>
        <v>26.64</v>
      </c>
      <c r="X10" s="16">
        <f>[6]Julho!$J$27</f>
        <v>46.080000000000005</v>
      </c>
      <c r="Y10" s="16">
        <f>[6]Julho!$J$28</f>
        <v>41.04</v>
      </c>
      <c r="Z10" s="16">
        <f>[6]Julho!$J$29</f>
        <v>48.96</v>
      </c>
      <c r="AA10" s="16">
        <f>[6]Julho!$J$30</f>
        <v>38.159999999999997</v>
      </c>
      <c r="AB10" s="16">
        <f>[6]Julho!$J$31</f>
        <v>44.64</v>
      </c>
      <c r="AC10" s="16">
        <f>[6]Julho!$J$32</f>
        <v>47.16</v>
      </c>
      <c r="AD10" s="16">
        <f>[6]Julho!$J$33</f>
        <v>36.72</v>
      </c>
      <c r="AE10" s="16">
        <f>[6]Julho!$J$34</f>
        <v>34.200000000000003</v>
      </c>
      <c r="AF10" s="16">
        <f>[6]Julho!$J$35</f>
        <v>33.840000000000003</v>
      </c>
      <c r="AG10" s="85">
        <f t="shared" si="1"/>
        <v>64.8</v>
      </c>
      <c r="AH10" s="2"/>
    </row>
    <row r="11" spans="1:34" ht="17.100000000000001" customHeight="1" x14ac:dyDescent="0.2">
      <c r="A11" s="80" t="s">
        <v>3</v>
      </c>
      <c r="B11" s="16">
        <f>[7]Julho!$J$5</f>
        <v>30.240000000000002</v>
      </c>
      <c r="C11" s="16">
        <f>[7]Julho!$J$6</f>
        <v>32.4</v>
      </c>
      <c r="D11" s="16">
        <f>[7]Julho!$J$7</f>
        <v>36.72</v>
      </c>
      <c r="E11" s="16">
        <f>[7]Julho!$J$8</f>
        <v>50.4</v>
      </c>
      <c r="F11" s="16">
        <f>[7]Julho!$J$9</f>
        <v>26.28</v>
      </c>
      <c r="G11" s="16">
        <f>[7]Julho!$J$10</f>
        <v>21.6</v>
      </c>
      <c r="H11" s="16">
        <f>[7]Julho!$J$11</f>
        <v>25.56</v>
      </c>
      <c r="I11" s="16">
        <f>[7]Julho!$J$12</f>
        <v>26.28</v>
      </c>
      <c r="J11" s="16">
        <f>[7]Julho!$J$13</f>
        <v>30.240000000000002</v>
      </c>
      <c r="K11" s="16">
        <f>[7]Julho!$J$14</f>
        <v>34.92</v>
      </c>
      <c r="L11" s="16">
        <f>[7]Julho!$J$15</f>
        <v>33.840000000000003</v>
      </c>
      <c r="M11" s="16">
        <f>[7]Julho!$J$16</f>
        <v>30.6</v>
      </c>
      <c r="N11" s="16">
        <f>[7]Julho!$J$17</f>
        <v>40.32</v>
      </c>
      <c r="O11" s="16">
        <f>[7]Julho!$J$18</f>
        <v>33.840000000000003</v>
      </c>
      <c r="P11" s="16">
        <f>[7]Julho!$J$19</f>
        <v>38.159999999999997</v>
      </c>
      <c r="Q11" s="16">
        <f>[7]Julho!$J$20</f>
        <v>27.36</v>
      </c>
      <c r="R11" s="16">
        <f>[7]Julho!$J$21</f>
        <v>43.2</v>
      </c>
      <c r="S11" s="16">
        <f>[7]Julho!$J$22</f>
        <v>47.88</v>
      </c>
      <c r="T11" s="16">
        <f>[7]Julho!$J$23</f>
        <v>23.040000000000003</v>
      </c>
      <c r="U11" s="16">
        <f>[7]Julho!$J$24</f>
        <v>19.8</v>
      </c>
      <c r="V11" s="16">
        <f>[7]Julho!$J$25</f>
        <v>21.96</v>
      </c>
      <c r="W11" s="16">
        <f>[7]Julho!$J$26</f>
        <v>33.840000000000003</v>
      </c>
      <c r="X11" s="16">
        <f>[7]Julho!$J$27</f>
        <v>33.480000000000004</v>
      </c>
      <c r="Y11" s="16">
        <f>[7]Julho!$J$28</f>
        <v>27</v>
      </c>
      <c r="Z11" s="16">
        <f>[7]Julho!$J$29</f>
        <v>33.480000000000004</v>
      </c>
      <c r="AA11" s="16">
        <f>[7]Julho!$J$30</f>
        <v>37.440000000000005</v>
      </c>
      <c r="AB11" s="16">
        <f>[7]Julho!$J$31</f>
        <v>42.12</v>
      </c>
      <c r="AC11" s="16">
        <f>[7]Julho!$J$32</f>
        <v>43.2</v>
      </c>
      <c r="AD11" s="16">
        <f>[7]Julho!$J$33</f>
        <v>46.800000000000004</v>
      </c>
      <c r="AE11" s="16">
        <f>[7]Julho!$J$34</f>
        <v>34.200000000000003</v>
      </c>
      <c r="AF11" s="16">
        <f>[7]Julho!$J$35</f>
        <v>32.4</v>
      </c>
      <c r="AG11" s="85">
        <f>MAX(B11:AF11)</f>
        <v>50.4</v>
      </c>
      <c r="AH11" s="2"/>
    </row>
    <row r="12" spans="1:34" ht="17.100000000000001" customHeight="1" x14ac:dyDescent="0.2">
      <c r="A12" s="80" t="s">
        <v>4</v>
      </c>
      <c r="B12" s="16" t="str">
        <f>[8]Julho!$J$5</f>
        <v>*</v>
      </c>
      <c r="C12" s="16" t="str">
        <f>[8]Julho!$J$6</f>
        <v>*</v>
      </c>
      <c r="D12" s="16" t="str">
        <f>[8]Julho!$J$7</f>
        <v>*</v>
      </c>
      <c r="E12" s="16" t="str">
        <f>[8]Julho!$J$8</f>
        <v>*</v>
      </c>
      <c r="F12" s="16" t="str">
        <f>[8]Julho!$J$9</f>
        <v>*</v>
      </c>
      <c r="G12" s="16" t="str">
        <f>[8]Julho!$J$10</f>
        <v>*</v>
      </c>
      <c r="H12" s="16" t="str">
        <f>[8]Julho!$J$11</f>
        <v>*</v>
      </c>
      <c r="I12" s="16" t="str">
        <f>[8]Julho!$J$12</f>
        <v>*</v>
      </c>
      <c r="J12" s="16" t="str">
        <f>[8]Julho!$J$13</f>
        <v>*</v>
      </c>
      <c r="K12" s="16" t="str">
        <f>[8]Julho!$J$14</f>
        <v>*</v>
      </c>
      <c r="L12" s="16" t="str">
        <f>[8]Julho!$J$15</f>
        <v>*</v>
      </c>
      <c r="M12" s="16" t="str">
        <f>[8]Julho!$J$16</f>
        <v>*</v>
      </c>
      <c r="N12" s="16" t="str">
        <f>[8]Julho!$J$17</f>
        <v>*</v>
      </c>
      <c r="O12" s="16" t="str">
        <f>[8]Julho!$J$18</f>
        <v>*</v>
      </c>
      <c r="P12" s="16" t="str">
        <f>[8]Julho!$J$19</f>
        <v>*</v>
      </c>
      <c r="Q12" s="16" t="str">
        <f>[8]Julho!$J$20</f>
        <v>*</v>
      </c>
      <c r="R12" s="16" t="str">
        <f>[8]Julho!$J$21</f>
        <v>*</v>
      </c>
      <c r="S12" s="16" t="str">
        <f>[8]Julho!$J$22</f>
        <v>*</v>
      </c>
      <c r="T12" s="16" t="str">
        <f>[8]Julho!$J$23</f>
        <v>*</v>
      </c>
      <c r="U12" s="16" t="str">
        <f>[8]Julho!$J$24</f>
        <v>*</v>
      </c>
      <c r="V12" s="16" t="str">
        <f>[8]Julho!$J$25</f>
        <v>*</v>
      </c>
      <c r="W12" s="16" t="str">
        <f>[8]Julho!$J$26</f>
        <v>*</v>
      </c>
      <c r="X12" s="16" t="str">
        <f>[8]Julho!$J$27</f>
        <v>*</v>
      </c>
      <c r="Y12" s="16" t="str">
        <f>[8]Julho!$J$28</f>
        <v>*</v>
      </c>
      <c r="Z12" s="16" t="str">
        <f>[8]Julho!$J$29</f>
        <v>*</v>
      </c>
      <c r="AA12" s="16" t="str">
        <f>[8]Julho!$J$30</f>
        <v>*</v>
      </c>
      <c r="AB12" s="16" t="str">
        <f>[8]Julho!$J$31</f>
        <v>*</v>
      </c>
      <c r="AC12" s="16" t="str">
        <f>[8]Julho!$J$32</f>
        <v>*</v>
      </c>
      <c r="AD12" s="16" t="str">
        <f>[8]Julho!$J$33</f>
        <v>*</v>
      </c>
      <c r="AE12" s="16" t="str">
        <f>[8]Julho!$J$34</f>
        <v>*</v>
      </c>
      <c r="AF12" s="16" t="str">
        <f>[8]Julho!$J$35</f>
        <v>*</v>
      </c>
      <c r="AG12" s="85" t="s">
        <v>139</v>
      </c>
      <c r="AH12" s="2"/>
    </row>
    <row r="13" spans="1:34" ht="17.100000000000001" customHeight="1" x14ac:dyDescent="0.2">
      <c r="A13" s="80" t="s">
        <v>5</v>
      </c>
      <c r="B13" s="16">
        <f>[9]Julho!$J$5</f>
        <v>27</v>
      </c>
      <c r="C13" s="16">
        <f>[9]Julho!$J$6</f>
        <v>24.12</v>
      </c>
      <c r="D13" s="16">
        <f>[9]Julho!$J$7</f>
        <v>36.36</v>
      </c>
      <c r="E13" s="16">
        <f>[9]Julho!$J$8</f>
        <v>34.56</v>
      </c>
      <c r="F13" s="16">
        <f>[9]Julho!$J$9</f>
        <v>34.56</v>
      </c>
      <c r="G13" s="16">
        <f>[9]Julho!$J$10</f>
        <v>35.64</v>
      </c>
      <c r="H13" s="16">
        <f>[9]Julho!$J$11</f>
        <v>30.240000000000002</v>
      </c>
      <c r="I13" s="16">
        <f>[9]Julho!$J$12</f>
        <v>20.16</v>
      </c>
      <c r="J13" s="16">
        <f>[9]Julho!$J$13</f>
        <v>23.759999999999998</v>
      </c>
      <c r="K13" s="16">
        <f>[9]Julho!$J$14</f>
        <v>26.64</v>
      </c>
      <c r="L13" s="16">
        <f>[9]Julho!$J$15</f>
        <v>32.76</v>
      </c>
      <c r="M13" s="16">
        <f>[9]Julho!$J$16</f>
        <v>24.12</v>
      </c>
      <c r="N13" s="16">
        <f>[9]Julho!$J$17</f>
        <v>24.12</v>
      </c>
      <c r="O13" s="16">
        <f>[9]Julho!$J$18</f>
        <v>32.04</v>
      </c>
      <c r="P13" s="16">
        <f>[9]Julho!$J$19</f>
        <v>41.76</v>
      </c>
      <c r="Q13" s="16">
        <f>[9]Julho!$J$20</f>
        <v>61.560000000000009</v>
      </c>
      <c r="R13" s="16">
        <f>[9]Julho!$J$21</f>
        <v>61.92</v>
      </c>
      <c r="S13" s="16">
        <f>[9]Julho!$J$22</f>
        <v>33.840000000000003</v>
      </c>
      <c r="T13" s="16">
        <f>[9]Julho!$J$23</f>
        <v>18.720000000000002</v>
      </c>
      <c r="U13" s="16">
        <f>[9]Julho!$J$24</f>
        <v>14.76</v>
      </c>
      <c r="V13" s="16">
        <f>[9]Julho!$J$25</f>
        <v>18</v>
      </c>
      <c r="W13" s="16">
        <f>[9]Julho!$J$26</f>
        <v>19.079999999999998</v>
      </c>
      <c r="X13" s="16">
        <f>[9]Julho!$J$27</f>
        <v>25.92</v>
      </c>
      <c r="Y13" s="16">
        <f>[9]Julho!$J$28</f>
        <v>23.759999999999998</v>
      </c>
      <c r="Z13" s="16">
        <f>[9]Julho!$J$29</f>
        <v>28.8</v>
      </c>
      <c r="AA13" s="16">
        <f>[9]Julho!$J$30</f>
        <v>20.88</v>
      </c>
      <c r="AB13" s="16">
        <f>[9]Julho!$J$31</f>
        <v>28.08</v>
      </c>
      <c r="AC13" s="16">
        <f>[9]Julho!$J$32</f>
        <v>24.48</v>
      </c>
      <c r="AD13" s="16">
        <f>[9]Julho!$J$33</f>
        <v>28.08</v>
      </c>
      <c r="AE13" s="16">
        <f>[9]Julho!$J$34</f>
        <v>27</v>
      </c>
      <c r="AF13" s="16">
        <f>[9]Julho!$J$35</f>
        <v>27.36</v>
      </c>
      <c r="AG13" s="85">
        <f t="shared" si="1"/>
        <v>61.92</v>
      </c>
      <c r="AH13" s="2"/>
    </row>
    <row r="14" spans="1:34" ht="17.100000000000001" customHeight="1" x14ac:dyDescent="0.2">
      <c r="A14" s="80" t="s">
        <v>47</v>
      </c>
      <c r="B14" s="16">
        <f>[10]Julho!$J$5</f>
        <v>34.200000000000003</v>
      </c>
      <c r="C14" s="16">
        <f>[10]Julho!$J$6</f>
        <v>38.880000000000003</v>
      </c>
      <c r="D14" s="16">
        <f>[10]Julho!$J$7</f>
        <v>47.16</v>
      </c>
      <c r="E14" s="16">
        <f>[10]Julho!$J$8</f>
        <v>45.72</v>
      </c>
      <c r="F14" s="16">
        <f>[10]Julho!$J$9</f>
        <v>37.800000000000004</v>
      </c>
      <c r="G14" s="16">
        <f>[10]Julho!$J$10</f>
        <v>32.76</v>
      </c>
      <c r="H14" s="16">
        <f>[10]Julho!$J$11</f>
        <v>32.76</v>
      </c>
      <c r="I14" s="16">
        <f>[10]Julho!$J$12</f>
        <v>36.72</v>
      </c>
      <c r="J14" s="16">
        <f>[10]Julho!$J$13</f>
        <v>34.56</v>
      </c>
      <c r="K14" s="16">
        <f>[10]Julho!$J$14</f>
        <v>33.119999999999997</v>
      </c>
      <c r="L14" s="16">
        <f>[10]Julho!$J$15</f>
        <v>34.56</v>
      </c>
      <c r="M14" s="16">
        <f>[10]Julho!$J$16</f>
        <v>47.88</v>
      </c>
      <c r="N14" s="16">
        <f>[10]Julho!$J$17</f>
        <v>38.880000000000003</v>
      </c>
      <c r="O14" s="16">
        <f>[10]Julho!$J$18</f>
        <v>38.159999999999997</v>
      </c>
      <c r="P14" s="16">
        <f>[10]Julho!$J$19</f>
        <v>46.080000000000005</v>
      </c>
      <c r="Q14" s="16">
        <f>[10]Julho!$J$20</f>
        <v>41.4</v>
      </c>
      <c r="R14" s="16">
        <f>[10]Julho!$J$21</f>
        <v>38.519999999999996</v>
      </c>
      <c r="S14" s="16">
        <f>[10]Julho!$J$22</f>
        <v>35.28</v>
      </c>
      <c r="T14" s="16">
        <f>[10]Julho!$J$23</f>
        <v>29.16</v>
      </c>
      <c r="U14" s="16">
        <f>[10]Julho!$J$24</f>
        <v>34.200000000000003</v>
      </c>
      <c r="V14" s="16">
        <f>[10]Julho!$J$25</f>
        <v>30.96</v>
      </c>
      <c r="W14" s="16">
        <f>[10]Julho!$J$26</f>
        <v>35.64</v>
      </c>
      <c r="X14" s="16">
        <f>[10]Julho!$J$27</f>
        <v>50.4</v>
      </c>
      <c r="Y14" s="16">
        <f>[10]Julho!$J$28</f>
        <v>38.880000000000003</v>
      </c>
      <c r="Z14" s="16">
        <f>[10]Julho!$J$29</f>
        <v>37.800000000000004</v>
      </c>
      <c r="AA14" s="16">
        <f>[10]Julho!$J$30</f>
        <v>42.12</v>
      </c>
      <c r="AB14" s="16">
        <f>[10]Julho!$J$31</f>
        <v>47.16</v>
      </c>
      <c r="AC14" s="16">
        <f>[10]Julho!$J$32</f>
        <v>43.92</v>
      </c>
      <c r="AD14" s="16">
        <f>[10]Julho!$J$33</f>
        <v>43.2</v>
      </c>
      <c r="AE14" s="16">
        <f>[10]Julho!$J$34</f>
        <v>34.56</v>
      </c>
      <c r="AF14" s="16">
        <f>[10]Julho!$J$35</f>
        <v>34.92</v>
      </c>
      <c r="AG14" s="85">
        <f>MAX(B14:AF14)</f>
        <v>50.4</v>
      </c>
      <c r="AH14" s="2"/>
    </row>
    <row r="15" spans="1:34" ht="17.100000000000001" customHeight="1" x14ac:dyDescent="0.2">
      <c r="A15" s="80" t="s">
        <v>6</v>
      </c>
      <c r="B15" s="16">
        <f>[11]Julho!$J$5</f>
        <v>53.28</v>
      </c>
      <c r="C15" s="16">
        <f>[11]Julho!$J$6</f>
        <v>27.720000000000002</v>
      </c>
      <c r="D15" s="16">
        <f>[11]Julho!$J$7</f>
        <v>27.720000000000002</v>
      </c>
      <c r="E15" s="16">
        <f>[11]Julho!$J$8</f>
        <v>25.56</v>
      </c>
      <c r="F15" s="16">
        <f>[11]Julho!$J$9</f>
        <v>27.720000000000002</v>
      </c>
      <c r="G15" s="16">
        <f>[11]Julho!$J$10</f>
        <v>19.8</v>
      </c>
      <c r="H15" s="16">
        <f>[11]Julho!$J$11</f>
        <v>18.720000000000002</v>
      </c>
      <c r="I15" s="16">
        <f>[11]Julho!$J$12</f>
        <v>20.16</v>
      </c>
      <c r="J15" s="16">
        <f>[11]Julho!$J$13</f>
        <v>23.040000000000003</v>
      </c>
      <c r="K15" s="16">
        <f>[11]Julho!$J$14</f>
        <v>22.32</v>
      </c>
      <c r="L15" s="16">
        <f>[11]Julho!$J$15</f>
        <v>21.6</v>
      </c>
      <c r="M15" s="16">
        <f>[11]Julho!$J$16</f>
        <v>27.720000000000002</v>
      </c>
      <c r="N15" s="16">
        <f>[11]Julho!$J$17</f>
        <v>23.040000000000003</v>
      </c>
      <c r="O15" s="16">
        <f>[11]Julho!$J$18</f>
        <v>27</v>
      </c>
      <c r="P15" s="16">
        <f>[11]Julho!$J$19</f>
        <v>32.4</v>
      </c>
      <c r="Q15" s="16">
        <f>[11]Julho!$J$20</f>
        <v>31.680000000000003</v>
      </c>
      <c r="R15" s="16">
        <f>[11]Julho!$J$21</f>
        <v>36</v>
      </c>
      <c r="S15" s="16">
        <f>[11]Julho!$J$22</f>
        <v>30.6</v>
      </c>
      <c r="T15" s="16">
        <f>[11]Julho!$J$23</f>
        <v>27.36</v>
      </c>
      <c r="U15" s="16">
        <f>[11]Julho!$J$24</f>
        <v>18.36</v>
      </c>
      <c r="V15" s="16">
        <f>[11]Julho!$J$25</f>
        <v>15.120000000000001</v>
      </c>
      <c r="W15" s="16">
        <f>[11]Julho!$J$26</f>
        <v>18.720000000000002</v>
      </c>
      <c r="X15" s="16">
        <f>[11]Julho!$J$27</f>
        <v>29.52</v>
      </c>
      <c r="Y15" s="16">
        <f>[11]Julho!$J$28</f>
        <v>24.12</v>
      </c>
      <c r="Z15" s="16">
        <f>[11]Julho!$J$29</f>
        <v>19.440000000000001</v>
      </c>
      <c r="AA15" s="16">
        <f>[11]Julho!$J$30</f>
        <v>21.6</v>
      </c>
      <c r="AB15" s="16">
        <f>[11]Julho!$J$31</f>
        <v>30.6</v>
      </c>
      <c r="AC15" s="16">
        <f>[11]Julho!$J$32</f>
        <v>30.6</v>
      </c>
      <c r="AD15" s="16">
        <f>[11]Julho!$J$33</f>
        <v>30.6</v>
      </c>
      <c r="AE15" s="16">
        <f>[11]Julho!$J$34</f>
        <v>21.240000000000002</v>
      </c>
      <c r="AF15" s="16">
        <f>[11]Julho!$J$35</f>
        <v>25.2</v>
      </c>
      <c r="AG15" s="85">
        <f t="shared" si="1"/>
        <v>53.28</v>
      </c>
      <c r="AH15" s="2"/>
    </row>
    <row r="16" spans="1:34" ht="17.100000000000001" customHeight="1" x14ac:dyDescent="0.2">
      <c r="A16" s="80" t="s">
        <v>7</v>
      </c>
      <c r="B16" s="16">
        <f>[12]Julho!$J$5</f>
        <v>21.96</v>
      </c>
      <c r="C16" s="16">
        <f>[12]Julho!$J$6</f>
        <v>33.480000000000004</v>
      </c>
      <c r="D16" s="16">
        <f>[12]Julho!$J$7</f>
        <v>36.36</v>
      </c>
      <c r="E16" s="16">
        <f>[12]Julho!$J$8</f>
        <v>47.16</v>
      </c>
      <c r="F16" s="16">
        <f>[12]Julho!$J$9</f>
        <v>36.36</v>
      </c>
      <c r="G16" s="16">
        <f>[12]Julho!$J$10</f>
        <v>28.08</v>
      </c>
      <c r="H16" s="16">
        <f>[12]Julho!$J$11</f>
        <v>27.36</v>
      </c>
      <c r="I16" s="16">
        <f>[12]Julho!$J$12</f>
        <v>33.480000000000004</v>
      </c>
      <c r="J16" s="16">
        <f>[12]Julho!$J$13</f>
        <v>31.680000000000003</v>
      </c>
      <c r="K16" s="16">
        <f>[12]Julho!$J$14</f>
        <v>29.880000000000003</v>
      </c>
      <c r="L16" s="16">
        <f>[12]Julho!$J$15</f>
        <v>28.8</v>
      </c>
      <c r="M16" s="16">
        <f>[12]Julho!$J$16</f>
        <v>34.92</v>
      </c>
      <c r="N16" s="16">
        <f>[12]Julho!$J$17</f>
        <v>44.28</v>
      </c>
      <c r="O16" s="16">
        <f>[12]Julho!$J$18</f>
        <v>41.4</v>
      </c>
      <c r="P16" s="16">
        <f>[12]Julho!$J$19</f>
        <v>52.56</v>
      </c>
      <c r="Q16" s="16">
        <f>[12]Julho!$J$20</f>
        <v>42.12</v>
      </c>
      <c r="R16" s="16">
        <f>[12]Julho!$J$21</f>
        <v>46.080000000000005</v>
      </c>
      <c r="S16" s="16">
        <f>[12]Julho!$J$22</f>
        <v>47.16</v>
      </c>
      <c r="T16" s="16">
        <f>[12]Julho!$J$23</f>
        <v>32.04</v>
      </c>
      <c r="U16" s="16">
        <f>[12]Julho!$J$24</f>
        <v>24.12</v>
      </c>
      <c r="V16" s="16">
        <f>[12]Julho!$J$25</f>
        <v>34.200000000000003</v>
      </c>
      <c r="W16" s="16">
        <f>[12]Julho!$J$26</f>
        <v>33.840000000000003</v>
      </c>
      <c r="X16" s="16">
        <f>[12]Julho!$J$27</f>
        <v>40.32</v>
      </c>
      <c r="Y16" s="16">
        <f>[12]Julho!$J$28</f>
        <v>36.72</v>
      </c>
      <c r="Z16" s="16">
        <f>[12]Julho!$J$29</f>
        <v>33.840000000000003</v>
      </c>
      <c r="AA16" s="16">
        <f>[12]Julho!$J$30</f>
        <v>32.4</v>
      </c>
      <c r="AB16" s="16">
        <f>[12]Julho!$J$31</f>
        <v>34.200000000000003</v>
      </c>
      <c r="AC16" s="16">
        <f>[12]Julho!$J$32</f>
        <v>42.12</v>
      </c>
      <c r="AD16" s="16">
        <f>[12]Julho!$J$33</f>
        <v>40.32</v>
      </c>
      <c r="AE16" s="16">
        <f>[12]Julho!$J$34</f>
        <v>31.319999999999997</v>
      </c>
      <c r="AF16" s="16">
        <f>[12]Julho!$J$35</f>
        <v>30.240000000000002</v>
      </c>
      <c r="AG16" s="85">
        <f t="shared" si="1"/>
        <v>52.56</v>
      </c>
      <c r="AH16" s="2"/>
    </row>
    <row r="17" spans="1:34" ht="17.100000000000001" customHeight="1" x14ac:dyDescent="0.2">
      <c r="A17" s="80" t="s">
        <v>8</v>
      </c>
      <c r="B17" s="16">
        <f>[13]Julho!$J$5</f>
        <v>24.48</v>
      </c>
      <c r="C17" s="16">
        <f>[13]Julho!$J$6</f>
        <v>32.4</v>
      </c>
      <c r="D17" s="16">
        <f>[13]Julho!$J$7</f>
        <v>38.880000000000003</v>
      </c>
      <c r="E17" s="16">
        <f>[13]Julho!$J$8</f>
        <v>55.080000000000005</v>
      </c>
      <c r="F17" s="16">
        <f>[13]Julho!$J$9</f>
        <v>36.36</v>
      </c>
      <c r="G17" s="16">
        <f>[13]Julho!$J$10</f>
        <v>29.880000000000003</v>
      </c>
      <c r="H17" s="16">
        <f>[13]Julho!$J$11</f>
        <v>34.56</v>
      </c>
      <c r="I17" s="16">
        <f>[13]Julho!$J$12</f>
        <v>34.56</v>
      </c>
      <c r="J17" s="16">
        <f>[13]Julho!$J$13</f>
        <v>33.119999999999997</v>
      </c>
      <c r="K17" s="16">
        <f>[13]Julho!$J$14</f>
        <v>24.840000000000003</v>
      </c>
      <c r="L17" s="16">
        <f>[13]Julho!$J$15</f>
        <v>27.36</v>
      </c>
      <c r="M17" s="16">
        <f>[13]Julho!$J$16</f>
        <v>29.52</v>
      </c>
      <c r="N17" s="16">
        <f>[13]Julho!$J$17</f>
        <v>33.480000000000004</v>
      </c>
      <c r="O17" s="16">
        <f>[13]Julho!$J$18</f>
        <v>38.880000000000003</v>
      </c>
      <c r="P17" s="16">
        <f>[13]Julho!$J$19</f>
        <v>43.56</v>
      </c>
      <c r="Q17" s="16">
        <f>[13]Julho!$J$20</f>
        <v>51.12</v>
      </c>
      <c r="R17" s="16">
        <f>[13]Julho!$J$21</f>
        <v>45.36</v>
      </c>
      <c r="S17" s="16">
        <f>[13]Julho!$J$22</f>
        <v>34.200000000000003</v>
      </c>
      <c r="T17" s="16">
        <f>[13]Julho!$J$23</f>
        <v>28.8</v>
      </c>
      <c r="U17" s="16">
        <f>[13]Julho!$J$24</f>
        <v>22.32</v>
      </c>
      <c r="V17" s="16">
        <f>[13]Julho!$J$25</f>
        <v>23.759999999999998</v>
      </c>
      <c r="W17" s="16">
        <f>[13]Julho!$J$26</f>
        <v>33.840000000000003</v>
      </c>
      <c r="X17" s="16">
        <f>[13]Julho!$J$27</f>
        <v>50.04</v>
      </c>
      <c r="Y17" s="16">
        <f>[13]Julho!$J$28</f>
        <v>38.519999999999996</v>
      </c>
      <c r="Z17" s="16">
        <f>[13]Julho!$J$29</f>
        <v>31.319999999999997</v>
      </c>
      <c r="AA17" s="16">
        <f>[13]Julho!$J$30</f>
        <v>29.16</v>
      </c>
      <c r="AB17" s="16">
        <f>[13]Julho!$J$31</f>
        <v>42.12</v>
      </c>
      <c r="AC17" s="16">
        <f>[13]Julho!$J$32</f>
        <v>40.32</v>
      </c>
      <c r="AD17" s="16">
        <f>[13]Julho!$J$33</f>
        <v>41.4</v>
      </c>
      <c r="AE17" s="16">
        <f>[13]Julho!$J$34</f>
        <v>30.240000000000002</v>
      </c>
      <c r="AF17" s="16">
        <f>[13]Julho!$J$35</f>
        <v>27.720000000000002</v>
      </c>
      <c r="AG17" s="85">
        <f t="shared" si="1"/>
        <v>55.080000000000005</v>
      </c>
      <c r="AH17" s="2"/>
    </row>
    <row r="18" spans="1:34" ht="17.100000000000001" customHeight="1" x14ac:dyDescent="0.2">
      <c r="A18" s="80" t="s">
        <v>9</v>
      </c>
      <c r="B18" s="16" t="str">
        <f>[14]Julho!$J$5</f>
        <v>*</v>
      </c>
      <c r="C18" s="16" t="str">
        <f>[14]Julho!$J$6</f>
        <v>*</v>
      </c>
      <c r="D18" s="16">
        <f>[14]Julho!$J$7</f>
        <v>28.44</v>
      </c>
      <c r="E18" s="16">
        <f>[14]Julho!$J$8</f>
        <v>47.16</v>
      </c>
      <c r="F18" s="16" t="str">
        <f>[14]Julho!$J$9</f>
        <v>*</v>
      </c>
      <c r="G18" s="16" t="str">
        <f>[14]Julho!$J$10</f>
        <v>*</v>
      </c>
      <c r="H18" s="16" t="str">
        <f>[14]Julho!$J$11</f>
        <v>*</v>
      </c>
      <c r="I18" s="16" t="str">
        <f>[14]Julho!$J$12</f>
        <v>*</v>
      </c>
      <c r="J18" s="16" t="str">
        <f>[14]Julho!$J$13</f>
        <v>*</v>
      </c>
      <c r="K18" s="16" t="str">
        <f>[14]Julho!$J$14</f>
        <v>*</v>
      </c>
      <c r="L18" s="16" t="str">
        <f>[14]Julho!$J$15</f>
        <v>*</v>
      </c>
      <c r="M18" s="16" t="str">
        <f>[14]Julho!$J$16</f>
        <v>*</v>
      </c>
      <c r="N18" s="16" t="str">
        <f>[14]Julho!$J$17</f>
        <v>*</v>
      </c>
      <c r="O18" s="16" t="str">
        <f>[14]Julho!$J$18</f>
        <v>*</v>
      </c>
      <c r="P18" s="16" t="str">
        <f>[14]Julho!$J$19</f>
        <v>*</v>
      </c>
      <c r="Q18" s="16" t="str">
        <f>[14]Julho!$J$20</f>
        <v>*</v>
      </c>
      <c r="R18" s="16" t="str">
        <f>[14]Julho!$J$21</f>
        <v>*</v>
      </c>
      <c r="S18" s="16">
        <f>[14]Julho!$J$22</f>
        <v>36</v>
      </c>
      <c r="T18" s="16">
        <f>[14]Julho!$J$23</f>
        <v>33.840000000000003</v>
      </c>
      <c r="U18" s="16">
        <f>[14]Julho!$J$24</f>
        <v>21.96</v>
      </c>
      <c r="V18" s="16">
        <f>[14]Julho!$J$25</f>
        <v>21.240000000000002</v>
      </c>
      <c r="W18" s="16" t="str">
        <f>[14]Julho!$J$26</f>
        <v>*</v>
      </c>
      <c r="X18" s="16">
        <f>[14]Julho!$J$27</f>
        <v>36.36</v>
      </c>
      <c r="Y18" s="16">
        <f>[14]Julho!$J$28</f>
        <v>39.6</v>
      </c>
      <c r="Z18" s="16">
        <f>[14]Julho!$J$29</f>
        <v>37.800000000000004</v>
      </c>
      <c r="AA18" s="16">
        <f>[14]Julho!$J$30</f>
        <v>32.4</v>
      </c>
      <c r="AB18" s="16">
        <f>[14]Julho!$J$31</f>
        <v>26.28</v>
      </c>
      <c r="AC18" s="16">
        <f>[14]Julho!$J$32</f>
        <v>41.4</v>
      </c>
      <c r="AD18" s="16">
        <f>[14]Julho!$J$33</f>
        <v>41.4</v>
      </c>
      <c r="AE18" s="16">
        <f>[14]Julho!$J$34</f>
        <v>26.28</v>
      </c>
      <c r="AF18" s="16" t="str">
        <f>[14]Julho!$J$35</f>
        <v>*</v>
      </c>
      <c r="AG18" s="85">
        <f t="shared" ref="AG18:AG25" si="2">MAX(B18:AF18)</f>
        <v>47.16</v>
      </c>
      <c r="AH18" s="2"/>
    </row>
    <row r="19" spans="1:34" ht="17.100000000000001" customHeight="1" x14ac:dyDescent="0.2">
      <c r="A19" s="80" t="s">
        <v>46</v>
      </c>
      <c r="B19" s="16">
        <f>[15]Julho!$J$5</f>
        <v>17.28</v>
      </c>
      <c r="C19" s="16">
        <f>[15]Julho!$J$6</f>
        <v>27.36</v>
      </c>
      <c r="D19" s="16">
        <f>[15]Julho!$J$7</f>
        <v>28.08</v>
      </c>
      <c r="E19" s="16">
        <f>[15]Julho!$J$8</f>
        <v>37.440000000000005</v>
      </c>
      <c r="F19" s="16">
        <f>[15]Julho!$J$9</f>
        <v>23.400000000000002</v>
      </c>
      <c r="G19" s="16">
        <f>[15]Julho!$J$10</f>
        <v>25.56</v>
      </c>
      <c r="H19" s="16">
        <f>[15]Julho!$J$11</f>
        <v>24.48</v>
      </c>
      <c r="I19" s="16">
        <f>[15]Julho!$J$12</f>
        <v>25.56</v>
      </c>
      <c r="J19" s="16">
        <f>[15]Julho!$J$13</f>
        <v>19.8</v>
      </c>
      <c r="K19" s="16">
        <f>[15]Julho!$J$14</f>
        <v>25.2</v>
      </c>
      <c r="L19" s="16">
        <f>[15]Julho!$J$15</f>
        <v>19.440000000000001</v>
      </c>
      <c r="M19" s="16">
        <f>[15]Julho!$J$16</f>
        <v>36</v>
      </c>
      <c r="N19" s="16">
        <f>[15]Julho!$J$17</f>
        <v>39.24</v>
      </c>
      <c r="O19" s="16">
        <f>[15]Julho!$J$18</f>
        <v>39.6</v>
      </c>
      <c r="P19" s="16">
        <f>[15]Julho!$J$19</f>
        <v>47.519999999999996</v>
      </c>
      <c r="Q19" s="16">
        <f>[15]Julho!$J$20</f>
        <v>40.680000000000007</v>
      </c>
      <c r="R19" s="16">
        <f>[15]Julho!$J$21</f>
        <v>39.96</v>
      </c>
      <c r="S19" s="16">
        <f>[15]Julho!$J$22</f>
        <v>26.28</v>
      </c>
      <c r="T19" s="16">
        <f>[15]Julho!$J$23</f>
        <v>21.240000000000002</v>
      </c>
      <c r="U19" s="16">
        <f>[15]Julho!$J$24</f>
        <v>25.2</v>
      </c>
      <c r="V19" s="16">
        <f>[15]Julho!$J$25</f>
        <v>20.16</v>
      </c>
      <c r="W19" s="16">
        <f>[15]Julho!$J$26</f>
        <v>26.28</v>
      </c>
      <c r="X19" s="16">
        <f>[15]Julho!$J$27</f>
        <v>43.2</v>
      </c>
      <c r="Y19" s="16">
        <f>[15]Julho!$J$28</f>
        <v>35.64</v>
      </c>
      <c r="Z19" s="16">
        <f>[15]Julho!$J$29</f>
        <v>27.720000000000002</v>
      </c>
      <c r="AA19" s="16">
        <f>[15]Julho!$J$30</f>
        <v>30.96</v>
      </c>
      <c r="AB19" s="16">
        <f>[15]Julho!$J$31</f>
        <v>37.440000000000005</v>
      </c>
      <c r="AC19" s="16">
        <f>[15]Julho!$J$32</f>
        <v>44.64</v>
      </c>
      <c r="AD19" s="16">
        <f>[15]Julho!$J$33</f>
        <v>45.72</v>
      </c>
      <c r="AE19" s="16">
        <f>[15]Julho!$J$34</f>
        <v>30.6</v>
      </c>
      <c r="AF19" s="16">
        <f>[15]Julho!$J$35</f>
        <v>27.36</v>
      </c>
      <c r="AG19" s="85">
        <f t="shared" si="2"/>
        <v>47.519999999999996</v>
      </c>
      <c r="AH19" s="2"/>
    </row>
    <row r="20" spans="1:34" ht="17.100000000000001" customHeight="1" x14ac:dyDescent="0.2">
      <c r="A20" s="80" t="s">
        <v>10</v>
      </c>
      <c r="B20" s="16">
        <f>[16]Julho!$J$5</f>
        <v>16.559999999999999</v>
      </c>
      <c r="C20" s="16">
        <f>[16]Julho!$J$6</f>
        <v>26.28</v>
      </c>
      <c r="D20" s="16">
        <f>[16]Julho!$J$7</f>
        <v>31.680000000000003</v>
      </c>
      <c r="E20" s="16">
        <f>[16]Julho!$J$8</f>
        <v>45</v>
      </c>
      <c r="F20" s="16">
        <f>[16]Julho!$J$9</f>
        <v>38.159999999999997</v>
      </c>
      <c r="G20" s="16">
        <f>[16]Julho!$J$10</f>
        <v>24.840000000000003</v>
      </c>
      <c r="H20" s="16">
        <f>[16]Julho!$J$11</f>
        <v>28.8</v>
      </c>
      <c r="I20" s="16">
        <f>[16]Julho!$J$12</f>
        <v>29.52</v>
      </c>
      <c r="J20" s="16">
        <f>[16]Julho!$J$13</f>
        <v>29.16</v>
      </c>
      <c r="K20" s="16">
        <f>[16]Julho!$J$14</f>
        <v>23.759999999999998</v>
      </c>
      <c r="L20" s="16">
        <f>[16]Julho!$J$15</f>
        <v>27.36</v>
      </c>
      <c r="M20" s="16">
        <f>[16]Julho!$J$16</f>
        <v>39.24</v>
      </c>
      <c r="N20" s="16">
        <f>[16]Julho!$J$17</f>
        <v>43.92</v>
      </c>
      <c r="O20" s="16">
        <f>[16]Julho!$J$18</f>
        <v>43.92</v>
      </c>
      <c r="P20" s="16">
        <f>[16]Julho!$J$19</f>
        <v>45.36</v>
      </c>
      <c r="Q20" s="16">
        <f>[16]Julho!$J$20</f>
        <v>51.480000000000004</v>
      </c>
      <c r="R20" s="16">
        <f>[16]Julho!$J$21</f>
        <v>39.6</v>
      </c>
      <c r="S20" s="16">
        <f>[16]Julho!$J$22</f>
        <v>35.28</v>
      </c>
      <c r="T20" s="16">
        <f>[16]Julho!$J$23</f>
        <v>28.08</v>
      </c>
      <c r="U20" s="16">
        <f>[16]Julho!$J$24</f>
        <v>24.12</v>
      </c>
      <c r="V20" s="16">
        <f>[16]Julho!$J$25</f>
        <v>24.840000000000003</v>
      </c>
      <c r="W20" s="16">
        <f>[16]Julho!$J$26</f>
        <v>27</v>
      </c>
      <c r="X20" s="16">
        <f>[16]Julho!$J$27</f>
        <v>45</v>
      </c>
      <c r="Y20" s="16">
        <f>[16]Julho!$J$28</f>
        <v>43.56</v>
      </c>
      <c r="Z20" s="16">
        <f>[16]Julho!$J$29</f>
        <v>31.680000000000003</v>
      </c>
      <c r="AA20" s="16">
        <f>[16]Julho!$J$30</f>
        <v>33.119999999999997</v>
      </c>
      <c r="AB20" s="16">
        <f>[16]Julho!$J$31</f>
        <v>35.64</v>
      </c>
      <c r="AC20" s="16">
        <f>[16]Julho!$J$32</f>
        <v>43.56</v>
      </c>
      <c r="AD20" s="16">
        <f>[16]Julho!$J$33</f>
        <v>39.96</v>
      </c>
      <c r="AE20" s="16">
        <f>[16]Julho!$J$34</f>
        <v>28.44</v>
      </c>
      <c r="AF20" s="16">
        <f>[16]Julho!$J$35</f>
        <v>25.92</v>
      </c>
      <c r="AG20" s="85">
        <f t="shared" si="2"/>
        <v>51.480000000000004</v>
      </c>
      <c r="AH20" s="2"/>
    </row>
    <row r="21" spans="1:34" ht="17.100000000000001" customHeight="1" x14ac:dyDescent="0.2">
      <c r="A21" s="80" t="s">
        <v>11</v>
      </c>
      <c r="B21" s="16">
        <f>[17]Julho!$J$5</f>
        <v>24.12</v>
      </c>
      <c r="C21" s="16">
        <f>[17]Julho!$J$6</f>
        <v>25.2</v>
      </c>
      <c r="D21" s="16">
        <f>[17]Julho!$J$7</f>
        <v>37.800000000000004</v>
      </c>
      <c r="E21" s="16">
        <f>[17]Julho!$J$8</f>
        <v>32.4</v>
      </c>
      <c r="F21" s="16">
        <f>[17]Julho!$J$9</f>
        <v>23.040000000000003</v>
      </c>
      <c r="G21" s="16">
        <f>[17]Julho!$J$10</f>
        <v>20.16</v>
      </c>
      <c r="H21" s="16">
        <f>[17]Julho!$J$11</f>
        <v>24.840000000000003</v>
      </c>
      <c r="I21" s="16">
        <f>[17]Julho!$J$12</f>
        <v>23.759999999999998</v>
      </c>
      <c r="J21" s="16">
        <f>[17]Julho!$J$13</f>
        <v>16.2</v>
      </c>
      <c r="K21" s="16">
        <f>[17]Julho!$J$14</f>
        <v>18</v>
      </c>
      <c r="L21" s="16">
        <f>[17]Julho!$J$15</f>
        <v>25.2</v>
      </c>
      <c r="M21" s="16">
        <f>[17]Julho!$J$16</f>
        <v>29.16</v>
      </c>
      <c r="N21" s="16">
        <f>[17]Julho!$J$17</f>
        <v>28.44</v>
      </c>
      <c r="O21" s="16">
        <f>[17]Julho!$J$18</f>
        <v>28.8</v>
      </c>
      <c r="P21" s="16">
        <f>[17]Julho!$J$19</f>
        <v>36.36</v>
      </c>
      <c r="Q21" s="16">
        <f>[17]Julho!$J$20</f>
        <v>35.64</v>
      </c>
      <c r="R21" s="16">
        <f>[17]Julho!$J$21</f>
        <v>31.680000000000003</v>
      </c>
      <c r="S21" s="16">
        <f>[17]Julho!$J$22</f>
        <v>31.680000000000003</v>
      </c>
      <c r="T21" s="16">
        <f>[17]Julho!$J$23</f>
        <v>28.8</v>
      </c>
      <c r="U21" s="16">
        <f>[17]Julho!$J$24</f>
        <v>20.88</v>
      </c>
      <c r="V21" s="16">
        <f>[17]Julho!$J$25</f>
        <v>30.6</v>
      </c>
      <c r="W21" s="16">
        <f>[17]Julho!$J$26</f>
        <v>21.240000000000002</v>
      </c>
      <c r="X21" s="16">
        <f>[17]Julho!$J$27</f>
        <v>34.92</v>
      </c>
      <c r="Y21" s="16">
        <f>[17]Julho!$J$28</f>
        <v>22.68</v>
      </c>
      <c r="Z21" s="16">
        <f>[17]Julho!$J$29</f>
        <v>24.12</v>
      </c>
      <c r="AA21" s="16">
        <f>[17]Julho!$J$30</f>
        <v>24.840000000000003</v>
      </c>
      <c r="AB21" s="16">
        <f>[17]Julho!$J$31</f>
        <v>24.12</v>
      </c>
      <c r="AC21" s="16">
        <f>[17]Julho!$J$32</f>
        <v>38.880000000000003</v>
      </c>
      <c r="AD21" s="16">
        <f>[17]Julho!$J$33</f>
        <v>33.480000000000004</v>
      </c>
      <c r="AE21" s="16">
        <f>[17]Julho!$J$34</f>
        <v>22.68</v>
      </c>
      <c r="AF21" s="16">
        <f>[17]Julho!$J$35</f>
        <v>22.32</v>
      </c>
      <c r="AG21" s="85">
        <f t="shared" si="2"/>
        <v>38.880000000000003</v>
      </c>
      <c r="AH21" s="2"/>
    </row>
    <row r="22" spans="1:34" ht="17.100000000000001" customHeight="1" x14ac:dyDescent="0.2">
      <c r="A22" s="80" t="s">
        <v>12</v>
      </c>
      <c r="B22" s="16">
        <f>[18]Julho!$J$5</f>
        <v>19.440000000000001</v>
      </c>
      <c r="C22" s="16">
        <f>[18]Julho!$J$6</f>
        <v>19.8</v>
      </c>
      <c r="D22" s="16">
        <f>[18]Julho!$J$7</f>
        <v>21.6</v>
      </c>
      <c r="E22" s="16">
        <f>[18]Julho!$J$8</f>
        <v>21.6</v>
      </c>
      <c r="F22" s="16">
        <f>[18]Julho!$J$9</f>
        <v>16.920000000000002</v>
      </c>
      <c r="G22" s="16">
        <f>[18]Julho!$J$10</f>
        <v>15.840000000000002</v>
      </c>
      <c r="H22" s="16">
        <f>[18]Julho!$J$11</f>
        <v>15.840000000000002</v>
      </c>
      <c r="I22" s="16">
        <f>[18]Julho!$J$12</f>
        <v>14.76</v>
      </c>
      <c r="J22" s="16">
        <f>[18]Julho!$J$13</f>
        <v>14.76</v>
      </c>
      <c r="K22" s="16">
        <f>[18]Julho!$J$14</f>
        <v>16.920000000000002</v>
      </c>
      <c r="L22" s="16">
        <f>[18]Julho!$J$15</f>
        <v>14.4</v>
      </c>
      <c r="M22" s="16">
        <f>[18]Julho!$J$16</f>
        <v>23.759999999999998</v>
      </c>
      <c r="N22" s="16">
        <f>[18]Julho!$J$17</f>
        <v>24.840000000000003</v>
      </c>
      <c r="O22" s="16">
        <f>[18]Julho!$J$18</f>
        <v>39.6</v>
      </c>
      <c r="P22" s="16">
        <f>[18]Julho!$J$19</f>
        <v>43.92</v>
      </c>
      <c r="Q22" s="16">
        <f>[18]Julho!$J$20</f>
        <v>33.840000000000003</v>
      </c>
      <c r="R22" s="16">
        <f>[18]Julho!$J$21</f>
        <v>42.84</v>
      </c>
      <c r="S22" s="16">
        <f>[18]Julho!$J$22</f>
        <v>28.08</v>
      </c>
      <c r="T22" s="16">
        <f>[18]Julho!$J$23</f>
        <v>20.88</v>
      </c>
      <c r="U22" s="16">
        <f>[18]Julho!$J$24</f>
        <v>16.559999999999999</v>
      </c>
      <c r="V22" s="16">
        <f>[18]Julho!$J$25</f>
        <v>13.68</v>
      </c>
      <c r="W22" s="16">
        <f>[18]Julho!$J$26</f>
        <v>18</v>
      </c>
      <c r="X22" s="16">
        <f>[18]Julho!$J$27</f>
        <v>39.6</v>
      </c>
      <c r="Y22" s="16">
        <f>[18]Julho!$J$28</f>
        <v>30.240000000000002</v>
      </c>
      <c r="Z22" s="16">
        <f>[18]Julho!$J$29</f>
        <v>14.4</v>
      </c>
      <c r="AA22" s="16">
        <f>[18]Julho!$J$30</f>
        <v>18.36</v>
      </c>
      <c r="AB22" s="16">
        <f>[18]Julho!$J$31</f>
        <v>26.64</v>
      </c>
      <c r="AC22" s="16">
        <f>[18]Julho!$J$32</f>
        <v>36.36</v>
      </c>
      <c r="AD22" s="16">
        <f>[18]Julho!$J$33</f>
        <v>36</v>
      </c>
      <c r="AE22" s="16">
        <f>[18]Julho!$J$34</f>
        <v>18.36</v>
      </c>
      <c r="AF22" s="16">
        <f>[18]Julho!$J$35</f>
        <v>20.16</v>
      </c>
      <c r="AG22" s="85">
        <f t="shared" si="2"/>
        <v>43.92</v>
      </c>
      <c r="AH22" s="2"/>
    </row>
    <row r="23" spans="1:34" ht="17.100000000000001" customHeight="1" x14ac:dyDescent="0.2">
      <c r="A23" s="80" t="s">
        <v>13</v>
      </c>
      <c r="B23" s="16">
        <f>[19]Julho!$J$5</f>
        <v>19.440000000000001</v>
      </c>
      <c r="C23" s="16">
        <f>[19]Julho!$J$6</f>
        <v>24.840000000000003</v>
      </c>
      <c r="D23" s="16">
        <f>[19]Julho!$J$7</f>
        <v>21.96</v>
      </c>
      <c r="E23" s="16">
        <f>[19]Julho!$J$8</f>
        <v>43.2</v>
      </c>
      <c r="F23" s="16">
        <f>[19]Julho!$J$9</f>
        <v>25.56</v>
      </c>
      <c r="G23" s="16">
        <f>[19]Julho!$J$10</f>
        <v>27.720000000000002</v>
      </c>
      <c r="H23" s="16">
        <f>[19]Julho!$J$11</f>
        <v>28.44</v>
      </c>
      <c r="I23" s="16">
        <f>[19]Julho!$J$12</f>
        <v>8.64</v>
      </c>
      <c r="J23" s="16">
        <f>[19]Julho!$J$13</f>
        <v>20.52</v>
      </c>
      <c r="K23" s="16">
        <f>[19]Julho!$J$14</f>
        <v>22.68</v>
      </c>
      <c r="L23" s="16">
        <f>[19]Julho!$J$15</f>
        <v>25.92</v>
      </c>
      <c r="M23" s="16">
        <f>[19]Julho!$J$16</f>
        <v>29.52</v>
      </c>
      <c r="N23" s="16">
        <f>[19]Julho!$J$17</f>
        <v>34.92</v>
      </c>
      <c r="O23" s="16">
        <f>[19]Julho!$J$18</f>
        <v>37.440000000000005</v>
      </c>
      <c r="P23" s="16">
        <f>[19]Julho!$J$19</f>
        <v>48.24</v>
      </c>
      <c r="Q23" s="16">
        <f>[19]Julho!$J$20</f>
        <v>42.12</v>
      </c>
      <c r="R23" s="16">
        <f>[19]Julho!$J$21</f>
        <v>50.76</v>
      </c>
      <c r="S23" s="16">
        <f>[19]Julho!$J$22</f>
        <v>35.64</v>
      </c>
      <c r="T23" s="16">
        <f>[19]Julho!$J$23</f>
        <v>0</v>
      </c>
      <c r="U23" s="16">
        <f>[19]Julho!$J$24</f>
        <v>0</v>
      </c>
      <c r="V23" s="16">
        <f>[19]Julho!$J$25</f>
        <v>0</v>
      </c>
      <c r="W23" s="16">
        <f>[19]Julho!$J$26</f>
        <v>21.96</v>
      </c>
      <c r="X23" s="16">
        <f>[19]Julho!$J$27</f>
        <v>39.96</v>
      </c>
      <c r="Y23" s="16">
        <f>[19]Julho!$J$28</f>
        <v>35.64</v>
      </c>
      <c r="Z23" s="16">
        <f>[19]Julho!$J$29</f>
        <v>31.680000000000003</v>
      </c>
      <c r="AA23" s="16">
        <f>[19]Julho!$J$30</f>
        <v>33.119999999999997</v>
      </c>
      <c r="AB23" s="16">
        <f>[19]Julho!$J$31</f>
        <v>39.96</v>
      </c>
      <c r="AC23" s="16">
        <f>[19]Julho!$J$32</f>
        <v>37.800000000000004</v>
      </c>
      <c r="AD23" s="16">
        <f>[19]Julho!$J$33</f>
        <v>43.2</v>
      </c>
      <c r="AE23" s="16">
        <f>[19]Julho!$J$34</f>
        <v>26.64</v>
      </c>
      <c r="AF23" s="16">
        <f>[19]Julho!$J$35</f>
        <v>25.92</v>
      </c>
      <c r="AG23" s="85">
        <f t="shared" si="2"/>
        <v>50.76</v>
      </c>
      <c r="AH23" s="2"/>
    </row>
    <row r="24" spans="1:34" ht="17.100000000000001" customHeight="1" x14ac:dyDescent="0.2">
      <c r="A24" s="80" t="s">
        <v>14</v>
      </c>
      <c r="B24" s="16">
        <f>[20]Julho!$J$5</f>
        <v>25.2</v>
      </c>
      <c r="C24" s="16">
        <f>[20]Julho!$J$6</f>
        <v>30.96</v>
      </c>
      <c r="D24" s="16">
        <f>[20]Julho!$J$7</f>
        <v>35.64</v>
      </c>
      <c r="E24" s="16">
        <f>[20]Julho!$J$8</f>
        <v>39.96</v>
      </c>
      <c r="F24" s="16">
        <f>[20]Julho!$J$9</f>
        <v>36</v>
      </c>
      <c r="G24" s="16">
        <f>[20]Julho!$J$10</f>
        <v>26.64</v>
      </c>
      <c r="H24" s="16">
        <f>[20]Julho!$J$11</f>
        <v>29.880000000000003</v>
      </c>
      <c r="I24" s="16">
        <f>[20]Julho!$J$12</f>
        <v>31.680000000000003</v>
      </c>
      <c r="J24" s="16">
        <f>[20]Julho!$J$13</f>
        <v>32.04</v>
      </c>
      <c r="K24" s="16">
        <f>[20]Julho!$J$14</f>
        <v>31.319999999999997</v>
      </c>
      <c r="L24" s="16">
        <f>[20]Julho!$J$15</f>
        <v>26.28</v>
      </c>
      <c r="M24" s="16">
        <f>[20]Julho!$J$16</f>
        <v>31.680000000000003</v>
      </c>
      <c r="N24" s="16">
        <f>[20]Julho!$J$17</f>
        <v>37.080000000000005</v>
      </c>
      <c r="O24" s="16">
        <f>[20]Julho!$J$18</f>
        <v>33.840000000000003</v>
      </c>
      <c r="P24" s="16">
        <f>[20]Julho!$J$19</f>
        <v>43.92</v>
      </c>
      <c r="Q24" s="16">
        <f>[20]Julho!$J$20</f>
        <v>29.52</v>
      </c>
      <c r="R24" s="16">
        <f>[20]Julho!$J$21</f>
        <v>44.28</v>
      </c>
      <c r="S24" s="16">
        <f>[20]Julho!$J$22</f>
        <v>40.680000000000007</v>
      </c>
      <c r="T24" s="16">
        <f>[20]Julho!$J$23</f>
        <v>24.12</v>
      </c>
      <c r="U24" s="16">
        <f>[20]Julho!$J$24</f>
        <v>19.079999999999998</v>
      </c>
      <c r="V24" s="16">
        <f>[20]Julho!$J$25</f>
        <v>22.68</v>
      </c>
      <c r="W24" s="16">
        <f>[20]Julho!$J$26</f>
        <v>29.880000000000003</v>
      </c>
      <c r="X24" s="16">
        <f>[20]Julho!$J$27</f>
        <v>33.840000000000003</v>
      </c>
      <c r="Y24" s="16">
        <f>[20]Julho!$J$28</f>
        <v>30.6</v>
      </c>
      <c r="Z24" s="16">
        <f>[20]Julho!$J$29</f>
        <v>34.56</v>
      </c>
      <c r="AA24" s="16">
        <f>[20]Julho!$J$30</f>
        <v>30.6</v>
      </c>
      <c r="AB24" s="16">
        <f>[20]Julho!$J$31</f>
        <v>37.080000000000005</v>
      </c>
      <c r="AC24" s="16">
        <f>[20]Julho!$J$32</f>
        <v>44.64</v>
      </c>
      <c r="AD24" s="16">
        <f>[20]Julho!$J$33</f>
        <v>39.6</v>
      </c>
      <c r="AE24" s="16">
        <f>[20]Julho!$J$34</f>
        <v>31.319999999999997</v>
      </c>
      <c r="AF24" s="16">
        <f>[20]Julho!$J$35</f>
        <v>32.04</v>
      </c>
      <c r="AG24" s="85">
        <f t="shared" si="2"/>
        <v>44.64</v>
      </c>
      <c r="AH24" s="2"/>
    </row>
    <row r="25" spans="1:34" ht="17.100000000000001" customHeight="1" x14ac:dyDescent="0.2">
      <c r="A25" s="80" t="s">
        <v>15</v>
      </c>
      <c r="B25" s="16">
        <f>[21]Julho!$J$5</f>
        <v>24.48</v>
      </c>
      <c r="C25" s="16">
        <f>[21]Julho!$J$6</f>
        <v>28.8</v>
      </c>
      <c r="D25" s="16">
        <f>[21]Julho!$J$7</f>
        <v>52.2</v>
      </c>
      <c r="E25" s="16">
        <f>[21]Julho!$J$8</f>
        <v>49.680000000000007</v>
      </c>
      <c r="F25" s="16">
        <f>[21]Julho!$J$9</f>
        <v>43.92</v>
      </c>
      <c r="G25" s="16">
        <f>[21]Julho!$J$10</f>
        <v>33.840000000000003</v>
      </c>
      <c r="H25" s="16">
        <f>[21]Julho!$J$11</f>
        <v>37.080000000000005</v>
      </c>
      <c r="I25" s="16">
        <f>[21]Julho!$J$12</f>
        <v>35.28</v>
      </c>
      <c r="J25" s="16">
        <f>[21]Julho!$J$13</f>
        <v>34.200000000000003</v>
      </c>
      <c r="K25" s="16">
        <f>[21]Julho!$J$14</f>
        <v>30.96</v>
      </c>
      <c r="L25" s="16">
        <f>[21]Julho!$J$15</f>
        <v>33.480000000000004</v>
      </c>
      <c r="M25" s="16">
        <f>[21]Julho!$J$16</f>
        <v>37.800000000000004</v>
      </c>
      <c r="N25" s="16">
        <f>[21]Julho!$J$17</f>
        <v>41.76</v>
      </c>
      <c r="O25" s="16">
        <f>[21]Julho!$J$18</f>
        <v>44.28</v>
      </c>
      <c r="P25" s="16">
        <f>[21]Julho!$J$19</f>
        <v>52.56</v>
      </c>
      <c r="Q25" s="16">
        <f>[21]Julho!$J$20</f>
        <v>52.2</v>
      </c>
      <c r="R25" s="16">
        <f>[21]Julho!$J$21</f>
        <v>48.96</v>
      </c>
      <c r="S25" s="16">
        <f>[21]Julho!$J$22</f>
        <v>37.800000000000004</v>
      </c>
      <c r="T25" s="16">
        <f>[21]Julho!$J$23</f>
        <v>42.84</v>
      </c>
      <c r="U25" s="16">
        <f>[21]Julho!$J$24</f>
        <v>30.6</v>
      </c>
      <c r="V25" s="16">
        <f>[21]Julho!$J$25</f>
        <v>33.480000000000004</v>
      </c>
      <c r="W25" s="16">
        <f>[21]Julho!$J$26</f>
        <v>33.119999999999997</v>
      </c>
      <c r="X25" s="16">
        <f>[21]Julho!$J$27</f>
        <v>58.680000000000007</v>
      </c>
      <c r="Y25" s="16">
        <f>[21]Julho!$J$28</f>
        <v>36.36</v>
      </c>
      <c r="Z25" s="16">
        <f>[21]Julho!$J$29</f>
        <v>34.92</v>
      </c>
      <c r="AA25" s="16">
        <f>[21]Julho!$J$30</f>
        <v>33.480000000000004</v>
      </c>
      <c r="AB25" s="16">
        <f>[21]Julho!$J$31</f>
        <v>40.32</v>
      </c>
      <c r="AC25" s="16">
        <f>[21]Julho!$J$32</f>
        <v>53.64</v>
      </c>
      <c r="AD25" s="16">
        <f>[21]Julho!$J$33</f>
        <v>40.32</v>
      </c>
      <c r="AE25" s="16">
        <f>[21]Julho!$J$34</f>
        <v>30.96</v>
      </c>
      <c r="AF25" s="16">
        <f>[21]Julho!$J$35</f>
        <v>28.44</v>
      </c>
      <c r="AG25" s="85">
        <f t="shared" si="2"/>
        <v>58.680000000000007</v>
      </c>
      <c r="AH25" s="2"/>
    </row>
    <row r="26" spans="1:34" ht="17.100000000000001" customHeight="1" x14ac:dyDescent="0.2">
      <c r="A26" s="80" t="s">
        <v>16</v>
      </c>
      <c r="B26" s="16">
        <f>[22]Julho!$J$5</f>
        <v>29.880000000000003</v>
      </c>
      <c r="C26" s="16">
        <f>[22]Julho!$J$6</f>
        <v>19.440000000000001</v>
      </c>
      <c r="D26" s="16">
        <f>[22]Julho!$J$7</f>
        <v>23.040000000000003</v>
      </c>
      <c r="E26" s="16">
        <f>[22]Julho!$J$8</f>
        <v>33.119999999999997</v>
      </c>
      <c r="F26" s="16">
        <f>[22]Julho!$J$9</f>
        <v>30.96</v>
      </c>
      <c r="G26" s="16">
        <f>[22]Julho!$J$10</f>
        <v>28.08</v>
      </c>
      <c r="H26" s="16">
        <f>[22]Julho!$J$11</f>
        <v>25.2</v>
      </c>
      <c r="I26" s="16">
        <f>[22]Julho!$J$12</f>
        <v>16.920000000000002</v>
      </c>
      <c r="J26" s="16">
        <f>[22]Julho!$J$13</f>
        <v>18.720000000000002</v>
      </c>
      <c r="K26" s="16">
        <f>[22]Julho!$J$14</f>
        <v>23.040000000000003</v>
      </c>
      <c r="L26" s="16">
        <f>[22]Julho!$J$15</f>
        <v>37.440000000000005</v>
      </c>
      <c r="M26" s="16">
        <f>[22]Julho!$J$16</f>
        <v>33.840000000000003</v>
      </c>
      <c r="N26" s="16">
        <f>[22]Julho!$J$17</f>
        <v>40.32</v>
      </c>
      <c r="O26" s="16">
        <f>[22]Julho!$J$18</f>
        <v>44.28</v>
      </c>
      <c r="P26" s="16">
        <f>[22]Julho!$J$19</f>
        <v>53.28</v>
      </c>
      <c r="Q26" s="16">
        <f>[22]Julho!$J$20</f>
        <v>40.680000000000007</v>
      </c>
      <c r="R26" s="16">
        <f>[22]Julho!$J$21</f>
        <v>49.32</v>
      </c>
      <c r="S26" s="16">
        <f>[22]Julho!$J$22</f>
        <v>36.36</v>
      </c>
      <c r="T26" s="16">
        <f>[22]Julho!$J$23</f>
        <v>18.720000000000002</v>
      </c>
      <c r="U26" s="16">
        <f>[22]Julho!$J$24</f>
        <v>17.28</v>
      </c>
      <c r="V26" s="16">
        <f>[22]Julho!$J$25</f>
        <v>14.04</v>
      </c>
      <c r="W26" s="16">
        <f>[22]Julho!$J$26</f>
        <v>29.16</v>
      </c>
      <c r="X26" s="16">
        <f>[22]Julho!$J$27</f>
        <v>56.16</v>
      </c>
      <c r="Y26" s="16">
        <f>[22]Julho!$J$28</f>
        <v>40.680000000000007</v>
      </c>
      <c r="Z26" s="16">
        <f>[22]Julho!$J$29</f>
        <v>30.96</v>
      </c>
      <c r="AA26" s="16">
        <f>[22]Julho!$J$30</f>
        <v>28.44</v>
      </c>
      <c r="AB26" s="16">
        <f>[22]Julho!$J$31</f>
        <v>32.4</v>
      </c>
      <c r="AC26" s="16">
        <f>[22]Julho!$J$32</f>
        <v>41.76</v>
      </c>
      <c r="AD26" s="16">
        <f>[22]Julho!$J$33</f>
        <v>38.159999999999997</v>
      </c>
      <c r="AE26" s="16">
        <f>[22]Julho!$J$34</f>
        <v>25.56</v>
      </c>
      <c r="AF26" s="16">
        <f>[22]Julho!$J$35</f>
        <v>21.96</v>
      </c>
      <c r="AG26" s="85">
        <f t="shared" ref="AG26:AG32" si="3">MAX(B26:AF26)</f>
        <v>56.16</v>
      </c>
      <c r="AH26" s="2"/>
    </row>
    <row r="27" spans="1:34" ht="17.100000000000001" customHeight="1" x14ac:dyDescent="0.2">
      <c r="A27" s="80" t="s">
        <v>17</v>
      </c>
      <c r="B27" s="16">
        <f>[23]Julho!$J$5</f>
        <v>22.32</v>
      </c>
      <c r="C27" s="16">
        <f>[23]Julho!$J$6</f>
        <v>27</v>
      </c>
      <c r="D27" s="16">
        <f>[23]Julho!$J$7</f>
        <v>33.480000000000004</v>
      </c>
      <c r="E27" s="16">
        <f>[23]Julho!$J$8</f>
        <v>39.96</v>
      </c>
      <c r="F27" s="16">
        <f>[23]Julho!$J$9</f>
        <v>29.16</v>
      </c>
      <c r="G27" s="16">
        <f>[23]Julho!$J$10</f>
        <v>22.32</v>
      </c>
      <c r="H27" s="16">
        <f>[23]Julho!$J$11</f>
        <v>27</v>
      </c>
      <c r="I27" s="16">
        <f>[23]Julho!$J$12</f>
        <v>29.880000000000003</v>
      </c>
      <c r="J27" s="16">
        <f>[23]Julho!$J$13</f>
        <v>29.880000000000003</v>
      </c>
      <c r="K27" s="16">
        <f>[23]Julho!$J$14</f>
        <v>25.56</v>
      </c>
      <c r="L27" s="16">
        <f>[23]Julho!$J$15</f>
        <v>27.720000000000002</v>
      </c>
      <c r="M27" s="16">
        <f>[23]Julho!$J$16</f>
        <v>33.840000000000003</v>
      </c>
      <c r="N27" s="16">
        <f>[23]Julho!$J$17</f>
        <v>41.04</v>
      </c>
      <c r="O27" s="16">
        <f>[23]Julho!$J$18</f>
        <v>43.92</v>
      </c>
      <c r="P27" s="16">
        <f>[23]Julho!$J$19</f>
        <v>52.92</v>
      </c>
      <c r="Q27" s="16">
        <f>[23]Julho!$J$20</f>
        <v>44.28</v>
      </c>
      <c r="R27" s="16">
        <f>[23]Julho!$J$21</f>
        <v>42.480000000000004</v>
      </c>
      <c r="S27" s="16">
        <f>[23]Julho!$J$22</f>
        <v>40.680000000000007</v>
      </c>
      <c r="T27" s="16">
        <f>[23]Julho!$J$23</f>
        <v>21.240000000000002</v>
      </c>
      <c r="U27" s="16">
        <f>[23]Julho!$J$24</f>
        <v>20.52</v>
      </c>
      <c r="V27" s="16">
        <f>[23]Julho!$J$25</f>
        <v>25.56</v>
      </c>
      <c r="W27" s="16">
        <f>[23]Julho!$J$26</f>
        <v>28.8</v>
      </c>
      <c r="X27" s="16">
        <f>[23]Julho!$J$27</f>
        <v>42.480000000000004</v>
      </c>
      <c r="Y27" s="16">
        <f>[23]Julho!$J$28</f>
        <v>42.84</v>
      </c>
      <c r="Z27" s="16">
        <f>[23]Julho!$J$29</f>
        <v>35.28</v>
      </c>
      <c r="AA27" s="16">
        <f>[23]Julho!$J$30</f>
        <v>38.519999999999996</v>
      </c>
      <c r="AB27" s="16">
        <f>[23]Julho!$J$31</f>
        <v>38.159999999999997</v>
      </c>
      <c r="AC27" s="16">
        <f>[23]Julho!$J$32</f>
        <v>45.72</v>
      </c>
      <c r="AD27" s="16">
        <f>[23]Julho!$J$33</f>
        <v>42.12</v>
      </c>
      <c r="AE27" s="16">
        <f>[23]Julho!$J$34</f>
        <v>33.480000000000004</v>
      </c>
      <c r="AF27" s="16">
        <f>[23]Julho!$J$35</f>
        <v>30.6</v>
      </c>
      <c r="AG27" s="85">
        <f t="shared" si="3"/>
        <v>52.92</v>
      </c>
      <c r="AH27" s="2"/>
    </row>
    <row r="28" spans="1:34" ht="17.100000000000001" customHeight="1" x14ac:dyDescent="0.2">
      <c r="A28" s="80" t="s">
        <v>18</v>
      </c>
      <c r="B28" s="16">
        <f>[24]Julho!$J$5</f>
        <v>32.76</v>
      </c>
      <c r="C28" s="16">
        <f>[24]Julho!$J$6</f>
        <v>41.04</v>
      </c>
      <c r="D28" s="16">
        <f>[24]Julho!$J$7</f>
        <v>41.76</v>
      </c>
      <c r="E28" s="16">
        <f>[24]Julho!$J$8</f>
        <v>38.159999999999997</v>
      </c>
      <c r="F28" s="16">
        <f>[24]Julho!$J$9</f>
        <v>32.04</v>
      </c>
      <c r="G28" s="16">
        <f>[24]Julho!$J$10</f>
        <v>24.840000000000003</v>
      </c>
      <c r="H28" s="16">
        <f>[24]Julho!$J$11</f>
        <v>32.76</v>
      </c>
      <c r="I28" s="16">
        <f>[24]Julho!$J$12</f>
        <v>36.36</v>
      </c>
      <c r="J28" s="16">
        <f>[24]Julho!$J$13</f>
        <v>33.840000000000003</v>
      </c>
      <c r="K28" s="16">
        <f>[24]Julho!$J$14</f>
        <v>31.319999999999997</v>
      </c>
      <c r="L28" s="16">
        <f>[24]Julho!$J$15</f>
        <v>35.64</v>
      </c>
      <c r="M28" s="16">
        <f>[24]Julho!$J$16</f>
        <v>34.56</v>
      </c>
      <c r="N28" s="16">
        <f>[24]Julho!$J$17</f>
        <v>42.12</v>
      </c>
      <c r="O28" s="16">
        <f>[24]Julho!$J$18</f>
        <v>40.680000000000007</v>
      </c>
      <c r="P28" s="16">
        <f>[24]Julho!$J$19</f>
        <v>47.16</v>
      </c>
      <c r="Q28" s="16">
        <f>[24]Julho!$J$20</f>
        <v>45.36</v>
      </c>
      <c r="R28" s="16">
        <f>[24]Julho!$J$21</f>
        <v>42.480000000000004</v>
      </c>
      <c r="S28" s="16">
        <f>[24]Julho!$J$22</f>
        <v>40.32</v>
      </c>
      <c r="T28" s="16">
        <f>[24]Julho!$J$23</f>
        <v>29.16</v>
      </c>
      <c r="U28" s="16">
        <f>[24]Julho!$J$24</f>
        <v>29.880000000000003</v>
      </c>
      <c r="V28" s="16">
        <f>[24]Julho!$J$25</f>
        <v>28.44</v>
      </c>
      <c r="W28" s="16">
        <f>[24]Julho!$J$26</f>
        <v>31.319999999999997</v>
      </c>
      <c r="X28" s="16">
        <f>[24]Julho!$J$27</f>
        <v>51.84</v>
      </c>
      <c r="Y28" s="16">
        <f>[24]Julho!$J$28</f>
        <v>34.92</v>
      </c>
      <c r="Z28" s="16">
        <f>[24]Julho!$J$29</f>
        <v>33.840000000000003</v>
      </c>
      <c r="AA28" s="16">
        <f>[24]Julho!$J$30</f>
        <v>35.28</v>
      </c>
      <c r="AB28" s="16">
        <f>[24]Julho!$J$31</f>
        <v>41.76</v>
      </c>
      <c r="AC28" s="16">
        <f>[24]Julho!$J$32</f>
        <v>46.080000000000005</v>
      </c>
      <c r="AD28" s="16">
        <f>[24]Julho!$J$33</f>
        <v>42.84</v>
      </c>
      <c r="AE28" s="16">
        <f>[24]Julho!$J$34</f>
        <v>33.480000000000004</v>
      </c>
      <c r="AF28" s="16">
        <f>[24]Julho!$J$35</f>
        <v>36.36</v>
      </c>
      <c r="AG28" s="85">
        <f t="shared" si="3"/>
        <v>51.84</v>
      </c>
      <c r="AH28" s="2"/>
    </row>
    <row r="29" spans="1:34" ht="17.100000000000001" customHeight="1" x14ac:dyDescent="0.2">
      <c r="A29" s="80" t="s">
        <v>19</v>
      </c>
      <c r="B29" s="16">
        <f>[25]Julho!$J$5</f>
        <v>30.240000000000002</v>
      </c>
      <c r="C29" s="16">
        <f>[25]Julho!$J$6</f>
        <v>26.64</v>
      </c>
      <c r="D29" s="16">
        <f>[25]Julho!$J$7</f>
        <v>40.32</v>
      </c>
      <c r="E29" s="16">
        <f>[25]Julho!$J$8</f>
        <v>52.2</v>
      </c>
      <c r="F29" s="16">
        <f>[25]Julho!$J$9</f>
        <v>44.64</v>
      </c>
      <c r="G29" s="16">
        <f>[25]Julho!$J$10</f>
        <v>36</v>
      </c>
      <c r="H29" s="16">
        <f>[25]Julho!$J$11</f>
        <v>37.800000000000004</v>
      </c>
      <c r="I29" s="16">
        <f>[25]Julho!$J$12</f>
        <v>34.56</v>
      </c>
      <c r="J29" s="16">
        <f>[25]Julho!$J$13</f>
        <v>33.840000000000003</v>
      </c>
      <c r="K29" s="16">
        <f>[25]Julho!$J$14</f>
        <v>25.92</v>
      </c>
      <c r="L29" s="16">
        <f>[25]Julho!$J$15</f>
        <v>33.480000000000004</v>
      </c>
      <c r="M29" s="16">
        <f>[25]Julho!$J$16</f>
        <v>33.480000000000004</v>
      </c>
      <c r="N29" s="16">
        <f>[25]Julho!$J$17</f>
        <v>42.480000000000004</v>
      </c>
      <c r="O29" s="16">
        <f>[25]Julho!$J$18</f>
        <v>42.84</v>
      </c>
      <c r="P29" s="16">
        <f>[25]Julho!$J$19</f>
        <v>53.28</v>
      </c>
      <c r="Q29" s="16">
        <f>[25]Julho!$J$20</f>
        <v>43.56</v>
      </c>
      <c r="R29" s="16">
        <f>[25]Julho!$J$21</f>
        <v>46.440000000000005</v>
      </c>
      <c r="S29" s="16">
        <f>[25]Julho!$J$22</f>
        <v>37.800000000000004</v>
      </c>
      <c r="T29" s="16">
        <f>[25]Julho!$J$23</f>
        <v>29.16</v>
      </c>
      <c r="U29" s="16">
        <f>[25]Julho!$J$24</f>
        <v>29.16</v>
      </c>
      <c r="V29" s="16">
        <f>[25]Julho!$J$25</f>
        <v>21.6</v>
      </c>
      <c r="W29" s="16">
        <f>[25]Julho!$J$26</f>
        <v>32.04</v>
      </c>
      <c r="X29" s="16">
        <f>[25]Julho!$J$27</f>
        <v>47.519999999999996</v>
      </c>
      <c r="Y29" s="16">
        <f>[25]Julho!$J$28</f>
        <v>41.4</v>
      </c>
      <c r="Z29" s="16">
        <f>[25]Julho!$J$29</f>
        <v>38.159999999999997</v>
      </c>
      <c r="AA29" s="16">
        <f>[25]Julho!$J$30</f>
        <v>33.480000000000004</v>
      </c>
      <c r="AB29" s="16">
        <f>[25]Julho!$J$31</f>
        <v>39.24</v>
      </c>
      <c r="AC29" s="16">
        <f>[25]Julho!$J$32</f>
        <v>45.36</v>
      </c>
      <c r="AD29" s="16">
        <f>[25]Julho!$J$33</f>
        <v>44.64</v>
      </c>
      <c r="AE29" s="16">
        <f>[25]Julho!$J$34</f>
        <v>28.8</v>
      </c>
      <c r="AF29" s="16">
        <f>[25]Julho!$J$35</f>
        <v>30.240000000000002</v>
      </c>
      <c r="AG29" s="85">
        <f t="shared" si="3"/>
        <v>53.28</v>
      </c>
      <c r="AH29" s="2"/>
    </row>
    <row r="30" spans="1:34" ht="17.100000000000001" customHeight="1" x14ac:dyDescent="0.2">
      <c r="A30" s="80" t="s">
        <v>31</v>
      </c>
      <c r="B30" s="16">
        <f>[26]Julho!$J$5</f>
        <v>26.28</v>
      </c>
      <c r="C30" s="16">
        <f>[26]Julho!$J$6</f>
        <v>31.319999999999997</v>
      </c>
      <c r="D30" s="16">
        <f>[26]Julho!$J$7</f>
        <v>44.28</v>
      </c>
      <c r="E30" s="16">
        <f>[26]Julho!$J$8</f>
        <v>39.96</v>
      </c>
      <c r="F30" s="16">
        <f>[26]Julho!$J$9</f>
        <v>27.36</v>
      </c>
      <c r="G30" s="16">
        <f>[26]Julho!$J$10</f>
        <v>24.840000000000003</v>
      </c>
      <c r="H30" s="16">
        <f>[26]Julho!$J$11</f>
        <v>26.28</v>
      </c>
      <c r="I30" s="16">
        <f>[26]Julho!$J$12</f>
        <v>36.36</v>
      </c>
      <c r="J30" s="16">
        <f>[26]Julho!$J$13</f>
        <v>24.840000000000003</v>
      </c>
      <c r="K30" s="16">
        <f>[26]Julho!$J$14</f>
        <v>31.319999999999997</v>
      </c>
      <c r="L30" s="16">
        <f>[26]Julho!$J$15</f>
        <v>30.6</v>
      </c>
      <c r="M30" s="16">
        <f>[26]Julho!$J$16</f>
        <v>46.800000000000004</v>
      </c>
      <c r="N30" s="16">
        <f>[26]Julho!$J$17</f>
        <v>37.800000000000004</v>
      </c>
      <c r="O30" s="16">
        <f>[26]Julho!$J$18</f>
        <v>39.6</v>
      </c>
      <c r="P30" s="16">
        <f>[26]Julho!$J$19</f>
        <v>51.84</v>
      </c>
      <c r="Q30" s="16">
        <f>[26]Julho!$J$20</f>
        <v>50.04</v>
      </c>
      <c r="R30" s="16" t="str">
        <f>[26]Julho!$J$21</f>
        <v>*</v>
      </c>
      <c r="S30" s="16">
        <f>[26]Julho!$J$22</f>
        <v>43.56</v>
      </c>
      <c r="T30" s="16">
        <f>[26]Julho!$J$23</f>
        <v>28.44</v>
      </c>
      <c r="U30" s="16">
        <f>[26]Julho!$J$24</f>
        <v>23.759999999999998</v>
      </c>
      <c r="V30" s="16">
        <f>[26]Julho!$J$25</f>
        <v>20.88</v>
      </c>
      <c r="W30" s="16">
        <f>[26]Julho!$J$26</f>
        <v>27</v>
      </c>
      <c r="X30" s="16">
        <f>[26]Julho!$J$27</f>
        <v>40.32</v>
      </c>
      <c r="Y30" s="16">
        <f>[26]Julho!$J$28</f>
        <v>32.04</v>
      </c>
      <c r="Z30" s="16">
        <f>[26]Julho!$J$29</f>
        <v>35.28</v>
      </c>
      <c r="AA30" s="16">
        <f>[26]Julho!$J$30</f>
        <v>38.880000000000003</v>
      </c>
      <c r="AB30" s="16">
        <f>[26]Julho!$J$31</f>
        <v>37.800000000000004</v>
      </c>
      <c r="AC30" s="16">
        <f>[26]Julho!$J$32</f>
        <v>45.72</v>
      </c>
      <c r="AD30" s="16">
        <f>[26]Julho!$J$33</f>
        <v>37.800000000000004</v>
      </c>
      <c r="AE30" s="16">
        <f>[26]Julho!$J$34</f>
        <v>34.200000000000003</v>
      </c>
      <c r="AF30" s="16">
        <f>[26]Julho!$J$35</f>
        <v>29.16</v>
      </c>
      <c r="AG30" s="85">
        <f t="shared" si="3"/>
        <v>51.84</v>
      </c>
      <c r="AH30" s="2"/>
    </row>
    <row r="31" spans="1:34" ht="17.100000000000001" customHeight="1" x14ac:dyDescent="0.2">
      <c r="A31" s="80" t="s">
        <v>48</v>
      </c>
      <c r="B31" s="16">
        <f>[27]Julho!$J$5</f>
        <v>32.76</v>
      </c>
      <c r="C31" s="16">
        <f>[27]Julho!$J$6</f>
        <v>38.159999999999997</v>
      </c>
      <c r="D31" s="16">
        <f>[27]Julho!$J$7</f>
        <v>37.440000000000005</v>
      </c>
      <c r="E31" s="16">
        <f>[27]Julho!$J$8</f>
        <v>40.32</v>
      </c>
      <c r="F31" s="16">
        <f>[27]Julho!$J$9</f>
        <v>41.76</v>
      </c>
      <c r="G31" s="16">
        <f>[27]Julho!$J$10</f>
        <v>33.119999999999997</v>
      </c>
      <c r="H31" s="16">
        <f>[27]Julho!$J$11</f>
        <v>28.44</v>
      </c>
      <c r="I31" s="16">
        <f>[27]Julho!$J$12</f>
        <v>33.480000000000004</v>
      </c>
      <c r="J31" s="16">
        <f>[27]Julho!$J$13</f>
        <v>32.76</v>
      </c>
      <c r="K31" s="16">
        <f>[27]Julho!$J$14</f>
        <v>37.080000000000005</v>
      </c>
      <c r="L31" s="16">
        <f>[27]Julho!$J$15</f>
        <v>33.480000000000004</v>
      </c>
      <c r="M31" s="16">
        <f>[27]Julho!$J$16</f>
        <v>39.24</v>
      </c>
      <c r="N31" s="16">
        <f>[27]Julho!$J$17</f>
        <v>30.6</v>
      </c>
      <c r="O31" s="16">
        <f>[27]Julho!$J$18</f>
        <v>34.92</v>
      </c>
      <c r="P31" s="16">
        <f>[27]Julho!$J$19</f>
        <v>46.800000000000004</v>
      </c>
      <c r="Q31" s="16">
        <f>[27]Julho!$J$20</f>
        <v>36</v>
      </c>
      <c r="R31" s="16">
        <f>[27]Julho!$J$21</f>
        <v>39.96</v>
      </c>
      <c r="S31" s="16">
        <f>[27]Julho!$J$22</f>
        <v>43.2</v>
      </c>
      <c r="T31" s="16">
        <f>[27]Julho!$J$23</f>
        <v>32.76</v>
      </c>
      <c r="U31" s="16">
        <f>[27]Julho!$J$24</f>
        <v>26.64</v>
      </c>
      <c r="V31" s="16">
        <f>[27]Julho!$J$25</f>
        <v>29.16</v>
      </c>
      <c r="W31" s="16">
        <f>[27]Julho!$J$26</f>
        <v>25.56</v>
      </c>
      <c r="X31" s="16">
        <f>[27]Julho!$J$27</f>
        <v>41.4</v>
      </c>
      <c r="Y31" s="16">
        <f>[27]Julho!$J$28</f>
        <v>43.92</v>
      </c>
      <c r="Z31" s="16">
        <f>[27]Julho!$J$29</f>
        <v>33.840000000000003</v>
      </c>
      <c r="AA31" s="16">
        <f>[27]Julho!$J$30</f>
        <v>35.28</v>
      </c>
      <c r="AB31" s="16">
        <f>[27]Julho!$J$31</f>
        <v>62.639999999999993</v>
      </c>
      <c r="AC31" s="16">
        <f>[27]Julho!$J$32</f>
        <v>38.159999999999997</v>
      </c>
      <c r="AD31" s="16">
        <f>[27]Julho!$J$33</f>
        <v>40.680000000000007</v>
      </c>
      <c r="AE31" s="16">
        <f>[27]Julho!$J$34</f>
        <v>29.16</v>
      </c>
      <c r="AF31" s="16">
        <f>[27]Julho!$J$35</f>
        <v>34.200000000000003</v>
      </c>
      <c r="AG31" s="85">
        <f>MAX(B31:AF31)</f>
        <v>62.639999999999993</v>
      </c>
      <c r="AH31" s="2"/>
    </row>
    <row r="32" spans="1:34" ht="17.100000000000001" customHeight="1" x14ac:dyDescent="0.2">
      <c r="A32" s="80" t="s">
        <v>20</v>
      </c>
      <c r="B32" s="16">
        <f>[28]Julho!$J$5</f>
        <v>21.96</v>
      </c>
      <c r="C32" s="16">
        <f>[28]Julho!$J$6</f>
        <v>26.64</v>
      </c>
      <c r="D32" s="16">
        <f>[28]Julho!$J$7</f>
        <v>29.16</v>
      </c>
      <c r="E32" s="16">
        <f>[28]Julho!$J$8</f>
        <v>39.96</v>
      </c>
      <c r="F32" s="16">
        <f>[28]Julho!$J$9</f>
        <v>34.56</v>
      </c>
      <c r="G32" s="16">
        <f>[28]Julho!$J$10</f>
        <v>24.840000000000003</v>
      </c>
      <c r="H32" s="16">
        <f>[28]Julho!$J$11</f>
        <v>27.36</v>
      </c>
      <c r="I32" s="16">
        <f>[28]Julho!$J$12</f>
        <v>30.96</v>
      </c>
      <c r="J32" s="16">
        <f>[28]Julho!$J$13</f>
        <v>30.240000000000002</v>
      </c>
      <c r="K32" s="16">
        <f>[28]Julho!$J$14</f>
        <v>29.880000000000003</v>
      </c>
      <c r="L32" s="16">
        <f>[28]Julho!$J$15</f>
        <v>20.52</v>
      </c>
      <c r="M32" s="16">
        <f>[28]Julho!$J$16</f>
        <v>27</v>
      </c>
      <c r="N32" s="16">
        <f>[28]Julho!$J$17</f>
        <v>35.64</v>
      </c>
      <c r="O32" s="16" t="str">
        <f>[28]Julho!$J$18</f>
        <v>*</v>
      </c>
      <c r="P32" s="16" t="str">
        <f>[28]Julho!$J$19</f>
        <v>*</v>
      </c>
      <c r="Q32" s="16" t="str">
        <f>[28]Julho!$J$20</f>
        <v>*</v>
      </c>
      <c r="R32" s="16" t="str">
        <f>[28]Julho!$J$21</f>
        <v>*</v>
      </c>
      <c r="S32" s="16" t="str">
        <f>[28]Julho!$J$22</f>
        <v>*</v>
      </c>
      <c r="T32" s="16" t="str">
        <f>[28]Julho!$J$23</f>
        <v>*</v>
      </c>
      <c r="U32" s="16" t="str">
        <f>[28]Julho!$J$24</f>
        <v>*</v>
      </c>
      <c r="V32" s="16" t="str">
        <f>[28]Julho!$J$25</f>
        <v>*</v>
      </c>
      <c r="W32" s="16" t="str">
        <f>[28]Julho!$J$26</f>
        <v>*</v>
      </c>
      <c r="X32" s="16" t="str">
        <f>[28]Julho!$J$27</f>
        <v>*</v>
      </c>
      <c r="Y32" s="16" t="str">
        <f>[28]Julho!$J$28</f>
        <v>*</v>
      </c>
      <c r="Z32" s="16" t="str">
        <f>[28]Julho!$J$29</f>
        <v>*</v>
      </c>
      <c r="AA32" s="16" t="str">
        <f>[28]Julho!$J$30</f>
        <v>*</v>
      </c>
      <c r="AB32" s="16" t="str">
        <f>[28]Julho!$J$31</f>
        <v>*</v>
      </c>
      <c r="AC32" s="16" t="str">
        <f>[28]Julho!$J$32</f>
        <v>*</v>
      </c>
      <c r="AD32" s="16" t="str">
        <f>[28]Julho!$J$33</f>
        <v>*</v>
      </c>
      <c r="AE32" s="16" t="str">
        <f>[28]Julho!$J$34</f>
        <v>*</v>
      </c>
      <c r="AF32" s="16" t="str">
        <f>[28]Julho!$J$35</f>
        <v>*</v>
      </c>
      <c r="AG32" s="85">
        <f t="shared" si="3"/>
        <v>39.96</v>
      </c>
      <c r="AH32" s="2"/>
    </row>
    <row r="33" spans="1:35" s="5" customFormat="1" ht="17.100000000000001" customHeight="1" thickBot="1" x14ac:dyDescent="0.25">
      <c r="A33" s="113" t="s">
        <v>33</v>
      </c>
      <c r="B33" s="114">
        <f t="shared" ref="B33:AG33" si="4">MAX(B5:B32)</f>
        <v>53.28</v>
      </c>
      <c r="C33" s="114">
        <f t="shared" si="4"/>
        <v>41.04</v>
      </c>
      <c r="D33" s="114">
        <f t="shared" si="4"/>
        <v>56.16</v>
      </c>
      <c r="E33" s="114">
        <f t="shared" si="4"/>
        <v>64.8</v>
      </c>
      <c r="F33" s="114">
        <f t="shared" si="4"/>
        <v>54</v>
      </c>
      <c r="G33" s="114">
        <f t="shared" si="4"/>
        <v>48.96</v>
      </c>
      <c r="H33" s="114">
        <f t="shared" si="4"/>
        <v>38.159999999999997</v>
      </c>
      <c r="I33" s="114">
        <f t="shared" si="4"/>
        <v>43.2</v>
      </c>
      <c r="J33" s="114">
        <f t="shared" si="4"/>
        <v>34.56</v>
      </c>
      <c r="K33" s="114">
        <f t="shared" si="4"/>
        <v>37.080000000000005</v>
      </c>
      <c r="L33" s="114">
        <f t="shared" si="4"/>
        <v>37.440000000000005</v>
      </c>
      <c r="M33" s="114">
        <f t="shared" si="4"/>
        <v>56.88</v>
      </c>
      <c r="N33" s="114">
        <f t="shared" si="4"/>
        <v>44.28</v>
      </c>
      <c r="O33" s="114">
        <f t="shared" si="4"/>
        <v>44.28</v>
      </c>
      <c r="P33" s="114">
        <f t="shared" si="4"/>
        <v>57.24</v>
      </c>
      <c r="Q33" s="114">
        <f t="shared" si="4"/>
        <v>61.560000000000009</v>
      </c>
      <c r="R33" s="114">
        <f t="shared" si="4"/>
        <v>61.92</v>
      </c>
      <c r="S33" s="114">
        <f t="shared" si="4"/>
        <v>47.88</v>
      </c>
      <c r="T33" s="114">
        <f t="shared" si="4"/>
        <v>42.84</v>
      </c>
      <c r="U33" s="114">
        <f t="shared" si="4"/>
        <v>34.200000000000003</v>
      </c>
      <c r="V33" s="114">
        <f t="shared" si="4"/>
        <v>34.200000000000003</v>
      </c>
      <c r="W33" s="114">
        <f t="shared" si="4"/>
        <v>35.64</v>
      </c>
      <c r="X33" s="114">
        <f t="shared" si="4"/>
        <v>58.680000000000007</v>
      </c>
      <c r="Y33" s="114">
        <f t="shared" si="4"/>
        <v>44.28</v>
      </c>
      <c r="Z33" s="114">
        <f t="shared" si="4"/>
        <v>48.96</v>
      </c>
      <c r="AA33" s="114">
        <f t="shared" si="4"/>
        <v>42.12</v>
      </c>
      <c r="AB33" s="114">
        <f t="shared" si="4"/>
        <v>62.639999999999993</v>
      </c>
      <c r="AC33" s="114">
        <f t="shared" si="4"/>
        <v>53.64</v>
      </c>
      <c r="AD33" s="114">
        <f t="shared" si="4"/>
        <v>46.800000000000004</v>
      </c>
      <c r="AE33" s="114">
        <f t="shared" si="4"/>
        <v>35.64</v>
      </c>
      <c r="AF33" s="114">
        <f t="shared" si="4"/>
        <v>36.36</v>
      </c>
      <c r="AG33" s="115">
        <f t="shared" si="4"/>
        <v>64.8</v>
      </c>
      <c r="AH33" s="10"/>
    </row>
    <row r="34" spans="1:35" x14ac:dyDescent="0.2">
      <c r="A34" s="64"/>
      <c r="B34" s="65"/>
      <c r="C34" s="65"/>
      <c r="D34" s="65" t="s">
        <v>138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68"/>
      <c r="AF34" s="76"/>
      <c r="AG34" s="69"/>
      <c r="AH34"/>
    </row>
    <row r="35" spans="1:35" x14ac:dyDescent="0.2">
      <c r="A35" s="64"/>
      <c r="B35" s="70" t="s">
        <v>135</v>
      </c>
      <c r="C35" s="70"/>
      <c r="D35" s="70"/>
      <c r="E35" s="70"/>
      <c r="F35" s="70"/>
      <c r="G35" s="70"/>
      <c r="H35" s="70"/>
      <c r="I35" s="70"/>
      <c r="J35" s="66"/>
      <c r="K35" s="66"/>
      <c r="L35" s="66"/>
      <c r="M35" s="66" t="s">
        <v>49</v>
      </c>
      <c r="N35" s="66"/>
      <c r="O35" s="66"/>
      <c r="P35" s="66"/>
      <c r="Q35" s="66"/>
      <c r="R35" s="66"/>
      <c r="S35" s="66"/>
      <c r="T35" s="127" t="s">
        <v>136</v>
      </c>
      <c r="U35" s="127"/>
      <c r="V35" s="127"/>
      <c r="W35" s="127"/>
      <c r="X35" s="127"/>
      <c r="Y35" s="66"/>
      <c r="Z35" s="66"/>
      <c r="AA35" s="66"/>
      <c r="AB35" s="66"/>
      <c r="AC35" s="66"/>
      <c r="AD35" s="67"/>
      <c r="AE35" s="66"/>
      <c r="AF35" s="66"/>
      <c r="AG35" s="99"/>
      <c r="AH35" s="2"/>
    </row>
    <row r="36" spans="1:35" x14ac:dyDescent="0.2">
      <c r="A36" s="72"/>
      <c r="B36" s="66"/>
      <c r="C36" s="66"/>
      <c r="D36" s="66"/>
      <c r="E36" s="66"/>
      <c r="F36" s="66"/>
      <c r="G36" s="66"/>
      <c r="H36" s="66"/>
      <c r="I36" s="66"/>
      <c r="J36" s="73"/>
      <c r="K36" s="73"/>
      <c r="L36" s="73"/>
      <c r="M36" s="73" t="s">
        <v>50</v>
      </c>
      <c r="N36" s="73"/>
      <c r="O36" s="73"/>
      <c r="P36" s="73"/>
      <c r="Q36" s="66"/>
      <c r="R36" s="66"/>
      <c r="S36" s="66"/>
      <c r="T36" s="128" t="s">
        <v>137</v>
      </c>
      <c r="U36" s="128"/>
      <c r="V36" s="128"/>
      <c r="W36" s="128"/>
      <c r="X36" s="128"/>
      <c r="Y36" s="66"/>
      <c r="Z36" s="66"/>
      <c r="AA36" s="66"/>
      <c r="AB36" s="66"/>
      <c r="AC36" s="66"/>
      <c r="AD36" s="67"/>
      <c r="AE36" s="68"/>
      <c r="AF36" s="76"/>
      <c r="AG36" s="71"/>
      <c r="AH36" s="2"/>
      <c r="AI36" s="2"/>
    </row>
    <row r="37" spans="1:35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8"/>
      <c r="AF37" s="76"/>
      <c r="AG37" s="100"/>
      <c r="AH37" s="29"/>
      <c r="AI37" s="2"/>
    </row>
    <row r="38" spans="1:35" ht="13.5" thickBo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101"/>
      <c r="AH38" s="2"/>
    </row>
    <row r="40" spans="1:35" x14ac:dyDescent="0.2">
      <c r="V40" s="2" t="s">
        <v>51</v>
      </c>
    </row>
    <row r="46" spans="1:35" x14ac:dyDescent="0.2">
      <c r="C46" s="2" t="s">
        <v>51</v>
      </c>
    </row>
  </sheetData>
  <sheetProtection password="C6EC" sheet="1" objects="1" scenarios="1"/>
  <mergeCells count="36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2017-08-09T17:00:23Z</cp:lastPrinted>
  <dcterms:created xsi:type="dcterms:W3CDTF">2008-08-15T13:32:29Z</dcterms:created>
  <dcterms:modified xsi:type="dcterms:W3CDTF">2022-03-10T19:20:32Z</dcterms:modified>
</cp:coreProperties>
</file>