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_ CEMTEC _ BOLETIM GERAL _INMET - SEMAGRO\2018\"/>
    </mc:Choice>
  </mc:AlternateContent>
  <bookViews>
    <workbookView xWindow="120" yWindow="180" windowWidth="15180" windowHeight="877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Chuva!$A$1:$AI$59</definedName>
    <definedName name="_xlnm.Print_Area" localSheetId="7">DirVento!$A$1:$AG$54</definedName>
    <definedName name="_xlnm.Print_Area" localSheetId="8">RajadaVento!$A$1:$AG$53</definedName>
    <definedName name="_xlnm.Print_Area" localSheetId="0">TempInst!$A$1:$AG$55</definedName>
    <definedName name="_xlnm.Print_Area" localSheetId="1">TempMax!$A$1:$AH$53</definedName>
    <definedName name="_xlnm.Print_Area" localSheetId="2">TempMin!$A$1:$AH$53</definedName>
    <definedName name="_xlnm.Print_Area" localSheetId="3">UmidInst!$A$1:$AG$53</definedName>
    <definedName name="_xlnm.Print_Area" localSheetId="4">UmidMax!$A$1:$AH$53</definedName>
    <definedName name="_xlnm.Print_Area" localSheetId="5">UmidMin!$A$1:$AH$53</definedName>
    <definedName name="_xlnm.Print_Area" localSheetId="6">VelVentoMax!$A$1:$AG$53</definedName>
  </definedNames>
  <calcPr calcId="162913"/>
</workbook>
</file>

<file path=xl/calcChain.xml><?xml version="1.0" encoding="utf-8"?>
<calcChain xmlns="http://schemas.openxmlformats.org/spreadsheetml/2006/main">
  <c r="AF49" i="4" l="1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G49" i="4" s="1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G48" i="4" s="1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G47" i="4" s="1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G46" i="4" s="1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G45" i="4" s="1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G44" i="4" s="1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G43" i="4" s="1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G42" i="4" s="1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G41" i="4" s="1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G40" i="4" s="1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G39" i="4" s="1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8" i="4" s="1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G37" i="4" s="1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G35" i="4" s="1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G34" i="4" s="1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G33" i="4" s="1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H49" i="5" s="1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H48" i="5" s="1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AG47" i="5" s="1"/>
  <c r="D47" i="5"/>
  <c r="C47" i="5"/>
  <c r="B47" i="5"/>
  <c r="AH47" i="5" s="1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G46" i="5" s="1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H45" i="5" s="1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H44" i="5" s="1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G43" i="5" s="1"/>
  <c r="D43" i="5"/>
  <c r="C43" i="5"/>
  <c r="B43" i="5"/>
  <c r="AH43" i="5" s="1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H41" i="5" s="1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H40" i="5" s="1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AG39" i="5" s="1"/>
  <c r="D39" i="5"/>
  <c r="C39" i="5"/>
  <c r="B39" i="5"/>
  <c r="AH39" i="5" s="1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G38" i="5" s="1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H37" i="5" s="1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H35" i="5" s="1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H34" i="5" s="1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G33" i="5" s="1"/>
  <c r="D33" i="5"/>
  <c r="C33" i="5"/>
  <c r="B33" i="5"/>
  <c r="AH33" i="5" s="1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H49" i="6" s="1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H48" i="6" s="1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AG47" i="6" s="1"/>
  <c r="D47" i="6"/>
  <c r="C47" i="6"/>
  <c r="B47" i="6"/>
  <c r="AH47" i="6" s="1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6" i="6" s="1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H45" i="6" s="1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H44" i="6" s="1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AG43" i="6" s="1"/>
  <c r="D43" i="6"/>
  <c r="C43" i="6"/>
  <c r="B43" i="6"/>
  <c r="AH43" i="6" s="1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H41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H40" i="6" s="1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AG39" i="6" s="1"/>
  <c r="D39" i="6"/>
  <c r="C39" i="6"/>
  <c r="B39" i="6"/>
  <c r="AH39" i="6" s="1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G38" i="6" s="1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H37" i="6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H35" i="6" s="1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H34" i="6" s="1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G33" i="6" s="1"/>
  <c r="D33" i="6"/>
  <c r="C33" i="6"/>
  <c r="B33" i="6"/>
  <c r="AH33" i="6" s="1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AG49" i="7" s="1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AG48" i="7" s="1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AG47" i="7" s="1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AG46" i="7" s="1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AG45" i="7" s="1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AG44" i="7" s="1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AG43" i="7" s="1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AG42" i="7" s="1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G41" i="7" s="1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AG40" i="7" s="1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AG39" i="7" s="1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AG38" i="7" s="1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AG37" i="7" s="1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G35" i="7" s="1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G34" i="7" s="1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G33" i="7" s="1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H49" i="8" s="1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G48" i="8" s="1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G47" i="8" s="1"/>
  <c r="B47" i="8"/>
  <c r="AH47" i="8" s="1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AG45" i="8" s="1"/>
  <c r="D45" i="8"/>
  <c r="C45" i="8"/>
  <c r="B45" i="8"/>
  <c r="AH45" i="8" s="1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G44" i="8" s="1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H43" i="8" s="1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G42" i="8" s="1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AG41" i="8" s="1"/>
  <c r="D41" i="8"/>
  <c r="C41" i="8"/>
  <c r="B41" i="8"/>
  <c r="AH41" i="8" s="1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G40" i="8" s="1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H39" i="8" s="1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G38" i="8" s="1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AG37" i="8" s="1"/>
  <c r="D37" i="8"/>
  <c r="C37" i="8"/>
  <c r="B37" i="8"/>
  <c r="AH37" i="8" s="1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AG35" i="8" s="1"/>
  <c r="D35" i="8"/>
  <c r="C35" i="8"/>
  <c r="B35" i="8"/>
  <c r="AH35" i="8" s="1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G34" i="8" s="1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H33" i="8" s="1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G49" i="9" s="1"/>
  <c r="B49" i="9"/>
  <c r="AH49" i="9" s="1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AG48" i="9" s="1"/>
  <c r="C48" i="9"/>
  <c r="B48" i="9"/>
  <c r="AH48" i="9" s="1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AG47" i="9" s="1"/>
  <c r="D47" i="9"/>
  <c r="C47" i="9"/>
  <c r="B47" i="9"/>
  <c r="AH47" i="9" s="1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G45" i="9" s="1"/>
  <c r="B45" i="9"/>
  <c r="AH45" i="9" s="1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AG44" i="9" s="1"/>
  <c r="C44" i="9"/>
  <c r="B44" i="9"/>
  <c r="AH44" i="9" s="1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AG43" i="9" s="1"/>
  <c r="D43" i="9"/>
  <c r="C43" i="9"/>
  <c r="B43" i="9"/>
  <c r="AH43" i="9" s="1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G42" i="9" s="1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G41" i="9" s="1"/>
  <c r="B41" i="9"/>
  <c r="AH41" i="9" s="1"/>
  <c r="AF40" i="9"/>
  <c r="AE40" i="9"/>
  <c r="AA40" i="9"/>
  <c r="Z40" i="9"/>
  <c r="W40" i="9"/>
  <c r="V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G40" i="9" s="1"/>
  <c r="C40" i="9"/>
  <c r="B40" i="9"/>
  <c r="AH40" i="9" s="1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AG39" i="9" s="1"/>
  <c r="D39" i="9"/>
  <c r="C39" i="9"/>
  <c r="B39" i="9"/>
  <c r="AH39" i="9" s="1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G38" i="9" s="1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H37" i="9" s="1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H35" i="9" s="1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AG34" i="9" s="1"/>
  <c r="C34" i="9"/>
  <c r="B34" i="9"/>
  <c r="AH34" i="9" s="1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AG33" i="9" s="1"/>
  <c r="D33" i="9"/>
  <c r="C33" i="9"/>
  <c r="B33" i="9"/>
  <c r="AH33" i="9" s="1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H49" i="12" s="1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H48" i="12" s="1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G47" i="12" s="1"/>
  <c r="D47" i="12"/>
  <c r="C47" i="12"/>
  <c r="B47" i="12"/>
  <c r="AH47" i="12" s="1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G46" i="12" s="1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H45" i="12" s="1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H44" i="12" s="1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AG43" i="12" s="1"/>
  <c r="D43" i="12"/>
  <c r="C43" i="12"/>
  <c r="B43" i="12"/>
  <c r="AH43" i="12" s="1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G42" i="12" s="1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H41" i="12" s="1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H40" i="12" s="1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G39" i="12" s="1"/>
  <c r="D39" i="12"/>
  <c r="C39" i="12"/>
  <c r="B39" i="12"/>
  <c r="AH39" i="12" s="1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G38" i="12" s="1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H37" i="12" s="1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H35" i="12" s="1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H34" i="12" s="1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AG33" i="12" s="1"/>
  <c r="D33" i="12"/>
  <c r="C33" i="12"/>
  <c r="B33" i="12"/>
  <c r="AH33" i="12" s="1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H49" i="15" s="1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H48" i="15" s="1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AG47" i="15" s="1"/>
  <c r="D47" i="15"/>
  <c r="C47" i="15"/>
  <c r="B47" i="15"/>
  <c r="AH47" i="15" s="1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5" s="1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H45" i="15" s="1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H44" i="15" s="1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AG43" i="15" s="1"/>
  <c r="D43" i="15"/>
  <c r="C43" i="15"/>
  <c r="B43" i="15"/>
  <c r="AH43" i="15" s="1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5" s="1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H41" i="15" s="1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H40" i="15" s="1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AG39" i="15" s="1"/>
  <c r="D39" i="15"/>
  <c r="C39" i="15"/>
  <c r="B39" i="15"/>
  <c r="AH39" i="15" s="1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5" s="1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H37" i="15" s="1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H35" i="15" s="1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H34" i="15" s="1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G33" i="15" s="1"/>
  <c r="D33" i="15"/>
  <c r="C33" i="15"/>
  <c r="B33" i="15"/>
  <c r="AH33" i="15" s="1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AI49" i="14" s="1"/>
  <c r="B49" i="14"/>
  <c r="AH49" i="14" s="1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G48" i="14" s="1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AI47" i="14" s="1"/>
  <c r="B47" i="14"/>
  <c r="AH47" i="14" s="1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G46" i="14" s="1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AI45" i="14" s="1"/>
  <c r="B45" i="14"/>
  <c r="AH45" i="14" s="1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G44" i="14" s="1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AI43" i="14" s="1"/>
  <c r="B43" i="14"/>
  <c r="AH43" i="14" s="1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G42" i="14" s="1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AI41" i="14" s="1"/>
  <c r="B41" i="14"/>
  <c r="AH41" i="14" s="1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G40" i="14" s="1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AI39" i="14" s="1"/>
  <c r="B39" i="14"/>
  <c r="AH39" i="14" s="1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G38" i="14" s="1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I37" i="14" s="1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AG35" i="14" s="1"/>
  <c r="D35" i="14"/>
  <c r="C35" i="14"/>
  <c r="B35" i="14"/>
  <c r="AI35" i="14" s="1"/>
  <c r="AI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H34" i="14" s="1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AG33" i="14" s="1"/>
  <c r="D33" i="14"/>
  <c r="C33" i="14"/>
  <c r="AI33" i="14" s="1"/>
  <c r="B33" i="14"/>
  <c r="AH33" i="14" s="1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AI32" i="14" s="1"/>
  <c r="B32" i="14"/>
  <c r="AG32" i="4" l="1"/>
  <c r="AG34" i="5"/>
  <c r="AG40" i="5"/>
  <c r="AG44" i="5"/>
  <c r="AG48" i="5"/>
  <c r="AG35" i="5"/>
  <c r="AG37" i="5"/>
  <c r="AG41" i="5"/>
  <c r="AG45" i="5"/>
  <c r="AG49" i="5"/>
  <c r="AH38" i="5"/>
  <c r="AH42" i="5"/>
  <c r="AH46" i="5"/>
  <c r="AH32" i="5"/>
  <c r="AG32" i="5"/>
  <c r="AH38" i="6"/>
  <c r="AH42" i="6"/>
  <c r="AG34" i="6"/>
  <c r="AG40" i="6"/>
  <c r="AG44" i="6"/>
  <c r="AG48" i="6"/>
  <c r="AH46" i="6"/>
  <c r="AG35" i="6"/>
  <c r="AG37" i="6"/>
  <c r="AG41" i="6"/>
  <c r="AG45" i="6"/>
  <c r="AG49" i="6"/>
  <c r="AH32" i="6"/>
  <c r="AG32" i="6"/>
  <c r="AG32" i="7"/>
  <c r="AH44" i="8"/>
  <c r="AH48" i="8"/>
  <c r="AG33" i="8"/>
  <c r="AH38" i="8"/>
  <c r="AG39" i="8"/>
  <c r="AH42" i="8"/>
  <c r="AG43" i="8"/>
  <c r="AH46" i="8"/>
  <c r="AH34" i="8"/>
  <c r="AH40" i="8"/>
  <c r="AH32" i="8"/>
  <c r="AG32" i="8"/>
  <c r="AG35" i="9"/>
  <c r="AG37" i="9"/>
  <c r="AH38" i="9"/>
  <c r="AH42" i="9"/>
  <c r="AH46" i="9"/>
  <c r="AH32" i="9"/>
  <c r="AG32" i="9"/>
  <c r="AH38" i="12"/>
  <c r="AG34" i="12"/>
  <c r="AG40" i="12"/>
  <c r="AG44" i="12"/>
  <c r="AG48" i="12"/>
  <c r="AH42" i="12"/>
  <c r="AG35" i="12"/>
  <c r="AG37" i="12"/>
  <c r="AG41" i="12"/>
  <c r="AG45" i="12"/>
  <c r="AG49" i="12"/>
  <c r="AH46" i="12"/>
  <c r="AH32" i="12"/>
  <c r="AG32" i="12"/>
  <c r="AH38" i="15"/>
  <c r="AG34" i="15"/>
  <c r="AG40" i="15"/>
  <c r="AG44" i="15"/>
  <c r="AG48" i="15"/>
  <c r="AH42" i="15"/>
  <c r="AG35" i="15"/>
  <c r="AG37" i="15"/>
  <c r="AG41" i="15"/>
  <c r="AG45" i="15"/>
  <c r="AG49" i="15"/>
  <c r="AH46" i="15"/>
  <c r="AH32" i="15"/>
  <c r="AG32" i="15"/>
  <c r="AH38" i="14"/>
  <c r="AH40" i="14"/>
  <c r="AH42" i="14"/>
  <c r="AH48" i="14"/>
  <c r="AH35" i="14"/>
  <c r="AG37" i="14"/>
  <c r="AI38" i="14"/>
  <c r="AG39" i="14"/>
  <c r="AI40" i="14"/>
  <c r="AG41" i="14"/>
  <c r="AI42" i="14"/>
  <c r="AG43" i="14"/>
  <c r="AI44" i="14"/>
  <c r="AG45" i="14"/>
  <c r="AI46" i="14"/>
  <c r="AG47" i="14"/>
  <c r="AI48" i="14"/>
  <c r="AG49" i="14"/>
  <c r="AG34" i="14"/>
  <c r="AH37" i="14"/>
  <c r="AH44" i="14"/>
  <c r="AH46" i="14"/>
  <c r="AH32" i="14"/>
  <c r="AG32" i="14"/>
  <c r="AG12" i="13" l="1"/>
  <c r="AF31" i="4" l="1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H6" i="15" l="1"/>
  <c r="AH18" i="15"/>
  <c r="AH22" i="15"/>
  <c r="AH26" i="15"/>
  <c r="AH30" i="15"/>
  <c r="AH5" i="12"/>
  <c r="AH13" i="12"/>
  <c r="AH17" i="12"/>
  <c r="AH21" i="12"/>
  <c r="AH25" i="12"/>
  <c r="AH29" i="12"/>
  <c r="AH14" i="15"/>
  <c r="AH5" i="15"/>
  <c r="AH13" i="15"/>
  <c r="AH17" i="15"/>
  <c r="AH21" i="15"/>
  <c r="AH25" i="15"/>
  <c r="AH29" i="15"/>
  <c r="AH8" i="12"/>
  <c r="AH12" i="12"/>
  <c r="AH16" i="12"/>
  <c r="AH20" i="12"/>
  <c r="AH24" i="12"/>
  <c r="AH28" i="12"/>
  <c r="AH12" i="9"/>
  <c r="AH12" i="8"/>
  <c r="AG12" i="6"/>
  <c r="AH12" i="5"/>
  <c r="AG12" i="4"/>
  <c r="AH12" i="15"/>
  <c r="AH16" i="15"/>
  <c r="AH20" i="15"/>
  <c r="AH24" i="15"/>
  <c r="AH28" i="15"/>
  <c r="AH11" i="12"/>
  <c r="AH15" i="12"/>
  <c r="AH19" i="12"/>
  <c r="AH23" i="12"/>
  <c r="AH27" i="12"/>
  <c r="AH31" i="12"/>
  <c r="AG27" i="9"/>
  <c r="AG27" i="8"/>
  <c r="AG27" i="7"/>
  <c r="AH7" i="15"/>
  <c r="AH11" i="15"/>
  <c r="AH15" i="15"/>
  <c r="AH19" i="15"/>
  <c r="AH23" i="15"/>
  <c r="AH27" i="15"/>
  <c r="AH31" i="15"/>
  <c r="AH6" i="12"/>
  <c r="AH10" i="12"/>
  <c r="AH14" i="12"/>
  <c r="AH18" i="12"/>
  <c r="AH22" i="12"/>
  <c r="AH26" i="12"/>
  <c r="AH30" i="12"/>
  <c r="AH10" i="15"/>
  <c r="AH9" i="12"/>
  <c r="AH9" i="15"/>
  <c r="AH8" i="15"/>
  <c r="AH7" i="12"/>
  <c r="AG12" i="7"/>
  <c r="AH12" i="6"/>
  <c r="AG12" i="12"/>
  <c r="AH27" i="9"/>
  <c r="AH27" i="8"/>
  <c r="AG12" i="9"/>
  <c r="AG12" i="8"/>
  <c r="AG12" i="5"/>
  <c r="AG12" i="15"/>
  <c r="AG13" i="4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H50" i="12" l="1"/>
  <c r="AH50" i="15"/>
  <c r="AI31" i="14"/>
  <c r="AI27" i="14"/>
  <c r="AI23" i="14"/>
  <c r="AI19" i="14"/>
  <c r="AI6" i="14"/>
  <c r="AI10" i="14" l="1"/>
  <c r="AI18" i="14"/>
  <c r="AI26" i="14"/>
  <c r="AI7" i="14"/>
  <c r="AI13" i="14"/>
  <c r="AI21" i="14"/>
  <c r="AI29" i="14"/>
  <c r="AI30" i="14"/>
  <c r="AI28" i="14"/>
  <c r="AI25" i="14"/>
  <c r="AI24" i="14"/>
  <c r="AI22" i="14"/>
  <c r="AI20" i="14"/>
  <c r="AI17" i="14"/>
  <c r="AI16" i="14"/>
  <c r="AI15" i="14"/>
  <c r="AI14" i="14"/>
  <c r="AI11" i="14"/>
  <c r="AI9" i="14"/>
  <c r="AI5" i="14"/>
  <c r="AG31" i="15" l="1"/>
  <c r="C50" i="7" l="1"/>
  <c r="E50" i="7"/>
  <c r="G50" i="7"/>
  <c r="I50" i="7"/>
  <c r="K50" i="7"/>
  <c r="M50" i="7"/>
  <c r="O50" i="7"/>
  <c r="Q50" i="7"/>
  <c r="S50" i="7"/>
  <c r="U50" i="7"/>
  <c r="W50" i="7"/>
  <c r="Y50" i="7"/>
  <c r="AA50" i="7"/>
  <c r="AC50" i="7"/>
  <c r="B50" i="8"/>
  <c r="D50" i="8"/>
  <c r="F50" i="8"/>
  <c r="H50" i="8"/>
  <c r="J50" i="8"/>
  <c r="L50" i="8"/>
  <c r="N50" i="8"/>
  <c r="P50" i="8"/>
  <c r="R50" i="8"/>
  <c r="T50" i="8"/>
  <c r="V50" i="8"/>
  <c r="X50" i="8"/>
  <c r="Z50" i="8"/>
  <c r="AB50" i="8"/>
  <c r="AD50" i="8"/>
  <c r="AF50" i="8"/>
  <c r="C50" i="9"/>
  <c r="E50" i="9"/>
  <c r="G50" i="9"/>
  <c r="I50" i="9"/>
  <c r="K50" i="9"/>
  <c r="M50" i="9"/>
  <c r="O50" i="9"/>
  <c r="Q50" i="9"/>
  <c r="S50" i="9"/>
  <c r="U50" i="9"/>
  <c r="W50" i="9"/>
  <c r="Y50" i="9"/>
  <c r="AA50" i="9"/>
  <c r="AC50" i="9"/>
  <c r="B50" i="12"/>
  <c r="D50" i="12"/>
  <c r="F50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B50" i="15"/>
  <c r="D50" i="15"/>
  <c r="F50" i="15"/>
  <c r="H50" i="15"/>
  <c r="J50" i="15"/>
  <c r="L50" i="15"/>
  <c r="N50" i="15"/>
  <c r="P50" i="15"/>
  <c r="R50" i="15"/>
  <c r="T50" i="15"/>
  <c r="V50" i="15"/>
  <c r="X50" i="15"/>
  <c r="Z50" i="15"/>
  <c r="AB50" i="15"/>
  <c r="AF50" i="15"/>
  <c r="AE50" i="7"/>
  <c r="AE50" i="9"/>
  <c r="AG31" i="12"/>
  <c r="C50" i="12"/>
  <c r="E50" i="12"/>
  <c r="G50" i="12"/>
  <c r="I50" i="12"/>
  <c r="K50" i="12"/>
  <c r="M50" i="12"/>
  <c r="O50" i="12"/>
  <c r="Q50" i="12"/>
  <c r="S50" i="12"/>
  <c r="U50" i="12"/>
  <c r="W50" i="12"/>
  <c r="Y50" i="12"/>
  <c r="AA50" i="12"/>
  <c r="AC50" i="12"/>
  <c r="AE50" i="12"/>
  <c r="C50" i="15"/>
  <c r="E50" i="15"/>
  <c r="G50" i="15"/>
  <c r="I50" i="15"/>
  <c r="K50" i="15"/>
  <c r="M50" i="15"/>
  <c r="O50" i="15"/>
  <c r="Q50" i="15"/>
  <c r="S50" i="15"/>
  <c r="U50" i="15"/>
  <c r="W50" i="15"/>
  <c r="Y50" i="15"/>
  <c r="AA50" i="15"/>
  <c r="AC50" i="15"/>
  <c r="AE50" i="15"/>
  <c r="AG14" i="15"/>
  <c r="AD50" i="15"/>
  <c r="AG11" i="15"/>
  <c r="B50" i="4"/>
  <c r="D50" i="4"/>
  <c r="F50" i="4"/>
  <c r="H50" i="4"/>
  <c r="J50" i="4"/>
  <c r="L50" i="4"/>
  <c r="N50" i="4"/>
  <c r="P50" i="4"/>
  <c r="R50" i="4"/>
  <c r="T50" i="4"/>
  <c r="V50" i="4"/>
  <c r="X50" i="4"/>
  <c r="Z50" i="4"/>
  <c r="AB50" i="4"/>
  <c r="AD50" i="4"/>
  <c r="AF50" i="4"/>
  <c r="AG28" i="4"/>
  <c r="C50" i="6"/>
  <c r="E50" i="6"/>
  <c r="G50" i="6"/>
  <c r="I50" i="6"/>
  <c r="K50" i="6"/>
  <c r="M50" i="6"/>
  <c r="O50" i="6"/>
  <c r="Q50" i="6"/>
  <c r="S50" i="6"/>
  <c r="U50" i="6"/>
  <c r="W50" i="6"/>
  <c r="Y50" i="6"/>
  <c r="AA50" i="6"/>
  <c r="AC50" i="6"/>
  <c r="AE50" i="6"/>
  <c r="B50" i="7"/>
  <c r="D50" i="7"/>
  <c r="F50" i="7"/>
  <c r="H50" i="7"/>
  <c r="J50" i="7"/>
  <c r="L50" i="7"/>
  <c r="N50" i="7"/>
  <c r="P50" i="7"/>
  <c r="R50" i="7"/>
  <c r="T50" i="7"/>
  <c r="AD50" i="7"/>
  <c r="AF50" i="7"/>
  <c r="AG14" i="7"/>
  <c r="C50" i="8"/>
  <c r="E50" i="8"/>
  <c r="G50" i="8"/>
  <c r="I50" i="8"/>
  <c r="K50" i="8"/>
  <c r="M50" i="8"/>
  <c r="O50" i="8"/>
  <c r="Q50" i="8"/>
  <c r="S50" i="8"/>
  <c r="U50" i="8"/>
  <c r="W50" i="8"/>
  <c r="Y50" i="8"/>
  <c r="AA50" i="8"/>
  <c r="AC50" i="8"/>
  <c r="AE50" i="8"/>
  <c r="B50" i="9"/>
  <c r="D50" i="9"/>
  <c r="F50" i="9"/>
  <c r="H50" i="9"/>
  <c r="J50" i="9"/>
  <c r="L50" i="9"/>
  <c r="N50" i="9"/>
  <c r="P50" i="9"/>
  <c r="R50" i="9"/>
  <c r="T50" i="9"/>
  <c r="V50" i="9"/>
  <c r="X50" i="9"/>
  <c r="Z50" i="9"/>
  <c r="AB50" i="9"/>
  <c r="AD50" i="9"/>
  <c r="AF50" i="9"/>
  <c r="AG11" i="12"/>
  <c r="V50" i="7"/>
  <c r="X50" i="7"/>
  <c r="Z50" i="7"/>
  <c r="AB50" i="7"/>
  <c r="AH31" i="14"/>
  <c r="AG26" i="4"/>
  <c r="C50" i="5"/>
  <c r="E50" i="5"/>
  <c r="G50" i="5"/>
  <c r="I50" i="5"/>
  <c r="K50" i="5"/>
  <c r="M50" i="5"/>
  <c r="O50" i="5"/>
  <c r="Q50" i="5"/>
  <c r="S50" i="5"/>
  <c r="U50" i="5"/>
  <c r="W50" i="5"/>
  <c r="Y50" i="5"/>
  <c r="AA50" i="5"/>
  <c r="AC50" i="5"/>
  <c r="AE50" i="5"/>
  <c r="C50" i="4"/>
  <c r="E50" i="4"/>
  <c r="G50" i="4"/>
  <c r="I50" i="4"/>
  <c r="K50" i="4"/>
  <c r="M50" i="4"/>
  <c r="O50" i="4"/>
  <c r="Q50" i="4"/>
  <c r="S50" i="4"/>
  <c r="U50" i="4"/>
  <c r="W50" i="4"/>
  <c r="Y50" i="4"/>
  <c r="AA50" i="4"/>
  <c r="AC50" i="4"/>
  <c r="AE50" i="4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B50" i="6"/>
  <c r="D50" i="6"/>
  <c r="F50" i="6"/>
  <c r="H50" i="6"/>
  <c r="J50" i="6"/>
  <c r="L50" i="6"/>
  <c r="N50" i="6"/>
  <c r="P50" i="6"/>
  <c r="R50" i="6"/>
  <c r="T50" i="6"/>
  <c r="V50" i="6"/>
  <c r="X50" i="6"/>
  <c r="Z50" i="6"/>
  <c r="AB50" i="6"/>
  <c r="AD50" i="6"/>
  <c r="AF50" i="6"/>
  <c r="C51" i="14"/>
  <c r="C50" i="14"/>
  <c r="E51" i="14"/>
  <c r="E50" i="14"/>
  <c r="I51" i="14"/>
  <c r="I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B51" i="14"/>
  <c r="B50" i="14"/>
  <c r="D51" i="14"/>
  <c r="D50" i="14"/>
  <c r="F51" i="14"/>
  <c r="F50" i="14"/>
  <c r="H51" i="14"/>
  <c r="H50" i="14"/>
  <c r="J51" i="14"/>
  <c r="J50" i="14"/>
  <c r="L51" i="14"/>
  <c r="L50" i="14"/>
  <c r="N51" i="14"/>
  <c r="N50" i="14"/>
  <c r="P51" i="14"/>
  <c r="P50" i="14"/>
  <c r="R51" i="14"/>
  <c r="R50" i="14"/>
  <c r="T51" i="14"/>
  <c r="T50" i="14"/>
  <c r="V51" i="14"/>
  <c r="V50" i="14"/>
  <c r="X51" i="14"/>
  <c r="X50" i="14"/>
  <c r="Z51" i="14"/>
  <c r="Z50" i="14"/>
  <c r="AB51" i="14"/>
  <c r="AB50" i="14"/>
  <c r="AD51" i="14"/>
  <c r="AD50" i="14"/>
  <c r="AF51" i="14"/>
  <c r="AF50" i="14"/>
  <c r="AG14" i="14"/>
  <c r="AH14" i="14"/>
  <c r="AH14" i="5"/>
  <c r="AG14" i="5"/>
  <c r="AH14" i="6"/>
  <c r="AG14" i="6"/>
  <c r="AG30" i="14"/>
  <c r="AG14" i="12"/>
  <c r="G51" i="14"/>
  <c r="G50" i="14"/>
  <c r="M51" i="14"/>
  <c r="M50" i="14"/>
  <c r="Q51" i="14"/>
  <c r="Q50" i="14"/>
  <c r="U51" i="14"/>
  <c r="U50" i="14"/>
  <c r="Y51" i="14"/>
  <c r="Y50" i="14"/>
  <c r="AC51" i="14"/>
  <c r="AC50" i="14"/>
  <c r="AG14" i="9"/>
  <c r="AH14" i="9"/>
  <c r="AG14" i="4"/>
  <c r="AG30" i="4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H13" i="5"/>
  <c r="AG13" i="5"/>
  <c r="AH13" i="6"/>
  <c r="AG13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50" i="5" l="1"/>
  <c r="AG50" i="6"/>
  <c r="AG50" i="5"/>
  <c r="AH50" i="6"/>
  <c r="AG50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5" i="14"/>
  <c r="AH20" i="8"/>
  <c r="AG28" i="14"/>
  <c r="AG29" i="7"/>
  <c r="AG28" i="12"/>
  <c r="AG20" i="8"/>
  <c r="AH21" i="9"/>
  <c r="AG13" i="14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1" i="9"/>
  <c r="AG10" i="8"/>
  <c r="AH6" i="14"/>
  <c r="AH6" i="9"/>
  <c r="AH5" i="8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7" i="15"/>
  <c r="AH10" i="14"/>
  <c r="AH17" i="8"/>
  <c r="AG18" i="12"/>
  <c r="AG11" i="7"/>
  <c r="AH25" i="8"/>
  <c r="AH10" i="9"/>
  <c r="AG15" i="9"/>
  <c r="AG28" i="15"/>
  <c r="AG10" i="7"/>
  <c r="AG16" i="8"/>
  <c r="AG18" i="9"/>
  <c r="AH17" i="9"/>
  <c r="AG15" i="14"/>
  <c r="AH25" i="14"/>
  <c r="AG30" i="7"/>
  <c r="AH30" i="8"/>
  <c r="AG30" i="12"/>
  <c r="AG30" i="15"/>
  <c r="AH30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50" i="14" l="1"/>
  <c r="AH50" i="8"/>
  <c r="AG50" i="12"/>
  <c r="AH50" i="9"/>
  <c r="AG50" i="7"/>
  <c r="AG51" i="14"/>
  <c r="AG50" i="8"/>
  <c r="AG50" i="9"/>
  <c r="AG50" i="15"/>
  <c r="AG50" i="14"/>
</calcChain>
</file>

<file path=xl/sharedStrings.xml><?xml version="1.0" encoding="utf-8"?>
<sst xmlns="http://schemas.openxmlformats.org/spreadsheetml/2006/main" count="875" uniqueCount="161">
  <si>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</si>
  <si>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</si>
  <si>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</si>
  <si>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</si>
  <si>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</si>
  <si>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</si>
  <si>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</si>
  <si>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</si>
  <si>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</si>
  <si>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</si>
  <si>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</si>
  <si>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</si>
  <si>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</si>
  <si>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</si>
  <si>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</si>
  <si>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</si>
  <si>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</si>
  <si>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</si>
  <si>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</si>
  <si>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</si>
  <si>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</si>
  <si>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</si>
  <si>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</si>
  <si>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</si>
  <si>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</si>
  <si>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</si>
  <si>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</si>
  <si>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</si>
  <si>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</si>
  <si>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</si>
  <si>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</si>
  <si>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</si>
  <si>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</si>
  <si>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</si>
  <si>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</si>
  <si>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</si>
  <si>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</si>
  <si>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</si>
  <si>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</si>
  <si>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</si>
  <si>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</si>
  <si>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</si>
  <si>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</si>
  <si>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</si>
  <si>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</si>
  <si>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</si>
  <si>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</si>
  <si>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</si>
  <si>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</si>
  <si>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</si>
  <si>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</si>
  <si>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</si>
  <si>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</si>
  <si>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</si>
  <si>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</si>
  <si>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</si>
  <si>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</si>
  <si>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</si>
  <si>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</si>
  <si>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</si>
  <si>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</si>
  <si>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</si>
  <si>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</si>
  <si>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</si>
  <si>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</si>
  <si>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</si>
  <si>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</si>
  <si>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</si>
  <si>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</si>
  <si>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</si>
  <si>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</si>
  <si>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</si>
  <si>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</si>
  <si>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</si>
  <si>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</si>
  <si>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</si>
  <si>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</si>
  <si>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</si>
  <si>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</si>
  <si>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</si>
  <si>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</si>
  <si>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</si>
  <si>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</si>
  <si>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</si>
  <si>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</si>
  <si>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</si>
  <si>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</si>
  <si>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</si>
  <si>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</si>
  <si>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</si>
  <si>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</si>
  <si>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</si>
  <si>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</si>
  <si>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</si>
  <si>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</si>
  <si>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</si>
  <si>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</si>
  <si>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</si>
  <si>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</si>
  <si>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</si>
  <si>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</si>
  <si>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</si>
  <si>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</si>
  <si>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</si>
  <si>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</si>
  <si>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</si>
  <si>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</si>
  <si>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</si>
  <si>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</si>
  <si>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</si>
  <si>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</si>
  <si>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</si>
  <si>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</si>
  <si>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</si>
  <si>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</si>
  <si>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</si>
  <si>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</si>
  <si>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</si>
  <si>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</si>
  <si>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</si>
  <si>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</si>
  <si>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</si>
  <si>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</si>
  <si>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</si>
  <si>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</si>
  <si>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</si>
  <si>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</si>
  <si>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Julhor Ocorrência no dia</t>
  </si>
  <si>
    <t>Julhor Ocorrência no Estado</t>
  </si>
  <si>
    <t>Rodovia MS 306 – km 96 – Saída para Cassilândia (Conab)</t>
  </si>
  <si>
    <t>Rodovia BR 163 – km 541 – Zona Rural (Conab)</t>
  </si>
  <si>
    <t>Ma. Franciane Rodrigues</t>
  </si>
  <si>
    <t>CoordenadoraTécnica/Cemtec</t>
  </si>
  <si>
    <t>Maior Ocorrência</t>
  </si>
  <si>
    <t>*</t>
  </si>
  <si>
    <t>Julho/2018</t>
  </si>
  <si>
    <t>Fonte : Inmet/Semagro/Cemtec-MS</t>
  </si>
  <si>
    <t>(*) Nenhuma Infotmação Disponivel pelo INMET</t>
  </si>
  <si>
    <t>NE</t>
  </si>
  <si>
    <t>SE</t>
  </si>
  <si>
    <t>SO</t>
  </si>
  <si>
    <t>N</t>
  </si>
  <si>
    <t>S</t>
  </si>
  <si>
    <t>L</t>
  </si>
  <si>
    <t>Angélica</t>
  </si>
  <si>
    <t>Aral Moreira</t>
  </si>
  <si>
    <t>Bandeirantes</t>
  </si>
  <si>
    <t>Bonito</t>
  </si>
  <si>
    <t>Brasilândia</t>
  </si>
  <si>
    <t>Caarapó</t>
  </si>
  <si>
    <t>Camapuã</t>
  </si>
  <si>
    <t>Fátima do Sul</t>
  </si>
  <si>
    <t>Iguatemi</t>
  </si>
  <si>
    <t>Itaporã</t>
  </si>
  <si>
    <t>Laguna Carapã</t>
  </si>
  <si>
    <t>Nova Alvorada</t>
  </si>
  <si>
    <t>Nova Andradina</t>
  </si>
  <si>
    <t>Pedro Gomes</t>
  </si>
  <si>
    <t>Ribas do Rio Pardo</t>
  </si>
  <si>
    <t>Santa Rita do Pardo</t>
  </si>
  <si>
    <t>Selviría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</si>
</sst>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7" fillId="7" borderId="0" xfId="2" applyFont="1" applyFill="1" applyAlignment="1" applyProtection="1"/>
    <xf numFmtId="0" fontId="0" fillId="7" borderId="0" xfId="0" applyFill="1" applyBorder="1" applyAlignment="1"/>
    <xf numFmtId="0" fontId="17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5" xfId="0" applyFill="1" applyBorder="1"/>
    <xf numFmtId="0" fontId="8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12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Border="1"/>
    <xf numFmtId="0" fontId="6" fillId="5" borderId="10" xfId="0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8" fillId="5" borderId="10" xfId="0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2" fontId="15" fillId="8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2" fillId="1" borderId="10" xfId="0" applyFont="1" applyFill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2" fontId="3" fillId="7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0" fontId="19" fillId="7" borderId="1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13" xfId="0" applyNumberFormat="1" applyFont="1" applyFill="1" applyBorder="1" applyAlignment="1">
      <alignment horizontal="center" vertical="center"/>
    </xf>
    <xf numFmtId="49" fontId="8" fillId="7" borderId="13" xfId="0" applyNumberFormat="1" applyFont="1" applyFill="1" applyBorder="1" applyAlignment="1">
      <alignment horizontal="center" vertical="center"/>
    </xf>
    <xf numFmtId="49" fontId="0" fillId="7" borderId="13" xfId="0" applyNumberFormat="1" applyFill="1" applyBorder="1"/>
    <xf numFmtId="0" fontId="0" fillId="7" borderId="14" xfId="0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/>
    </xf>
    <xf numFmtId="0" fontId="0" fillId="7" borderId="13" xfId="0" applyFill="1" applyBorder="1"/>
    <xf numFmtId="0" fontId="2" fillId="1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2" fontId="12" fillId="5" borderId="10" xfId="0" applyNumberFormat="1" applyFont="1" applyFill="1" applyBorder="1" applyAlignment="1">
      <alignment horizontal="center" vertical="center"/>
    </xf>
    <xf numFmtId="1" fontId="8" fillId="7" borderId="8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4" fillId="5" borderId="24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7" borderId="9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9" name="Imagem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285750</xdr:colOff>
      <xdr:row>56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382057</xdr:colOff>
      <xdr:row>56</xdr:row>
      <xdr:rowOff>63500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0432" y="7545917"/>
          <a:ext cx="1908175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909858" y="769725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2242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1" y="7341657"/>
          <a:ext cx="15504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9" name="Imagem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03385" y="7450665"/>
          <a:ext cx="1214170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1" y="7341657"/>
          <a:ext cx="148378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22435" y="7450665"/>
          <a:ext cx="126179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4153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148167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081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349250</xdr:colOff>
      <xdr:row>51</xdr:row>
      <xdr:rowOff>21165</xdr:rowOff>
    </xdr:from>
    <xdr:to>
      <xdr:col>33</xdr:col>
      <xdr:colOff>327025</xdr:colOff>
      <xdr:row>54</xdr:row>
      <xdr:rowOff>137581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0" y="7323665"/>
          <a:ext cx="1713442" cy="592666"/>
        </a:xfrm>
        <a:prstGeom prst="rect">
          <a:avLst/>
        </a:prstGeom>
      </xdr:spPr>
    </xdr:pic>
    <xdr:clientData/>
  </xdr:twoCellAnchor>
  <xdr:twoCellAnchor editAs="oneCell">
    <xdr:from>
      <xdr:col>13</xdr:col>
      <xdr:colOff>264585</xdr:colOff>
      <xdr:row>52</xdr:row>
      <xdr:rowOff>21165</xdr:rowOff>
    </xdr:from>
    <xdr:to>
      <xdr:col>17</xdr:col>
      <xdr:colOff>135730</xdr:colOff>
      <xdr:row>55</xdr:row>
      <xdr:rowOff>162453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817785" y="7450665"/>
          <a:ext cx="15094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51" y="7341657"/>
          <a:ext cx="157903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08160" y="7450665"/>
          <a:ext cx="12427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56421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3</xdr:col>
      <xdr:colOff>0</xdr:colOff>
      <xdr:row>56</xdr:row>
      <xdr:rowOff>144993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6149975"/>
          <a:ext cx="1603376" cy="56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53</xdr:row>
      <xdr:rowOff>9525</xdr:rowOff>
    </xdr:from>
    <xdr:to>
      <xdr:col>32</xdr:col>
      <xdr:colOff>904874</xdr:colOff>
      <xdr:row>56</xdr:row>
      <xdr:rowOff>25400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6096000"/>
          <a:ext cx="1609724" cy="5016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159281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6229351"/>
          <a:ext cx="1380066" cy="502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176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51</xdr:row>
      <xdr:rowOff>116417</xdr:rowOff>
    </xdr:from>
    <xdr:to>
      <xdr:col>33</xdr:col>
      <xdr:colOff>382057</xdr:colOff>
      <xdr:row>55</xdr:row>
      <xdr:rowOff>52917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9857" y="7383992"/>
          <a:ext cx="1612900" cy="584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9333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21.516666666666666</v>
          </cell>
          <cell r="C5">
            <v>33</v>
          </cell>
          <cell r="D5">
            <v>13</v>
          </cell>
          <cell r="E5">
            <v>66.375</v>
          </cell>
          <cell r="F5">
            <v>97</v>
          </cell>
          <cell r="G5">
            <v>25</v>
          </cell>
          <cell r="H5">
            <v>9</v>
          </cell>
          <cell r="I5" t="str">
            <v>SO</v>
          </cell>
          <cell r="J5">
            <v>31.680000000000003</v>
          </cell>
          <cell r="K5">
            <v>0</v>
          </cell>
        </row>
        <row r="6">
          <cell r="B6">
            <v>22.029166666666669</v>
          </cell>
          <cell r="C6">
            <v>33.1</v>
          </cell>
          <cell r="D6">
            <v>13.5</v>
          </cell>
          <cell r="E6">
            <v>65.208333333333329</v>
          </cell>
          <cell r="F6">
            <v>96</v>
          </cell>
          <cell r="G6">
            <v>27</v>
          </cell>
          <cell r="H6">
            <v>7.9200000000000008</v>
          </cell>
          <cell r="I6" t="str">
            <v>SO</v>
          </cell>
          <cell r="J6">
            <v>26.28</v>
          </cell>
          <cell r="K6">
            <v>0</v>
          </cell>
        </row>
        <row r="7">
          <cell r="B7">
            <v>22.016666666666666</v>
          </cell>
          <cell r="C7">
            <v>33.1</v>
          </cell>
          <cell r="D7">
            <v>13.8</v>
          </cell>
          <cell r="E7">
            <v>63.958333333333336</v>
          </cell>
          <cell r="F7">
            <v>92</v>
          </cell>
          <cell r="G7">
            <v>26</v>
          </cell>
          <cell r="H7">
            <v>6.84</v>
          </cell>
          <cell r="I7" t="str">
            <v>SO</v>
          </cell>
          <cell r="J7">
            <v>18.36</v>
          </cell>
          <cell r="K7">
            <v>0.4</v>
          </cell>
        </row>
        <row r="8">
          <cell r="B8">
            <v>22.041666666666668</v>
          </cell>
          <cell r="C8">
            <v>33.799999999999997</v>
          </cell>
          <cell r="D8">
            <v>13.2</v>
          </cell>
          <cell r="E8">
            <v>62.375</v>
          </cell>
          <cell r="F8">
            <v>96</v>
          </cell>
          <cell r="G8">
            <v>19</v>
          </cell>
          <cell r="H8">
            <v>10.44</v>
          </cell>
          <cell r="I8" t="str">
            <v>SO</v>
          </cell>
          <cell r="J8">
            <v>24.12</v>
          </cell>
          <cell r="K8">
            <v>0</v>
          </cell>
        </row>
        <row r="9">
          <cell r="B9">
            <v>21.854166666666671</v>
          </cell>
          <cell r="C9">
            <v>34</v>
          </cell>
          <cell r="D9">
            <v>12.1</v>
          </cell>
          <cell r="E9">
            <v>60.25</v>
          </cell>
          <cell r="F9">
            <v>97</v>
          </cell>
          <cell r="G9">
            <v>20</v>
          </cell>
          <cell r="H9">
            <v>14.04</v>
          </cell>
          <cell r="I9" t="str">
            <v>SO</v>
          </cell>
          <cell r="J9">
            <v>29.52</v>
          </cell>
          <cell r="K9">
            <v>0</v>
          </cell>
        </row>
        <row r="10">
          <cell r="B10">
            <v>22.104166666666661</v>
          </cell>
          <cell r="C10">
            <v>33</v>
          </cell>
          <cell r="D10">
            <v>12.3</v>
          </cell>
          <cell r="E10">
            <v>58.291666666666664</v>
          </cell>
          <cell r="F10">
            <v>94</v>
          </cell>
          <cell r="G10">
            <v>23</v>
          </cell>
          <cell r="H10">
            <v>10.08</v>
          </cell>
          <cell r="I10" t="str">
            <v>SO</v>
          </cell>
          <cell r="J10">
            <v>24.48</v>
          </cell>
          <cell r="K10">
            <v>0</v>
          </cell>
        </row>
        <row r="11">
          <cell r="B11">
            <v>21.870833333333326</v>
          </cell>
          <cell r="C11">
            <v>32.700000000000003</v>
          </cell>
          <cell r="D11">
            <v>12.7</v>
          </cell>
          <cell r="E11">
            <v>56.291666666666664</v>
          </cell>
          <cell r="F11">
            <v>92</v>
          </cell>
          <cell r="G11">
            <v>21</v>
          </cell>
          <cell r="H11">
            <v>10.08</v>
          </cell>
          <cell r="I11" t="str">
            <v>SO</v>
          </cell>
          <cell r="J11">
            <v>30.240000000000002</v>
          </cell>
          <cell r="K11">
            <v>0</v>
          </cell>
        </row>
        <row r="12">
          <cell r="B12">
            <v>20.816666666666666</v>
          </cell>
          <cell r="C12">
            <v>32.5</v>
          </cell>
          <cell r="D12">
            <v>12.4</v>
          </cell>
          <cell r="E12">
            <v>63</v>
          </cell>
          <cell r="F12">
            <v>94</v>
          </cell>
          <cell r="G12">
            <v>23</v>
          </cell>
          <cell r="H12">
            <v>7.2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17.987500000000001</v>
          </cell>
          <cell r="C13">
            <v>22.9</v>
          </cell>
          <cell r="D13">
            <v>15.3</v>
          </cell>
          <cell r="E13">
            <v>72</v>
          </cell>
          <cell r="F13">
            <v>89</v>
          </cell>
          <cell r="G13">
            <v>53</v>
          </cell>
          <cell r="H13">
            <v>14.4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15.241666666666662</v>
          </cell>
          <cell r="C14">
            <v>21.6</v>
          </cell>
          <cell r="D14">
            <v>10.1</v>
          </cell>
          <cell r="E14">
            <v>61.541666666666664</v>
          </cell>
          <cell r="F14">
            <v>86</v>
          </cell>
          <cell r="G14">
            <v>30</v>
          </cell>
          <cell r="H14">
            <v>16.559999999999999</v>
          </cell>
          <cell r="I14" t="str">
            <v>SO</v>
          </cell>
          <cell r="J14">
            <v>33.840000000000003</v>
          </cell>
          <cell r="K14">
            <v>0</v>
          </cell>
        </row>
        <row r="15">
          <cell r="B15">
            <v>13.366666666666667</v>
          </cell>
          <cell r="C15">
            <v>24.7</v>
          </cell>
          <cell r="D15">
            <v>3.3</v>
          </cell>
          <cell r="E15">
            <v>64.458333333333329</v>
          </cell>
          <cell r="F15">
            <v>99</v>
          </cell>
          <cell r="G15">
            <v>29</v>
          </cell>
          <cell r="H15">
            <v>10.08</v>
          </cell>
          <cell r="I15" t="str">
            <v>SO</v>
          </cell>
          <cell r="J15">
            <v>27</v>
          </cell>
          <cell r="K15">
            <v>0</v>
          </cell>
        </row>
        <row r="16">
          <cell r="B16">
            <v>15.583333333333334</v>
          </cell>
          <cell r="C16">
            <v>28.6</v>
          </cell>
          <cell r="D16">
            <v>5.9</v>
          </cell>
          <cell r="E16">
            <v>64.833333333333329</v>
          </cell>
          <cell r="F16">
            <v>97</v>
          </cell>
          <cell r="G16">
            <v>27</v>
          </cell>
          <cell r="H16">
            <v>6.48</v>
          </cell>
          <cell r="I16" t="str">
            <v>SO</v>
          </cell>
          <cell r="J16">
            <v>33.840000000000003</v>
          </cell>
          <cell r="K16">
            <v>0</v>
          </cell>
        </row>
        <row r="17">
          <cell r="B17">
            <v>19.712500000000002</v>
          </cell>
          <cell r="C17">
            <v>31.9</v>
          </cell>
          <cell r="D17">
            <v>11.6</v>
          </cell>
          <cell r="E17">
            <v>63.25</v>
          </cell>
          <cell r="F17">
            <v>93</v>
          </cell>
          <cell r="G17">
            <v>25</v>
          </cell>
          <cell r="H17">
            <v>6.48</v>
          </cell>
          <cell r="I17" t="str">
            <v>SO</v>
          </cell>
          <cell r="J17">
            <v>14.4</v>
          </cell>
          <cell r="K17">
            <v>0</v>
          </cell>
        </row>
        <row r="18">
          <cell r="B18">
            <v>21.079166666666662</v>
          </cell>
          <cell r="C18">
            <v>33.700000000000003</v>
          </cell>
          <cell r="D18">
            <v>11.6</v>
          </cell>
          <cell r="E18">
            <v>64.625</v>
          </cell>
          <cell r="F18">
            <v>98</v>
          </cell>
          <cell r="G18">
            <v>21</v>
          </cell>
          <cell r="H18">
            <v>13.32</v>
          </cell>
          <cell r="I18" t="str">
            <v>SO</v>
          </cell>
          <cell r="J18">
            <v>25.92</v>
          </cell>
          <cell r="K18">
            <v>0</v>
          </cell>
        </row>
        <row r="19">
          <cell r="B19">
            <v>22.270833333333339</v>
          </cell>
          <cell r="C19">
            <v>35.1</v>
          </cell>
          <cell r="D19">
            <v>12.1</v>
          </cell>
          <cell r="E19">
            <v>60.333333333333336</v>
          </cell>
          <cell r="F19">
            <v>95</v>
          </cell>
          <cell r="G19">
            <v>22</v>
          </cell>
          <cell r="H19">
            <v>15.120000000000001</v>
          </cell>
          <cell r="I19" t="str">
            <v>SO</v>
          </cell>
          <cell r="J19">
            <v>32.76</v>
          </cell>
          <cell r="K19">
            <v>0</v>
          </cell>
        </row>
        <row r="20">
          <cell r="B20">
            <v>23.600000000000005</v>
          </cell>
          <cell r="C20">
            <v>35.200000000000003</v>
          </cell>
          <cell r="D20">
            <v>14.3</v>
          </cell>
          <cell r="E20">
            <v>57.875</v>
          </cell>
          <cell r="F20">
            <v>94</v>
          </cell>
          <cell r="G20">
            <v>21</v>
          </cell>
          <cell r="H20">
            <v>9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22.512500000000003</v>
          </cell>
          <cell r="C21">
            <v>33.4</v>
          </cell>
          <cell r="D21">
            <v>12.8</v>
          </cell>
          <cell r="E21">
            <v>59.041666666666664</v>
          </cell>
          <cell r="F21">
            <v>97</v>
          </cell>
          <cell r="G21">
            <v>18</v>
          </cell>
          <cell r="H21">
            <v>11.879999999999999</v>
          </cell>
          <cell r="I21" t="str">
            <v>SO</v>
          </cell>
          <cell r="J21">
            <v>33.480000000000004</v>
          </cell>
          <cell r="K21">
            <v>0</v>
          </cell>
        </row>
        <row r="22">
          <cell r="B22">
            <v>21.770833333333332</v>
          </cell>
          <cell r="C22">
            <v>34.1</v>
          </cell>
          <cell r="D22">
            <v>11.5</v>
          </cell>
          <cell r="E22">
            <v>56.333333333333336</v>
          </cell>
          <cell r="F22">
            <v>92</v>
          </cell>
          <cell r="G22">
            <v>22</v>
          </cell>
          <cell r="H22">
            <v>11.16</v>
          </cell>
          <cell r="I22" t="str">
            <v>SO</v>
          </cell>
          <cell r="J22">
            <v>29.16</v>
          </cell>
          <cell r="K22">
            <v>0</v>
          </cell>
        </row>
        <row r="23">
          <cell r="B23">
            <v>23.974999999999998</v>
          </cell>
          <cell r="C23">
            <v>34.299999999999997</v>
          </cell>
          <cell r="D23">
            <v>14.3</v>
          </cell>
          <cell r="E23">
            <v>55.75</v>
          </cell>
          <cell r="F23">
            <v>93</v>
          </cell>
          <cell r="G23">
            <v>23</v>
          </cell>
          <cell r="H23">
            <v>12.96</v>
          </cell>
          <cell r="I23" t="str">
            <v>SO</v>
          </cell>
          <cell r="J23">
            <v>31.319999999999997</v>
          </cell>
          <cell r="K23">
            <v>0</v>
          </cell>
        </row>
        <row r="24">
          <cell r="B24">
            <v>23.545833333333338</v>
          </cell>
          <cell r="C24">
            <v>34.1</v>
          </cell>
          <cell r="D24">
            <v>13</v>
          </cell>
          <cell r="E24">
            <v>54.166666666666664</v>
          </cell>
          <cell r="F24">
            <v>94</v>
          </cell>
          <cell r="G24">
            <v>19</v>
          </cell>
          <cell r="H24">
            <v>8.64</v>
          </cell>
          <cell r="I24" t="str">
            <v>SO</v>
          </cell>
          <cell r="J24">
            <v>25.56</v>
          </cell>
          <cell r="K24">
            <v>0</v>
          </cell>
        </row>
        <row r="25">
          <cell r="B25">
            <v>19.362500000000001</v>
          </cell>
          <cell r="C25">
            <v>25.8</v>
          </cell>
          <cell r="D25">
            <v>14.2</v>
          </cell>
          <cell r="E25">
            <v>62.125</v>
          </cell>
          <cell r="F25">
            <v>83</v>
          </cell>
          <cell r="G25">
            <v>35</v>
          </cell>
          <cell r="H25">
            <v>13.68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19.079166666666666</v>
          </cell>
          <cell r="C26">
            <v>31.3</v>
          </cell>
          <cell r="D26">
            <v>9.8000000000000007</v>
          </cell>
          <cell r="E26">
            <v>61.5</v>
          </cell>
          <cell r="F26">
            <v>94</v>
          </cell>
          <cell r="G26">
            <v>30</v>
          </cell>
          <cell r="H26">
            <v>11.16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20.204166666666669</v>
          </cell>
          <cell r="C27">
            <v>30.7</v>
          </cell>
          <cell r="D27">
            <v>11.8</v>
          </cell>
          <cell r="E27">
            <v>60.958333333333336</v>
          </cell>
          <cell r="F27">
            <v>90</v>
          </cell>
          <cell r="G27">
            <v>25</v>
          </cell>
          <cell r="H27">
            <v>11.879999999999999</v>
          </cell>
          <cell r="I27" t="str">
            <v>SO</v>
          </cell>
          <cell r="J27">
            <v>30.6</v>
          </cell>
          <cell r="K27">
            <v>0</v>
          </cell>
        </row>
        <row r="28">
          <cell r="B28">
            <v>16.279166666666665</v>
          </cell>
          <cell r="C28">
            <v>24.5</v>
          </cell>
          <cell r="D28">
            <v>12.4</v>
          </cell>
          <cell r="E28">
            <v>75</v>
          </cell>
          <cell r="F28">
            <v>88</v>
          </cell>
          <cell r="G28">
            <v>47</v>
          </cell>
          <cell r="H28">
            <v>11.16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21.670833333333331</v>
          </cell>
          <cell r="C29">
            <v>31.3</v>
          </cell>
          <cell r="D29">
            <v>14.9</v>
          </cell>
          <cell r="E29">
            <v>58.458333333333336</v>
          </cell>
          <cell r="F29">
            <v>86</v>
          </cell>
          <cell r="G29">
            <v>26</v>
          </cell>
          <cell r="H29">
            <v>7.5600000000000005</v>
          </cell>
          <cell r="I29" t="str">
            <v>SO</v>
          </cell>
          <cell r="J29">
            <v>21.96</v>
          </cell>
          <cell r="K29">
            <v>0</v>
          </cell>
        </row>
        <row r="30">
          <cell r="B30">
            <v>21.525000000000002</v>
          </cell>
          <cell r="C30">
            <v>32.200000000000003</v>
          </cell>
          <cell r="D30">
            <v>13.4</v>
          </cell>
          <cell r="E30">
            <v>60.791666666666664</v>
          </cell>
          <cell r="F30">
            <v>93</v>
          </cell>
          <cell r="G30">
            <v>22</v>
          </cell>
          <cell r="H30">
            <v>8.64</v>
          </cell>
          <cell r="I30" t="str">
            <v>SO</v>
          </cell>
          <cell r="J30">
            <v>21.6</v>
          </cell>
          <cell r="K30">
            <v>0</v>
          </cell>
        </row>
        <row r="31">
          <cell r="B31">
            <v>21.729166666666668</v>
          </cell>
          <cell r="C31">
            <v>33.4</v>
          </cell>
          <cell r="D31">
            <v>11.6</v>
          </cell>
          <cell r="E31">
            <v>59.375</v>
          </cell>
          <cell r="F31">
            <v>95</v>
          </cell>
          <cell r="G31">
            <v>20</v>
          </cell>
          <cell r="H31">
            <v>9.7200000000000006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22.383333333333329</v>
          </cell>
          <cell r="C32">
            <v>34.9</v>
          </cell>
          <cell r="D32">
            <v>12.4</v>
          </cell>
          <cell r="E32">
            <v>59.666666666666664</v>
          </cell>
          <cell r="F32">
            <v>94</v>
          </cell>
          <cell r="G32">
            <v>17</v>
          </cell>
          <cell r="H32">
            <v>10.08</v>
          </cell>
          <cell r="I32" t="str">
            <v>SO</v>
          </cell>
          <cell r="J32">
            <v>27.36</v>
          </cell>
          <cell r="K32">
            <v>0</v>
          </cell>
        </row>
        <row r="33">
          <cell r="B33">
            <v>23.208333333333332</v>
          </cell>
          <cell r="C33">
            <v>33.799999999999997</v>
          </cell>
          <cell r="D33">
            <v>15</v>
          </cell>
          <cell r="E33">
            <v>59.208333333333336</v>
          </cell>
          <cell r="F33">
            <v>89</v>
          </cell>
          <cell r="G33">
            <v>25</v>
          </cell>
          <cell r="H33">
            <v>10.8</v>
          </cell>
          <cell r="I33" t="str">
            <v>SO</v>
          </cell>
          <cell r="J33">
            <v>29.880000000000003</v>
          </cell>
          <cell r="K33">
            <v>0</v>
          </cell>
        </row>
        <row r="34">
          <cell r="B34">
            <v>22.662499999999998</v>
          </cell>
          <cell r="C34">
            <v>32.6</v>
          </cell>
          <cell r="D34">
            <v>14.3</v>
          </cell>
          <cell r="E34">
            <v>63.208333333333336</v>
          </cell>
          <cell r="F34">
            <v>97</v>
          </cell>
          <cell r="G34">
            <v>26</v>
          </cell>
          <cell r="H34">
            <v>5.4</v>
          </cell>
          <cell r="I34" t="str">
            <v>SO</v>
          </cell>
          <cell r="J34">
            <v>18</v>
          </cell>
          <cell r="K34">
            <v>0</v>
          </cell>
        </row>
        <row r="35">
          <cell r="B35">
            <v>21.704166666666669</v>
          </cell>
          <cell r="C35">
            <v>27.6</v>
          </cell>
          <cell r="D35">
            <v>15.5</v>
          </cell>
          <cell r="E35">
            <v>63.125</v>
          </cell>
          <cell r="F35">
            <v>89</v>
          </cell>
          <cell r="G35">
            <v>43</v>
          </cell>
          <cell r="H35">
            <v>10.08</v>
          </cell>
          <cell r="I35" t="str">
            <v>SO</v>
          </cell>
          <cell r="J35">
            <v>25.92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>
            <v>20.304166666666664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21.633333333333336</v>
          </cell>
          <cell r="C5">
            <v>30.4</v>
          </cell>
          <cell r="D5">
            <v>12.7</v>
          </cell>
          <cell r="E5">
            <v>54.083333333333336</v>
          </cell>
          <cell r="F5">
            <v>88</v>
          </cell>
          <cell r="G5">
            <v>25</v>
          </cell>
          <cell r="H5">
            <v>17.28</v>
          </cell>
          <cell r="I5" t="str">
            <v>NE</v>
          </cell>
          <cell r="J5">
            <v>36.72</v>
          </cell>
          <cell r="K5">
            <v>0</v>
          </cell>
        </row>
        <row r="6">
          <cell r="B6">
            <v>22.270833333333332</v>
          </cell>
          <cell r="C6">
            <v>30.7</v>
          </cell>
          <cell r="D6">
            <v>14.9</v>
          </cell>
          <cell r="E6">
            <v>49.875</v>
          </cell>
          <cell r="F6">
            <v>76</v>
          </cell>
          <cell r="G6">
            <v>23</v>
          </cell>
          <cell r="H6">
            <v>21.6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21.554166666666671</v>
          </cell>
          <cell r="C7">
            <v>30.4</v>
          </cell>
          <cell r="D7">
            <v>13.3</v>
          </cell>
          <cell r="E7">
            <v>53.541666666666664</v>
          </cell>
          <cell r="F7">
            <v>82</v>
          </cell>
          <cell r="G7">
            <v>24</v>
          </cell>
          <cell r="H7">
            <v>14.76</v>
          </cell>
          <cell r="I7" t="str">
            <v>NE</v>
          </cell>
          <cell r="J7">
            <v>23.400000000000002</v>
          </cell>
          <cell r="K7">
            <v>0</v>
          </cell>
        </row>
        <row r="8">
          <cell r="B8">
            <v>22.487499999999997</v>
          </cell>
          <cell r="C8">
            <v>30.6</v>
          </cell>
          <cell r="D8">
            <v>14.7</v>
          </cell>
          <cell r="E8">
            <v>47.416666666666664</v>
          </cell>
          <cell r="F8">
            <v>76</v>
          </cell>
          <cell r="G8">
            <v>21</v>
          </cell>
          <cell r="H8">
            <v>18.36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22.216666666666669</v>
          </cell>
          <cell r="C9">
            <v>30.3</v>
          </cell>
          <cell r="D9">
            <v>14.3</v>
          </cell>
          <cell r="E9">
            <v>44.25</v>
          </cell>
          <cell r="F9">
            <v>69</v>
          </cell>
          <cell r="G9">
            <v>22</v>
          </cell>
          <cell r="H9">
            <v>18.720000000000002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21.462500000000002</v>
          </cell>
          <cell r="C10">
            <v>30.2</v>
          </cell>
          <cell r="D10">
            <v>13.8</v>
          </cell>
          <cell r="E10">
            <v>46.75</v>
          </cell>
          <cell r="F10">
            <v>72</v>
          </cell>
          <cell r="G10">
            <v>22</v>
          </cell>
          <cell r="H10">
            <v>21.240000000000002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20.849999999999998</v>
          </cell>
          <cell r="C11">
            <v>30</v>
          </cell>
          <cell r="D11">
            <v>13</v>
          </cell>
          <cell r="E11">
            <v>48.458333333333336</v>
          </cell>
          <cell r="F11">
            <v>75</v>
          </cell>
          <cell r="G11">
            <v>23</v>
          </cell>
          <cell r="H11">
            <v>18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21.412500000000005</v>
          </cell>
          <cell r="C12">
            <v>29.8</v>
          </cell>
          <cell r="D12">
            <v>12.9</v>
          </cell>
          <cell r="E12">
            <v>49.75</v>
          </cell>
          <cell r="F12">
            <v>80</v>
          </cell>
          <cell r="G12">
            <v>25</v>
          </cell>
          <cell r="H12">
            <v>15.120000000000001</v>
          </cell>
          <cell r="I12" t="str">
            <v>NE</v>
          </cell>
          <cell r="J12">
            <v>27.720000000000002</v>
          </cell>
          <cell r="K12">
            <v>0</v>
          </cell>
        </row>
        <row r="13">
          <cell r="B13">
            <v>17.216666666666665</v>
          </cell>
          <cell r="C13">
            <v>22.5</v>
          </cell>
          <cell r="D13">
            <v>12.4</v>
          </cell>
          <cell r="E13">
            <v>71.583333333333329</v>
          </cell>
          <cell r="F13">
            <v>90</v>
          </cell>
          <cell r="G13">
            <v>46</v>
          </cell>
          <cell r="H13">
            <v>18.720000000000002</v>
          </cell>
          <cell r="I13" t="str">
            <v>S</v>
          </cell>
          <cell r="J13">
            <v>32.76</v>
          </cell>
          <cell r="K13">
            <v>0</v>
          </cell>
        </row>
        <row r="14">
          <cell r="B14">
            <v>13.787500000000001</v>
          </cell>
          <cell r="C14">
            <v>21.1</v>
          </cell>
          <cell r="D14">
            <v>8.6</v>
          </cell>
          <cell r="E14">
            <v>67.833333333333329</v>
          </cell>
          <cell r="F14">
            <v>88</v>
          </cell>
          <cell r="G14">
            <v>39</v>
          </cell>
          <cell r="H14">
            <v>22.32</v>
          </cell>
          <cell r="I14" t="str">
            <v>S</v>
          </cell>
          <cell r="J14">
            <v>33.119999999999997</v>
          </cell>
          <cell r="K14">
            <v>0</v>
          </cell>
        </row>
        <row r="15">
          <cell r="B15">
            <v>16.191666666666666</v>
          </cell>
          <cell r="C15">
            <v>26.8</v>
          </cell>
          <cell r="D15">
            <v>9.4</v>
          </cell>
          <cell r="E15">
            <v>50.041666666666664</v>
          </cell>
          <cell r="F15">
            <v>70</v>
          </cell>
          <cell r="G15">
            <v>26</v>
          </cell>
          <cell r="H15">
            <v>18</v>
          </cell>
          <cell r="I15" t="str">
            <v>L</v>
          </cell>
          <cell r="J15">
            <v>30.240000000000002</v>
          </cell>
          <cell r="K15">
            <v>0</v>
          </cell>
        </row>
        <row r="16">
          <cell r="B16">
            <v>19.55833333333333</v>
          </cell>
          <cell r="C16">
            <v>29.8</v>
          </cell>
          <cell r="D16">
            <v>11.1</v>
          </cell>
          <cell r="E16">
            <v>46.208333333333336</v>
          </cell>
          <cell r="F16">
            <v>70</v>
          </cell>
          <cell r="G16">
            <v>25</v>
          </cell>
          <cell r="H16">
            <v>27.36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21.558333333333337</v>
          </cell>
          <cell r="C17">
            <v>31.2</v>
          </cell>
          <cell r="D17">
            <v>14.1</v>
          </cell>
          <cell r="E17">
            <v>46.083333333333336</v>
          </cell>
          <cell r="F17">
            <v>70</v>
          </cell>
          <cell r="G17">
            <v>21</v>
          </cell>
          <cell r="H17">
            <v>19.079999999999998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22.529166666666669</v>
          </cell>
          <cell r="C18">
            <v>31.1</v>
          </cell>
          <cell r="D18">
            <v>15.2</v>
          </cell>
          <cell r="E18">
            <v>45.041666666666664</v>
          </cell>
          <cell r="F18">
            <v>73</v>
          </cell>
          <cell r="G18">
            <v>21</v>
          </cell>
          <cell r="H18">
            <v>20.52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22.383333333333336</v>
          </cell>
          <cell r="C19">
            <v>31.8</v>
          </cell>
          <cell r="D19">
            <v>15.5</v>
          </cell>
          <cell r="E19">
            <v>47</v>
          </cell>
          <cell r="F19">
            <v>68</v>
          </cell>
          <cell r="G19">
            <v>24</v>
          </cell>
          <cell r="H19">
            <v>22.68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23.099999999999998</v>
          </cell>
          <cell r="C20">
            <v>32.200000000000003</v>
          </cell>
          <cell r="D20">
            <v>15.9</v>
          </cell>
          <cell r="E20">
            <v>49.583333333333336</v>
          </cell>
          <cell r="F20">
            <v>75</v>
          </cell>
          <cell r="G20">
            <v>23</v>
          </cell>
          <cell r="H20">
            <v>19.440000000000001</v>
          </cell>
          <cell r="I20" t="str">
            <v>NE</v>
          </cell>
          <cell r="J20">
            <v>22.68</v>
          </cell>
          <cell r="K20">
            <v>0</v>
          </cell>
        </row>
        <row r="21">
          <cell r="B21">
            <v>22.587500000000002</v>
          </cell>
          <cell r="C21">
            <v>30.4</v>
          </cell>
          <cell r="D21">
            <v>15.4</v>
          </cell>
          <cell r="E21">
            <v>44.541666666666664</v>
          </cell>
          <cell r="F21">
            <v>72</v>
          </cell>
          <cell r="G21">
            <v>19</v>
          </cell>
          <cell r="H21">
            <v>25.92</v>
          </cell>
          <cell r="I21" t="str">
            <v>NE</v>
          </cell>
          <cell r="J21">
            <v>37.440000000000005</v>
          </cell>
          <cell r="K21">
            <v>0</v>
          </cell>
        </row>
        <row r="22">
          <cell r="B22">
            <v>22.154166666666665</v>
          </cell>
          <cell r="C22">
            <v>31.3</v>
          </cell>
          <cell r="D22">
            <v>14.5</v>
          </cell>
          <cell r="E22">
            <v>46.125</v>
          </cell>
          <cell r="F22">
            <v>70</v>
          </cell>
          <cell r="G22">
            <v>24</v>
          </cell>
          <cell r="H22">
            <v>16.2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22.600000000000005</v>
          </cell>
          <cell r="C23">
            <v>31.2</v>
          </cell>
          <cell r="D23">
            <v>15.5</v>
          </cell>
          <cell r="E23">
            <v>50.625</v>
          </cell>
          <cell r="F23">
            <v>75</v>
          </cell>
          <cell r="G23">
            <v>25</v>
          </cell>
          <cell r="H23">
            <v>18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22.549999999999997</v>
          </cell>
          <cell r="C24">
            <v>31.3</v>
          </cell>
          <cell r="D24">
            <v>15.4</v>
          </cell>
          <cell r="E24">
            <v>47.083333333333336</v>
          </cell>
          <cell r="F24">
            <v>71</v>
          </cell>
          <cell r="G24">
            <v>20</v>
          </cell>
          <cell r="H24">
            <v>19.440000000000001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20.008333333333336</v>
          </cell>
          <cell r="C25">
            <v>29</v>
          </cell>
          <cell r="D25">
            <v>13.3</v>
          </cell>
          <cell r="E25">
            <v>58.208333333333336</v>
          </cell>
          <cell r="F25">
            <v>91</v>
          </cell>
          <cell r="G25">
            <v>29</v>
          </cell>
          <cell r="H25">
            <v>22.32</v>
          </cell>
          <cell r="I25" t="str">
            <v>SE</v>
          </cell>
          <cell r="J25">
            <v>34.56</v>
          </cell>
          <cell r="K25">
            <v>0</v>
          </cell>
        </row>
        <row r="26">
          <cell r="B26">
            <v>20.354166666666668</v>
          </cell>
          <cell r="C26">
            <v>29.4</v>
          </cell>
          <cell r="D26">
            <v>11.4</v>
          </cell>
          <cell r="E26">
            <v>58.958333333333336</v>
          </cell>
          <cell r="F26">
            <v>90</v>
          </cell>
          <cell r="G26">
            <v>28</v>
          </cell>
          <cell r="H26">
            <v>25.2</v>
          </cell>
          <cell r="I26" t="str">
            <v>NE</v>
          </cell>
          <cell r="J26">
            <v>39.24</v>
          </cell>
          <cell r="K26">
            <v>0</v>
          </cell>
        </row>
        <row r="27">
          <cell r="B27">
            <v>21.991666666666671</v>
          </cell>
          <cell r="C27">
            <v>31.5</v>
          </cell>
          <cell r="D27">
            <v>12.5</v>
          </cell>
          <cell r="E27">
            <v>47.25</v>
          </cell>
          <cell r="F27">
            <v>84</v>
          </cell>
          <cell r="G27">
            <v>18</v>
          </cell>
          <cell r="H27">
            <v>16.559999999999999</v>
          </cell>
          <cell r="I27" t="str">
            <v>NE</v>
          </cell>
          <cell r="J27">
            <v>25.2</v>
          </cell>
          <cell r="K27">
            <v>0</v>
          </cell>
        </row>
        <row r="28">
          <cell r="B28">
            <v>22.183333333333334</v>
          </cell>
          <cell r="C28">
            <v>30.6</v>
          </cell>
          <cell r="D28">
            <v>14.2</v>
          </cell>
          <cell r="E28">
            <v>41.458333333333336</v>
          </cell>
          <cell r="F28">
            <v>67</v>
          </cell>
          <cell r="G28">
            <v>20</v>
          </cell>
          <cell r="H28">
            <v>20.52</v>
          </cell>
          <cell r="I28" t="str">
            <v>NE</v>
          </cell>
          <cell r="J28">
            <v>35.28</v>
          </cell>
          <cell r="K28">
            <v>0</v>
          </cell>
        </row>
        <row r="29">
          <cell r="B29">
            <v>21.612500000000001</v>
          </cell>
          <cell r="C29">
            <v>30.2</v>
          </cell>
          <cell r="D29">
            <v>12.3</v>
          </cell>
          <cell r="E29">
            <v>43.5</v>
          </cell>
          <cell r="F29">
            <v>77</v>
          </cell>
          <cell r="G29">
            <v>20</v>
          </cell>
          <cell r="H29">
            <v>20.52</v>
          </cell>
          <cell r="I29" t="str">
            <v>NE</v>
          </cell>
          <cell r="J29">
            <v>31.319999999999997</v>
          </cell>
          <cell r="K29">
            <v>0</v>
          </cell>
        </row>
        <row r="30">
          <cell r="B30">
            <v>21.925000000000001</v>
          </cell>
          <cell r="C30">
            <v>30.6</v>
          </cell>
          <cell r="D30">
            <v>13.7</v>
          </cell>
          <cell r="E30">
            <v>44.708333333333336</v>
          </cell>
          <cell r="F30">
            <v>72</v>
          </cell>
          <cell r="G30">
            <v>22</v>
          </cell>
          <cell r="H30">
            <v>18</v>
          </cell>
          <cell r="I30" t="str">
            <v>NE</v>
          </cell>
          <cell r="J30">
            <v>28.08</v>
          </cell>
          <cell r="K30">
            <v>0</v>
          </cell>
        </row>
        <row r="31">
          <cell r="B31">
            <v>21.870833333333334</v>
          </cell>
          <cell r="C31">
            <v>31.3</v>
          </cell>
          <cell r="D31">
            <v>11.6</v>
          </cell>
          <cell r="E31">
            <v>47.541666666666664</v>
          </cell>
          <cell r="F31">
            <v>82</v>
          </cell>
          <cell r="G31">
            <v>21</v>
          </cell>
          <cell r="H31">
            <v>17.64</v>
          </cell>
          <cell r="I31" t="str">
            <v>NE</v>
          </cell>
          <cell r="J31">
            <v>30.6</v>
          </cell>
          <cell r="K31">
            <v>0</v>
          </cell>
        </row>
        <row r="32">
          <cell r="B32">
            <v>23.129166666666666</v>
          </cell>
          <cell r="C32">
            <v>32.299999999999997</v>
          </cell>
          <cell r="D32">
            <v>13.9</v>
          </cell>
          <cell r="E32">
            <v>44.75</v>
          </cell>
          <cell r="F32">
            <v>73</v>
          </cell>
          <cell r="G32">
            <v>19</v>
          </cell>
          <cell r="H32">
            <v>20.52</v>
          </cell>
          <cell r="I32" t="str">
            <v>NE</v>
          </cell>
          <cell r="J32">
            <v>42.84</v>
          </cell>
          <cell r="K32">
            <v>0</v>
          </cell>
        </row>
        <row r="33">
          <cell r="B33">
            <v>23.875</v>
          </cell>
          <cell r="C33">
            <v>32.6</v>
          </cell>
          <cell r="D33">
            <v>15.6</v>
          </cell>
          <cell r="E33">
            <v>40.958333333333336</v>
          </cell>
          <cell r="F33">
            <v>66</v>
          </cell>
          <cell r="G33">
            <v>18</v>
          </cell>
          <cell r="H33">
            <v>21.240000000000002</v>
          </cell>
          <cell r="I33" t="str">
            <v>N</v>
          </cell>
          <cell r="J33">
            <v>40.32</v>
          </cell>
          <cell r="K33">
            <v>0</v>
          </cell>
        </row>
        <row r="34">
          <cell r="B34">
            <v>23.037499999999994</v>
          </cell>
          <cell r="C34">
            <v>32.4</v>
          </cell>
          <cell r="D34">
            <v>14.9</v>
          </cell>
          <cell r="E34">
            <v>50.5</v>
          </cell>
          <cell r="F34">
            <v>82</v>
          </cell>
          <cell r="G34">
            <v>19</v>
          </cell>
          <cell r="H34">
            <v>19.079999999999998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B35">
            <v>20.637500000000006</v>
          </cell>
          <cell r="C35">
            <v>24.9</v>
          </cell>
          <cell r="D35">
            <v>15</v>
          </cell>
          <cell r="E35">
            <v>58.916666666666664</v>
          </cell>
          <cell r="F35">
            <v>80</v>
          </cell>
          <cell r="G35">
            <v>39</v>
          </cell>
          <cell r="H35">
            <v>19.440000000000001</v>
          </cell>
          <cell r="I35" t="str">
            <v>SE</v>
          </cell>
          <cell r="J35">
            <v>28.44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>
            <v>20.441666666666666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21.145833333333332</v>
          </cell>
          <cell r="C5">
            <v>33</v>
          </cell>
          <cell r="D5">
            <v>12.9</v>
          </cell>
          <cell r="E5">
            <v>68.583333333333329</v>
          </cell>
          <cell r="F5">
            <v>96</v>
          </cell>
          <cell r="G5">
            <v>27</v>
          </cell>
          <cell r="H5">
            <v>9.3600000000000012</v>
          </cell>
          <cell r="I5" t="str">
            <v>SE</v>
          </cell>
          <cell r="J5">
            <v>25.92</v>
          </cell>
          <cell r="K5">
            <v>0</v>
          </cell>
        </row>
        <row r="6">
          <cell r="B6">
            <v>21.170833333333331</v>
          </cell>
          <cell r="C6">
            <v>33</v>
          </cell>
          <cell r="D6">
            <v>12.6</v>
          </cell>
          <cell r="E6">
            <v>70.5</v>
          </cell>
          <cell r="F6">
            <v>97</v>
          </cell>
          <cell r="G6">
            <v>27</v>
          </cell>
          <cell r="H6">
            <v>13.32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21.091666666666665</v>
          </cell>
          <cell r="C7">
            <v>32.4</v>
          </cell>
          <cell r="D7">
            <v>13</v>
          </cell>
          <cell r="E7">
            <v>68.916666666666671</v>
          </cell>
          <cell r="F7">
            <v>97</v>
          </cell>
          <cell r="G7">
            <v>28</v>
          </cell>
          <cell r="H7">
            <v>7.9200000000000008</v>
          </cell>
          <cell r="I7" t="str">
            <v>L</v>
          </cell>
          <cell r="J7">
            <v>22.68</v>
          </cell>
          <cell r="K7">
            <v>0</v>
          </cell>
        </row>
        <row r="8">
          <cell r="B8">
            <v>21.795833333333334</v>
          </cell>
          <cell r="C8">
            <v>33.700000000000003</v>
          </cell>
          <cell r="D8">
            <v>13.5</v>
          </cell>
          <cell r="E8">
            <v>66.583333333333329</v>
          </cell>
          <cell r="F8">
            <v>97</v>
          </cell>
          <cell r="G8">
            <v>23</v>
          </cell>
          <cell r="H8">
            <v>6.84</v>
          </cell>
          <cell r="I8" t="str">
            <v>L</v>
          </cell>
          <cell r="J8">
            <v>17.64</v>
          </cell>
          <cell r="K8">
            <v>0</v>
          </cell>
        </row>
        <row r="9">
          <cell r="B9">
            <v>21.674999999999997</v>
          </cell>
          <cell r="C9">
            <v>33.4</v>
          </cell>
          <cell r="D9">
            <v>14</v>
          </cell>
          <cell r="E9">
            <v>66.708333333333329</v>
          </cell>
          <cell r="F9">
            <v>96</v>
          </cell>
          <cell r="G9">
            <v>23</v>
          </cell>
          <cell r="H9">
            <v>9.7200000000000006</v>
          </cell>
          <cell r="I9" t="str">
            <v>SE</v>
          </cell>
          <cell r="J9">
            <v>27.720000000000002</v>
          </cell>
          <cell r="K9">
            <v>0</v>
          </cell>
        </row>
        <row r="10">
          <cell r="B10">
            <v>21.562499999999996</v>
          </cell>
          <cell r="C10">
            <v>33.200000000000003</v>
          </cell>
          <cell r="D10">
            <v>12.9</v>
          </cell>
          <cell r="E10">
            <v>65</v>
          </cell>
          <cell r="F10">
            <v>95</v>
          </cell>
          <cell r="G10">
            <v>24</v>
          </cell>
          <cell r="H10">
            <v>8.64</v>
          </cell>
          <cell r="I10" t="str">
            <v>L</v>
          </cell>
          <cell r="J10">
            <v>25.56</v>
          </cell>
          <cell r="K10">
            <v>0</v>
          </cell>
        </row>
        <row r="11">
          <cell r="B11">
            <v>20.900000000000002</v>
          </cell>
          <cell r="C11">
            <v>33.299999999999997</v>
          </cell>
          <cell r="D11">
            <v>11.7</v>
          </cell>
          <cell r="E11">
            <v>65.291666666666671</v>
          </cell>
          <cell r="F11">
            <v>96</v>
          </cell>
          <cell r="G11">
            <v>23</v>
          </cell>
          <cell r="H11">
            <v>9.7200000000000006</v>
          </cell>
          <cell r="I11" t="str">
            <v>O</v>
          </cell>
          <cell r="J11">
            <v>25.56</v>
          </cell>
          <cell r="K11">
            <v>0</v>
          </cell>
        </row>
        <row r="12">
          <cell r="B12">
            <v>21.833333333333332</v>
          </cell>
          <cell r="C12">
            <v>33.6</v>
          </cell>
          <cell r="D12">
            <v>13.8</v>
          </cell>
          <cell r="E12">
            <v>62.375</v>
          </cell>
          <cell r="F12">
            <v>93</v>
          </cell>
          <cell r="G12">
            <v>23</v>
          </cell>
          <cell r="H12">
            <v>11.16</v>
          </cell>
          <cell r="I12" t="str">
            <v>O</v>
          </cell>
          <cell r="J12">
            <v>24.840000000000003</v>
          </cell>
          <cell r="K12">
            <v>0</v>
          </cell>
        </row>
        <row r="13">
          <cell r="B13">
            <v>16.987500000000001</v>
          </cell>
          <cell r="C13">
            <v>24.1</v>
          </cell>
          <cell r="D13">
            <v>13.7</v>
          </cell>
          <cell r="E13">
            <v>82.25</v>
          </cell>
          <cell r="F13">
            <v>92</v>
          </cell>
          <cell r="G13">
            <v>69</v>
          </cell>
          <cell r="H13">
            <v>16.2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16.095833333333335</v>
          </cell>
          <cell r="C14">
            <v>23.9</v>
          </cell>
          <cell r="D14">
            <v>10.8</v>
          </cell>
          <cell r="E14">
            <v>64.041666666666671</v>
          </cell>
          <cell r="F14">
            <v>92</v>
          </cell>
          <cell r="G14">
            <v>30</v>
          </cell>
          <cell r="H14">
            <v>12.24</v>
          </cell>
          <cell r="I14" t="str">
            <v>SO</v>
          </cell>
          <cell r="J14">
            <v>28.44</v>
          </cell>
          <cell r="K14">
            <v>0</v>
          </cell>
        </row>
        <row r="15">
          <cell r="B15">
            <v>15.824999999999998</v>
          </cell>
          <cell r="C15">
            <v>27.5</v>
          </cell>
          <cell r="D15">
            <v>7</v>
          </cell>
          <cell r="E15">
            <v>61.708333333333336</v>
          </cell>
          <cell r="F15">
            <v>92</v>
          </cell>
          <cell r="G15">
            <v>25</v>
          </cell>
          <cell r="H15">
            <v>13.32</v>
          </cell>
          <cell r="I15" t="str">
            <v>SE</v>
          </cell>
          <cell r="J15">
            <v>30.240000000000002</v>
          </cell>
          <cell r="K15">
            <v>0</v>
          </cell>
        </row>
        <row r="16">
          <cell r="B16">
            <v>19.5</v>
          </cell>
          <cell r="C16">
            <v>31</v>
          </cell>
          <cell r="D16">
            <v>11.6</v>
          </cell>
          <cell r="E16">
            <v>57.916666666666664</v>
          </cell>
          <cell r="F16">
            <v>84</v>
          </cell>
          <cell r="G16">
            <v>26</v>
          </cell>
          <cell r="H16">
            <v>7.5600000000000005</v>
          </cell>
          <cell r="I16" t="str">
            <v>SE</v>
          </cell>
          <cell r="J16">
            <v>17.28</v>
          </cell>
          <cell r="K16">
            <v>0</v>
          </cell>
        </row>
        <row r="17">
          <cell r="B17">
            <v>20.987500000000001</v>
          </cell>
          <cell r="C17">
            <v>32.200000000000003</v>
          </cell>
          <cell r="D17">
            <v>13.2</v>
          </cell>
          <cell r="E17">
            <v>65</v>
          </cell>
          <cell r="F17">
            <v>94</v>
          </cell>
          <cell r="G17">
            <v>26</v>
          </cell>
          <cell r="H17">
            <v>5.7600000000000007</v>
          </cell>
          <cell r="I17" t="str">
            <v>SE</v>
          </cell>
          <cell r="J17">
            <v>15.840000000000002</v>
          </cell>
          <cell r="K17">
            <v>0</v>
          </cell>
        </row>
        <row r="18">
          <cell r="B18">
            <v>21.779166666666669</v>
          </cell>
          <cell r="C18">
            <v>34.4</v>
          </cell>
          <cell r="D18">
            <v>13.6</v>
          </cell>
          <cell r="E18">
            <v>65.875</v>
          </cell>
          <cell r="F18">
            <v>96</v>
          </cell>
          <cell r="G18">
            <v>22</v>
          </cell>
          <cell r="H18">
            <v>9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20.804166666666671</v>
          </cell>
          <cell r="C19">
            <v>32.700000000000003</v>
          </cell>
          <cell r="D19">
            <v>13.7</v>
          </cell>
          <cell r="E19">
            <v>70.458333333333329</v>
          </cell>
          <cell r="F19">
            <v>95</v>
          </cell>
          <cell r="G19">
            <v>31</v>
          </cell>
          <cell r="H19">
            <v>5.7600000000000007</v>
          </cell>
          <cell r="I19" t="str">
            <v>SE</v>
          </cell>
          <cell r="J19">
            <v>14.76</v>
          </cell>
          <cell r="K19">
            <v>0</v>
          </cell>
        </row>
        <row r="20">
          <cell r="B20">
            <v>22.716666666666669</v>
          </cell>
          <cell r="C20">
            <v>35.299999999999997</v>
          </cell>
          <cell r="D20">
            <v>14.3</v>
          </cell>
          <cell r="E20">
            <v>67.5</v>
          </cell>
          <cell r="F20">
            <v>96</v>
          </cell>
          <cell r="G20">
            <v>23</v>
          </cell>
          <cell r="H20">
            <v>7.2</v>
          </cell>
          <cell r="I20" t="str">
            <v>NO</v>
          </cell>
          <cell r="J20">
            <v>20.16</v>
          </cell>
          <cell r="K20">
            <v>0</v>
          </cell>
        </row>
        <row r="21">
          <cell r="B21">
            <v>22.991666666666664</v>
          </cell>
          <cell r="C21">
            <v>34.4</v>
          </cell>
          <cell r="D21">
            <v>14.6</v>
          </cell>
          <cell r="E21">
            <v>63.25</v>
          </cell>
          <cell r="F21">
            <v>95</v>
          </cell>
          <cell r="G21">
            <v>23</v>
          </cell>
          <cell r="H21">
            <v>9.3600000000000012</v>
          </cell>
          <cell r="I21" t="str">
            <v>L</v>
          </cell>
          <cell r="J21">
            <v>24.840000000000003</v>
          </cell>
          <cell r="K21">
            <v>0</v>
          </cell>
        </row>
        <row r="22">
          <cell r="B22">
            <v>22.125000000000004</v>
          </cell>
          <cell r="C22">
            <v>35</v>
          </cell>
          <cell r="D22">
            <v>12.5</v>
          </cell>
          <cell r="E22">
            <v>61.791666666666664</v>
          </cell>
          <cell r="F22">
            <v>95</v>
          </cell>
          <cell r="G22">
            <v>22</v>
          </cell>
          <cell r="H22">
            <v>12.24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23.041666666666668</v>
          </cell>
          <cell r="C23">
            <v>35.299999999999997</v>
          </cell>
          <cell r="D23">
            <v>13.7</v>
          </cell>
          <cell r="E23">
            <v>61.291666666666664</v>
          </cell>
          <cell r="F23">
            <v>95</v>
          </cell>
          <cell r="G23">
            <v>23</v>
          </cell>
          <cell r="H23">
            <v>10.44</v>
          </cell>
          <cell r="I23" t="str">
            <v>S</v>
          </cell>
          <cell r="J23">
            <v>44.28</v>
          </cell>
          <cell r="K23">
            <v>0</v>
          </cell>
        </row>
        <row r="24">
          <cell r="B24">
            <v>23.095833333333331</v>
          </cell>
          <cell r="C24">
            <v>34.9</v>
          </cell>
          <cell r="D24">
            <v>13.7</v>
          </cell>
          <cell r="E24">
            <v>62.166666666666664</v>
          </cell>
          <cell r="F24">
            <v>96</v>
          </cell>
          <cell r="G24">
            <v>22</v>
          </cell>
          <cell r="H24">
            <v>7.2</v>
          </cell>
          <cell r="I24" t="str">
            <v>O</v>
          </cell>
          <cell r="J24">
            <v>24.12</v>
          </cell>
          <cell r="K24">
            <v>0</v>
          </cell>
        </row>
        <row r="25">
          <cell r="B25">
            <v>20.262500000000003</v>
          </cell>
          <cell r="C25">
            <v>27.7</v>
          </cell>
          <cell r="D25">
            <v>12.4</v>
          </cell>
          <cell r="E25">
            <v>67.458333333333329</v>
          </cell>
          <cell r="F25">
            <v>95</v>
          </cell>
          <cell r="G25">
            <v>41</v>
          </cell>
          <cell r="H25">
            <v>13.68</v>
          </cell>
          <cell r="I25" t="str">
            <v>SE</v>
          </cell>
          <cell r="J25">
            <v>32.76</v>
          </cell>
          <cell r="K25">
            <v>0</v>
          </cell>
        </row>
        <row r="26">
          <cell r="B26">
            <v>20.129166666666663</v>
          </cell>
          <cell r="C26">
            <v>32.1</v>
          </cell>
          <cell r="D26">
            <v>11.8</v>
          </cell>
          <cell r="E26">
            <v>65.458333333333329</v>
          </cell>
          <cell r="F26">
            <v>94</v>
          </cell>
          <cell r="G26">
            <v>29</v>
          </cell>
          <cell r="H26">
            <v>11.16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22.129166666666674</v>
          </cell>
          <cell r="C27">
            <v>34</v>
          </cell>
          <cell r="D27">
            <v>13</v>
          </cell>
          <cell r="E27">
            <v>63.833333333333336</v>
          </cell>
          <cell r="F27">
            <v>96</v>
          </cell>
          <cell r="G27">
            <v>20</v>
          </cell>
          <cell r="H27">
            <v>6.12</v>
          </cell>
          <cell r="I27" t="str">
            <v>L</v>
          </cell>
          <cell r="J27">
            <v>16.920000000000002</v>
          </cell>
          <cell r="K27">
            <v>0</v>
          </cell>
        </row>
        <row r="28">
          <cell r="B28">
            <v>22.349999999999998</v>
          </cell>
          <cell r="C28">
            <v>30.6</v>
          </cell>
          <cell r="D28">
            <v>16.3</v>
          </cell>
          <cell r="E28">
            <v>66.833333333333329</v>
          </cell>
          <cell r="F28">
            <v>95</v>
          </cell>
          <cell r="G28">
            <v>34</v>
          </cell>
          <cell r="H28">
            <v>12.6</v>
          </cell>
          <cell r="I28" t="str">
            <v>O</v>
          </cell>
          <cell r="J28">
            <v>21.6</v>
          </cell>
          <cell r="K28">
            <v>0</v>
          </cell>
        </row>
        <row r="29">
          <cell r="B29">
            <v>21.145833333333325</v>
          </cell>
          <cell r="C29">
            <v>31.1</v>
          </cell>
          <cell r="D29">
            <v>14.2</v>
          </cell>
          <cell r="E29">
            <v>70.041666666666671</v>
          </cell>
          <cell r="F29">
            <v>96</v>
          </cell>
          <cell r="G29">
            <v>34</v>
          </cell>
          <cell r="H29">
            <v>9</v>
          </cell>
          <cell r="I29" t="str">
            <v>NO</v>
          </cell>
          <cell r="J29">
            <v>21.240000000000002</v>
          </cell>
          <cell r="K29">
            <v>0</v>
          </cell>
        </row>
        <row r="30">
          <cell r="B30">
            <v>21.341666666666669</v>
          </cell>
          <cell r="C30">
            <v>30.7</v>
          </cell>
          <cell r="D30">
            <v>14.7</v>
          </cell>
          <cell r="E30">
            <v>70.666666666666671</v>
          </cell>
          <cell r="F30">
            <v>97</v>
          </cell>
          <cell r="G30">
            <v>35</v>
          </cell>
          <cell r="H30">
            <v>11.520000000000001</v>
          </cell>
          <cell r="I30" t="str">
            <v>NO</v>
          </cell>
          <cell r="J30">
            <v>23.040000000000003</v>
          </cell>
          <cell r="K30">
            <v>0</v>
          </cell>
        </row>
        <row r="31">
          <cell r="B31">
            <v>21.608333333333334</v>
          </cell>
          <cell r="C31">
            <v>33.200000000000003</v>
          </cell>
          <cell r="D31">
            <v>12.2</v>
          </cell>
          <cell r="E31">
            <v>68.666666666666671</v>
          </cell>
          <cell r="F31">
            <v>97</v>
          </cell>
          <cell r="G31">
            <v>26</v>
          </cell>
          <cell r="H31">
            <v>10.08</v>
          </cell>
          <cell r="I31" t="str">
            <v>NO</v>
          </cell>
          <cell r="J31">
            <v>19.440000000000001</v>
          </cell>
          <cell r="K31">
            <v>0</v>
          </cell>
        </row>
        <row r="32">
          <cell r="B32">
            <v>22.858333333333331</v>
          </cell>
          <cell r="C32">
            <v>35.299999999999997</v>
          </cell>
          <cell r="D32">
            <v>12.8</v>
          </cell>
          <cell r="E32">
            <v>62.708333333333336</v>
          </cell>
          <cell r="F32">
            <v>96</v>
          </cell>
          <cell r="G32">
            <v>23</v>
          </cell>
          <cell r="H32">
            <v>20.16</v>
          </cell>
          <cell r="I32" t="str">
            <v>NO</v>
          </cell>
          <cell r="J32">
            <v>38.519999999999996</v>
          </cell>
          <cell r="K32">
            <v>0</v>
          </cell>
        </row>
        <row r="33">
          <cell r="B33">
            <v>23.016666666666666</v>
          </cell>
          <cell r="C33">
            <v>33.6</v>
          </cell>
          <cell r="D33">
            <v>14</v>
          </cell>
          <cell r="E33">
            <v>64.25</v>
          </cell>
          <cell r="F33">
            <v>96</v>
          </cell>
          <cell r="G33">
            <v>30</v>
          </cell>
          <cell r="H33">
            <v>11.16</v>
          </cell>
          <cell r="I33" t="str">
            <v>NO</v>
          </cell>
          <cell r="J33">
            <v>27.720000000000002</v>
          </cell>
          <cell r="K33">
            <v>0</v>
          </cell>
        </row>
        <row r="34">
          <cell r="B34">
            <v>23.329166666666666</v>
          </cell>
          <cell r="C34">
            <v>34.200000000000003</v>
          </cell>
          <cell r="D34">
            <v>14.1</v>
          </cell>
          <cell r="E34">
            <v>66.166666666666671</v>
          </cell>
          <cell r="F34">
            <v>97</v>
          </cell>
          <cell r="G34">
            <v>26</v>
          </cell>
          <cell r="H34">
            <v>11.520000000000001</v>
          </cell>
          <cell r="I34" t="str">
            <v>O</v>
          </cell>
          <cell r="J34">
            <v>25.56</v>
          </cell>
          <cell r="K34">
            <v>0</v>
          </cell>
        </row>
        <row r="35">
          <cell r="B35">
            <v>21.925000000000001</v>
          </cell>
          <cell r="C35">
            <v>27</v>
          </cell>
          <cell r="D35">
            <v>18.100000000000001</v>
          </cell>
          <cell r="E35">
            <v>68</v>
          </cell>
          <cell r="F35">
            <v>90</v>
          </cell>
          <cell r="G35">
            <v>47</v>
          </cell>
          <cell r="H35">
            <v>10.44</v>
          </cell>
          <cell r="I35" t="str">
            <v>SE</v>
          </cell>
          <cell r="J35">
            <v>21.6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>
            <v>21.508333333333329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23.379166666666674</v>
          </cell>
          <cell r="C5">
            <v>30.3</v>
          </cell>
          <cell r="D5">
            <v>16.399999999999999</v>
          </cell>
          <cell r="E5">
            <v>55.708333333333336</v>
          </cell>
          <cell r="F5">
            <v>84</v>
          </cell>
          <cell r="G5">
            <v>31</v>
          </cell>
          <cell r="H5">
            <v>14.4</v>
          </cell>
          <cell r="I5" t="str">
            <v>S</v>
          </cell>
          <cell r="J5">
            <v>33.480000000000004</v>
          </cell>
          <cell r="K5">
            <v>0</v>
          </cell>
        </row>
        <row r="6">
          <cell r="B6">
            <v>22.454166666666662</v>
          </cell>
          <cell r="C6">
            <v>30.7</v>
          </cell>
          <cell r="D6">
            <v>15.9</v>
          </cell>
          <cell r="E6">
            <v>58.375</v>
          </cell>
          <cell r="F6">
            <v>83</v>
          </cell>
          <cell r="G6">
            <v>32</v>
          </cell>
          <cell r="H6">
            <v>19.440000000000001</v>
          </cell>
          <cell r="I6" t="str">
            <v>SE</v>
          </cell>
          <cell r="J6">
            <v>38.519999999999996</v>
          </cell>
          <cell r="K6">
            <v>0</v>
          </cell>
        </row>
        <row r="7">
          <cell r="B7">
            <v>23.087499999999995</v>
          </cell>
          <cell r="C7">
            <v>30.1</v>
          </cell>
          <cell r="D7">
            <v>15.5</v>
          </cell>
          <cell r="E7">
            <v>58.125</v>
          </cell>
          <cell r="F7">
            <v>88</v>
          </cell>
          <cell r="G7">
            <v>29</v>
          </cell>
          <cell r="H7">
            <v>11.879999999999999</v>
          </cell>
          <cell r="I7" t="str">
            <v>L</v>
          </cell>
          <cell r="J7">
            <v>28.8</v>
          </cell>
          <cell r="K7">
            <v>0</v>
          </cell>
        </row>
        <row r="8">
          <cell r="B8">
            <v>22.312499999999996</v>
          </cell>
          <cell r="C8">
            <v>29.8</v>
          </cell>
          <cell r="D8">
            <v>14.2</v>
          </cell>
          <cell r="E8">
            <v>61.666666666666664</v>
          </cell>
          <cell r="F8">
            <v>92</v>
          </cell>
          <cell r="G8">
            <v>33</v>
          </cell>
          <cell r="H8">
            <v>10.8</v>
          </cell>
          <cell r="I8" t="str">
            <v>S</v>
          </cell>
          <cell r="J8">
            <v>25.2</v>
          </cell>
          <cell r="K8">
            <v>0</v>
          </cell>
        </row>
        <row r="9">
          <cell r="B9">
            <v>23.258333333333336</v>
          </cell>
          <cell r="C9">
            <v>30.6</v>
          </cell>
          <cell r="D9">
            <v>17.600000000000001</v>
          </cell>
          <cell r="E9">
            <v>55.458333333333336</v>
          </cell>
          <cell r="F9">
            <v>80</v>
          </cell>
          <cell r="G9">
            <v>27</v>
          </cell>
          <cell r="H9">
            <v>14.76</v>
          </cell>
          <cell r="I9" t="str">
            <v>SO</v>
          </cell>
          <cell r="J9">
            <v>25.2</v>
          </cell>
          <cell r="K9">
            <v>0</v>
          </cell>
        </row>
        <row r="10">
          <cell r="B10">
            <v>24.254166666666666</v>
          </cell>
          <cell r="C10">
            <v>30.7</v>
          </cell>
          <cell r="D10">
            <v>15.6</v>
          </cell>
          <cell r="E10">
            <v>46.666666666666664</v>
          </cell>
          <cell r="F10">
            <v>78</v>
          </cell>
          <cell r="G10">
            <v>26</v>
          </cell>
          <cell r="H10">
            <v>8.64</v>
          </cell>
          <cell r="I10" t="str">
            <v>SO</v>
          </cell>
          <cell r="J10">
            <v>28.08</v>
          </cell>
          <cell r="K10">
            <v>0</v>
          </cell>
        </row>
        <row r="11">
          <cell r="B11">
            <v>23.416666666666661</v>
          </cell>
          <cell r="C11">
            <v>30.2</v>
          </cell>
          <cell r="D11">
            <v>16.7</v>
          </cell>
          <cell r="E11">
            <v>48.583333333333336</v>
          </cell>
          <cell r="F11">
            <v>73</v>
          </cell>
          <cell r="G11">
            <v>28</v>
          </cell>
          <cell r="H11">
            <v>14.4</v>
          </cell>
          <cell r="I11" t="str">
            <v>S</v>
          </cell>
          <cell r="J11">
            <v>34.200000000000003</v>
          </cell>
          <cell r="K11">
            <v>0</v>
          </cell>
        </row>
        <row r="12">
          <cell r="B12">
            <v>20.775000000000002</v>
          </cell>
          <cell r="C12">
            <v>28.4</v>
          </cell>
          <cell r="D12">
            <v>15.8</v>
          </cell>
          <cell r="E12">
            <v>67</v>
          </cell>
          <cell r="F12">
            <v>89</v>
          </cell>
          <cell r="G12">
            <v>32</v>
          </cell>
          <cell r="H12">
            <v>18.720000000000002</v>
          </cell>
          <cell r="I12" t="str">
            <v>N</v>
          </cell>
          <cell r="J12">
            <v>53.28</v>
          </cell>
          <cell r="K12">
            <v>0</v>
          </cell>
        </row>
        <row r="13">
          <cell r="B13">
            <v>12.041666666666666</v>
          </cell>
          <cell r="C13">
            <v>16.2</v>
          </cell>
          <cell r="D13">
            <v>10.1</v>
          </cell>
          <cell r="E13">
            <v>81.541666666666671</v>
          </cell>
          <cell r="F13">
            <v>92</v>
          </cell>
          <cell r="G13">
            <v>66</v>
          </cell>
          <cell r="H13">
            <v>21.96</v>
          </cell>
          <cell r="I13" t="str">
            <v>N</v>
          </cell>
          <cell r="J13">
            <v>40.32</v>
          </cell>
          <cell r="K13">
            <v>0</v>
          </cell>
        </row>
        <row r="14">
          <cell r="B14">
            <v>11.320833333333338</v>
          </cell>
          <cell r="C14">
            <v>17.7</v>
          </cell>
          <cell r="D14">
            <v>5.3</v>
          </cell>
          <cell r="E14">
            <v>65.875</v>
          </cell>
          <cell r="F14">
            <v>93</v>
          </cell>
          <cell r="G14">
            <v>32</v>
          </cell>
          <cell r="H14">
            <v>15.120000000000001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11.841666666666667</v>
          </cell>
          <cell r="C15">
            <v>20</v>
          </cell>
          <cell r="D15">
            <v>3.5</v>
          </cell>
          <cell r="E15">
            <v>65.541666666666671</v>
          </cell>
          <cell r="F15">
            <v>97</v>
          </cell>
          <cell r="G15">
            <v>31</v>
          </cell>
          <cell r="H15">
            <v>13.32</v>
          </cell>
          <cell r="I15" t="str">
            <v>NO</v>
          </cell>
          <cell r="J15">
            <v>29.16</v>
          </cell>
          <cell r="K15">
            <v>0</v>
          </cell>
        </row>
        <row r="16">
          <cell r="B16">
            <v>16.1875</v>
          </cell>
          <cell r="C16">
            <v>23.2</v>
          </cell>
          <cell r="D16">
            <v>10.7</v>
          </cell>
          <cell r="E16">
            <v>51.875</v>
          </cell>
          <cell r="F16">
            <v>70</v>
          </cell>
          <cell r="G16">
            <v>35</v>
          </cell>
          <cell r="H16">
            <v>16.920000000000002</v>
          </cell>
          <cell r="I16" t="str">
            <v>SO</v>
          </cell>
          <cell r="J16">
            <v>32.76</v>
          </cell>
          <cell r="K16">
            <v>0</v>
          </cell>
        </row>
        <row r="17">
          <cell r="B17">
            <v>19.679166666666664</v>
          </cell>
          <cell r="C17">
            <v>28.2</v>
          </cell>
          <cell r="D17">
            <v>12.6</v>
          </cell>
          <cell r="E17">
            <v>51.5</v>
          </cell>
          <cell r="F17">
            <v>73</v>
          </cell>
          <cell r="G17">
            <v>33</v>
          </cell>
          <cell r="H17">
            <v>10.44</v>
          </cell>
          <cell r="I17" t="str">
            <v>SO</v>
          </cell>
          <cell r="J17">
            <v>23.040000000000003</v>
          </cell>
          <cell r="K17">
            <v>0</v>
          </cell>
        </row>
        <row r="18">
          <cell r="B18">
            <v>22.462499999999995</v>
          </cell>
          <cell r="C18">
            <v>31.2</v>
          </cell>
          <cell r="D18">
            <v>15.4</v>
          </cell>
          <cell r="E18">
            <v>51.125</v>
          </cell>
          <cell r="F18">
            <v>74</v>
          </cell>
          <cell r="G18">
            <v>27</v>
          </cell>
          <cell r="H18">
            <v>17.28</v>
          </cell>
          <cell r="I18" t="str">
            <v>SO</v>
          </cell>
          <cell r="J18">
            <v>37.440000000000005</v>
          </cell>
          <cell r="K18">
            <v>0</v>
          </cell>
        </row>
        <row r="19">
          <cell r="B19">
            <v>23.849999999999998</v>
          </cell>
          <cell r="C19">
            <v>33.1</v>
          </cell>
          <cell r="D19">
            <v>17.100000000000001</v>
          </cell>
          <cell r="E19">
            <v>49.291666666666664</v>
          </cell>
          <cell r="F19">
            <v>70</v>
          </cell>
          <cell r="G19">
            <v>24</v>
          </cell>
          <cell r="H19">
            <v>23.400000000000002</v>
          </cell>
          <cell r="I19" t="str">
            <v>S</v>
          </cell>
          <cell r="J19">
            <v>47.519999999999996</v>
          </cell>
          <cell r="K19">
            <v>0</v>
          </cell>
        </row>
        <row r="20">
          <cell r="B20">
            <v>24.44583333333334</v>
          </cell>
          <cell r="C20">
            <v>33.1</v>
          </cell>
          <cell r="D20">
            <v>16.399999999999999</v>
          </cell>
          <cell r="E20">
            <v>51.333333333333336</v>
          </cell>
          <cell r="F20">
            <v>79</v>
          </cell>
          <cell r="G20">
            <v>27</v>
          </cell>
          <cell r="H20">
            <v>13.32</v>
          </cell>
          <cell r="I20" t="str">
            <v>SE</v>
          </cell>
          <cell r="J20">
            <v>34.56</v>
          </cell>
          <cell r="K20">
            <v>0</v>
          </cell>
        </row>
        <row r="21">
          <cell r="B21">
            <v>25.220833333333331</v>
          </cell>
          <cell r="C21">
            <v>31.9</v>
          </cell>
          <cell r="D21">
            <v>19.3</v>
          </cell>
          <cell r="E21">
            <v>44.666666666666664</v>
          </cell>
          <cell r="F21">
            <v>67</v>
          </cell>
          <cell r="G21">
            <v>24</v>
          </cell>
          <cell r="H21">
            <v>17.28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24.162499999999998</v>
          </cell>
          <cell r="C22">
            <v>32.299999999999997</v>
          </cell>
          <cell r="D22">
            <v>16.899999999999999</v>
          </cell>
          <cell r="E22">
            <v>38.291666666666664</v>
          </cell>
          <cell r="F22">
            <v>57</v>
          </cell>
          <cell r="G22">
            <v>21</v>
          </cell>
          <cell r="H22">
            <v>16.920000000000002</v>
          </cell>
          <cell r="I22" t="str">
            <v>SO</v>
          </cell>
          <cell r="J22">
            <v>38.159999999999997</v>
          </cell>
          <cell r="K22">
            <v>0</v>
          </cell>
        </row>
        <row r="23">
          <cell r="B23">
            <v>24.558333333333334</v>
          </cell>
          <cell r="C23">
            <v>32.700000000000003</v>
          </cell>
          <cell r="D23">
            <v>17.899999999999999</v>
          </cell>
          <cell r="E23">
            <v>44.291666666666664</v>
          </cell>
          <cell r="F23">
            <v>63</v>
          </cell>
          <cell r="G23">
            <v>26</v>
          </cell>
          <cell r="H23">
            <v>19.440000000000001</v>
          </cell>
          <cell r="I23" t="str">
            <v>S</v>
          </cell>
          <cell r="J23">
            <v>43.92</v>
          </cell>
          <cell r="K23">
            <v>0</v>
          </cell>
        </row>
        <row r="24">
          <cell r="B24">
            <v>22.129166666666666</v>
          </cell>
          <cell r="C24">
            <v>32.700000000000003</v>
          </cell>
          <cell r="D24">
            <v>13.3</v>
          </cell>
          <cell r="E24">
            <v>58.666666666666664</v>
          </cell>
          <cell r="F24">
            <v>84</v>
          </cell>
          <cell r="G24">
            <v>27</v>
          </cell>
          <cell r="H24">
            <v>22.68</v>
          </cell>
          <cell r="I24" t="str">
            <v>S</v>
          </cell>
          <cell r="J24">
            <v>52.2</v>
          </cell>
          <cell r="K24">
            <v>0</v>
          </cell>
        </row>
        <row r="25">
          <cell r="B25">
            <v>12.779166666666669</v>
          </cell>
          <cell r="C25">
            <v>19.2</v>
          </cell>
          <cell r="D25">
            <v>9.5</v>
          </cell>
          <cell r="E25">
            <v>68.333333333333329</v>
          </cell>
          <cell r="F25">
            <v>90</v>
          </cell>
          <cell r="G25">
            <v>30</v>
          </cell>
          <cell r="H25">
            <v>20.52</v>
          </cell>
          <cell r="I25" t="str">
            <v>N</v>
          </cell>
          <cell r="J25">
            <v>46.800000000000004</v>
          </cell>
          <cell r="K25">
            <v>0</v>
          </cell>
        </row>
        <row r="26">
          <cell r="B26">
            <v>16.962500000000002</v>
          </cell>
          <cell r="C26">
            <v>28.4</v>
          </cell>
          <cell r="D26">
            <v>9</v>
          </cell>
          <cell r="E26">
            <v>53.208333333333336</v>
          </cell>
          <cell r="F26">
            <v>76</v>
          </cell>
          <cell r="G26">
            <v>31</v>
          </cell>
          <cell r="H26">
            <v>15.840000000000002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23.108333333333338</v>
          </cell>
          <cell r="C27">
            <v>31</v>
          </cell>
          <cell r="D27">
            <v>15.5</v>
          </cell>
          <cell r="E27">
            <v>52</v>
          </cell>
          <cell r="F27">
            <v>81</v>
          </cell>
          <cell r="G27">
            <v>24</v>
          </cell>
          <cell r="H27">
            <v>10.08</v>
          </cell>
          <cell r="I27" t="str">
            <v>SO</v>
          </cell>
          <cell r="J27">
            <v>22.68</v>
          </cell>
          <cell r="K27">
            <v>0</v>
          </cell>
        </row>
        <row r="28">
          <cell r="B28">
            <v>19.512499999999999</v>
          </cell>
          <cell r="C28">
            <v>28.4</v>
          </cell>
          <cell r="D28">
            <v>12.8</v>
          </cell>
          <cell r="E28">
            <v>68.208333333333329</v>
          </cell>
          <cell r="F28">
            <v>92</v>
          </cell>
          <cell r="G28">
            <v>33</v>
          </cell>
          <cell r="H28">
            <v>14.76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18.2</v>
          </cell>
          <cell r="C29">
            <v>27</v>
          </cell>
          <cell r="D29">
            <v>12.3</v>
          </cell>
          <cell r="E29">
            <v>74.916666666666671</v>
          </cell>
          <cell r="F29">
            <v>99</v>
          </cell>
          <cell r="G29">
            <v>39</v>
          </cell>
          <cell r="H29">
            <v>14.4</v>
          </cell>
          <cell r="I29" t="str">
            <v>N</v>
          </cell>
          <cell r="J29">
            <v>26.64</v>
          </cell>
          <cell r="K29">
            <v>0</v>
          </cell>
        </row>
        <row r="30">
          <cell r="B30">
            <v>17.879166666666666</v>
          </cell>
          <cell r="C30">
            <v>26.6</v>
          </cell>
          <cell r="D30">
            <v>13</v>
          </cell>
          <cell r="E30">
            <v>78.958333333333329</v>
          </cell>
          <cell r="F30">
            <v>99</v>
          </cell>
          <cell r="G30">
            <v>45</v>
          </cell>
          <cell r="H30">
            <v>15.48</v>
          </cell>
          <cell r="I30" t="str">
            <v>N</v>
          </cell>
          <cell r="J30">
            <v>26.28</v>
          </cell>
          <cell r="K30">
            <v>0</v>
          </cell>
        </row>
        <row r="31">
          <cell r="B31">
            <v>17.983333333333338</v>
          </cell>
          <cell r="C31">
            <v>27.5</v>
          </cell>
          <cell r="D31">
            <v>12.2</v>
          </cell>
          <cell r="E31">
            <v>77.041666666666671</v>
          </cell>
          <cell r="F31">
            <v>99</v>
          </cell>
          <cell r="G31">
            <v>33</v>
          </cell>
          <cell r="H31">
            <v>11.879999999999999</v>
          </cell>
          <cell r="I31" t="str">
            <v>N</v>
          </cell>
          <cell r="J31">
            <v>22.32</v>
          </cell>
          <cell r="K31">
            <v>0</v>
          </cell>
        </row>
        <row r="32">
          <cell r="B32">
            <v>23.379166666666666</v>
          </cell>
          <cell r="C32">
            <v>32.299999999999997</v>
          </cell>
          <cell r="D32">
            <v>14.9</v>
          </cell>
          <cell r="E32">
            <v>52.458333333333336</v>
          </cell>
          <cell r="F32">
            <v>84</v>
          </cell>
          <cell r="G32">
            <v>27</v>
          </cell>
          <cell r="H32">
            <v>20.52</v>
          </cell>
          <cell r="I32" t="str">
            <v>SO</v>
          </cell>
          <cell r="J32">
            <v>44.64</v>
          </cell>
          <cell r="K32">
            <v>0</v>
          </cell>
        </row>
        <row r="33">
          <cell r="B33">
            <v>20.345833333333335</v>
          </cell>
          <cell r="C33">
            <v>25.8</v>
          </cell>
          <cell r="D33">
            <v>14.1</v>
          </cell>
          <cell r="E33">
            <v>57.875</v>
          </cell>
          <cell r="F33">
            <v>90</v>
          </cell>
          <cell r="G33">
            <v>34</v>
          </cell>
          <cell r="H33">
            <v>16.559999999999999</v>
          </cell>
          <cell r="I33" t="str">
            <v>N</v>
          </cell>
          <cell r="J33">
            <v>29.52</v>
          </cell>
          <cell r="K33">
            <v>0</v>
          </cell>
        </row>
        <row r="34">
          <cell r="B34">
            <v>18.220833333333335</v>
          </cell>
          <cell r="C34">
            <v>28</v>
          </cell>
          <cell r="D34">
            <v>12</v>
          </cell>
          <cell r="E34">
            <v>53.166666666666664</v>
          </cell>
          <cell r="F34">
            <v>77</v>
          </cell>
          <cell r="G34">
            <v>30</v>
          </cell>
          <cell r="H34">
            <v>17.28</v>
          </cell>
          <cell r="I34" t="str">
            <v>N</v>
          </cell>
          <cell r="J34">
            <v>35.28</v>
          </cell>
          <cell r="K34">
            <v>0</v>
          </cell>
        </row>
        <row r="35">
          <cell r="B35">
            <v>16.704166666666666</v>
          </cell>
          <cell r="C35">
            <v>23.5</v>
          </cell>
          <cell r="D35">
            <v>11.2</v>
          </cell>
          <cell r="E35">
            <v>65.791666666666671</v>
          </cell>
          <cell r="F35">
            <v>95</v>
          </cell>
          <cell r="G35">
            <v>29</v>
          </cell>
          <cell r="H35">
            <v>15.840000000000002</v>
          </cell>
          <cell r="I35" t="str">
            <v>N</v>
          </cell>
          <cell r="J35">
            <v>34.200000000000003</v>
          </cell>
          <cell r="K35">
            <v>0.4</v>
          </cell>
        </row>
        <row r="36">
          <cell r="I36" t="str">
            <v>N</v>
          </cell>
        </row>
      </sheetData>
      <sheetData sheetId="7">
        <row r="5">
          <cell r="B5">
            <v>17.99583333333333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22.374999999999996</v>
          </cell>
          <cell r="C5">
            <v>30.2</v>
          </cell>
          <cell r="D5">
            <v>15.7</v>
          </cell>
          <cell r="E5">
            <v>65.291666666666671</v>
          </cell>
          <cell r="F5">
            <v>93</v>
          </cell>
          <cell r="G5">
            <v>33</v>
          </cell>
          <cell r="H5">
            <v>14.4</v>
          </cell>
          <cell r="I5" t="str">
            <v>SO</v>
          </cell>
          <cell r="J5">
            <v>32.04</v>
          </cell>
          <cell r="K5">
            <v>0</v>
          </cell>
        </row>
        <row r="6">
          <cell r="B6">
            <v>22.499999999999996</v>
          </cell>
          <cell r="C6">
            <v>30</v>
          </cell>
          <cell r="D6">
            <v>15.3</v>
          </cell>
          <cell r="E6">
            <v>61.875</v>
          </cell>
          <cell r="F6">
            <v>89</v>
          </cell>
          <cell r="G6">
            <v>34</v>
          </cell>
          <cell r="H6">
            <v>16.559999999999999</v>
          </cell>
          <cell r="I6" t="str">
            <v>SE</v>
          </cell>
          <cell r="J6">
            <v>36.36</v>
          </cell>
          <cell r="K6">
            <v>0</v>
          </cell>
        </row>
        <row r="7">
          <cell r="B7">
            <v>21.683333333333334</v>
          </cell>
          <cell r="C7">
            <v>29.7</v>
          </cell>
          <cell r="D7">
            <v>14.1</v>
          </cell>
          <cell r="E7">
            <v>69.333333333333329</v>
          </cell>
          <cell r="F7">
            <v>97</v>
          </cell>
          <cell r="G7">
            <v>36</v>
          </cell>
          <cell r="H7">
            <v>9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21.437500000000004</v>
          </cell>
          <cell r="C8">
            <v>29.1</v>
          </cell>
          <cell r="D8">
            <v>15.2</v>
          </cell>
          <cell r="E8">
            <v>70.375</v>
          </cell>
          <cell r="F8">
            <v>99</v>
          </cell>
          <cell r="G8">
            <v>39</v>
          </cell>
          <cell r="H8">
            <v>8.64</v>
          </cell>
          <cell r="I8" t="str">
            <v>SE</v>
          </cell>
          <cell r="J8">
            <v>19.079999999999998</v>
          </cell>
          <cell r="K8">
            <v>0</v>
          </cell>
        </row>
        <row r="9">
          <cell r="B9">
            <v>21.516666666666666</v>
          </cell>
          <cell r="C9">
            <v>29.4</v>
          </cell>
          <cell r="D9">
            <v>13.1</v>
          </cell>
          <cell r="E9">
            <v>70.5</v>
          </cell>
          <cell r="F9">
            <v>100</v>
          </cell>
          <cell r="G9">
            <v>37</v>
          </cell>
          <cell r="H9">
            <v>10.8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22.862500000000001</v>
          </cell>
          <cell r="C10">
            <v>30.6</v>
          </cell>
          <cell r="D10">
            <v>15.9</v>
          </cell>
          <cell r="E10">
            <v>60.041666666666664</v>
          </cell>
          <cell r="F10">
            <v>81</v>
          </cell>
          <cell r="G10">
            <v>32</v>
          </cell>
          <cell r="H10">
            <v>11.520000000000001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22.733333333333331</v>
          </cell>
          <cell r="C11">
            <v>31</v>
          </cell>
          <cell r="D11">
            <v>15.3</v>
          </cell>
          <cell r="E11">
            <v>55.125</v>
          </cell>
          <cell r="F11">
            <v>80</v>
          </cell>
          <cell r="G11">
            <v>27</v>
          </cell>
          <cell r="H11">
            <v>15.48</v>
          </cell>
          <cell r="I11" t="str">
            <v>SE</v>
          </cell>
          <cell r="J11">
            <v>37.800000000000004</v>
          </cell>
          <cell r="K11">
            <v>0</v>
          </cell>
        </row>
        <row r="12">
          <cell r="B12">
            <v>19.337499999999999</v>
          </cell>
          <cell r="C12">
            <v>23</v>
          </cell>
          <cell r="D12">
            <v>14.7</v>
          </cell>
          <cell r="E12">
            <v>79.333333333333329</v>
          </cell>
          <cell r="F12">
            <v>100</v>
          </cell>
          <cell r="G12">
            <v>51</v>
          </cell>
          <cell r="H12">
            <v>12.24</v>
          </cell>
          <cell r="I12" t="str">
            <v>NO</v>
          </cell>
          <cell r="J12">
            <v>30.240000000000002</v>
          </cell>
          <cell r="K12">
            <v>0</v>
          </cell>
        </row>
        <row r="13">
          <cell r="B13">
            <v>12.25</v>
          </cell>
          <cell r="C13">
            <v>14.7</v>
          </cell>
          <cell r="D13">
            <v>10.8</v>
          </cell>
          <cell r="E13">
            <v>80.5</v>
          </cell>
          <cell r="F13">
            <v>89</v>
          </cell>
          <cell r="G13">
            <v>67</v>
          </cell>
          <cell r="H13">
            <v>12.6</v>
          </cell>
          <cell r="I13" t="str">
            <v>NO</v>
          </cell>
          <cell r="J13">
            <v>39.96</v>
          </cell>
          <cell r="K13">
            <v>0</v>
          </cell>
        </row>
        <row r="14">
          <cell r="B14">
            <v>11.262500000000001</v>
          </cell>
          <cell r="C14">
            <v>17.3</v>
          </cell>
          <cell r="D14">
            <v>6.4</v>
          </cell>
          <cell r="E14">
            <v>73.791666666666671</v>
          </cell>
          <cell r="F14">
            <v>98</v>
          </cell>
          <cell r="G14">
            <v>42</v>
          </cell>
          <cell r="H14">
            <v>18.720000000000002</v>
          </cell>
          <cell r="I14" t="str">
            <v>NO</v>
          </cell>
          <cell r="J14">
            <v>32.4</v>
          </cell>
          <cell r="K14">
            <v>0</v>
          </cell>
        </row>
        <row r="15">
          <cell r="B15">
            <v>11.879166666666668</v>
          </cell>
          <cell r="C15">
            <v>20</v>
          </cell>
          <cell r="D15">
            <v>4.8</v>
          </cell>
          <cell r="E15">
            <v>71.875</v>
          </cell>
          <cell r="F15">
            <v>99</v>
          </cell>
          <cell r="G15">
            <v>33</v>
          </cell>
          <cell r="H15">
            <v>13.32</v>
          </cell>
          <cell r="I15" t="str">
            <v>O</v>
          </cell>
          <cell r="J15">
            <v>25.56</v>
          </cell>
          <cell r="K15">
            <v>0</v>
          </cell>
        </row>
        <row r="16">
          <cell r="B16">
            <v>13.945833333333333</v>
          </cell>
          <cell r="C16">
            <v>22.1</v>
          </cell>
          <cell r="D16">
            <v>6.9</v>
          </cell>
          <cell r="E16">
            <v>65.75</v>
          </cell>
          <cell r="F16">
            <v>90</v>
          </cell>
          <cell r="G16">
            <v>41</v>
          </cell>
          <cell r="H16">
            <v>16.559999999999999</v>
          </cell>
          <cell r="I16" t="str">
            <v>S</v>
          </cell>
          <cell r="J16">
            <v>29.880000000000003</v>
          </cell>
          <cell r="K16">
            <v>0</v>
          </cell>
        </row>
        <row r="17">
          <cell r="B17">
            <v>18.645833333333332</v>
          </cell>
          <cell r="C17">
            <v>26.9</v>
          </cell>
          <cell r="D17">
            <v>13.3</v>
          </cell>
          <cell r="E17">
            <v>54.333333333333336</v>
          </cell>
          <cell r="F17">
            <v>79</v>
          </cell>
          <cell r="G17">
            <v>31</v>
          </cell>
          <cell r="H17">
            <v>11.16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21.204166666666666</v>
          </cell>
          <cell r="C18">
            <v>30.1</v>
          </cell>
          <cell r="D18">
            <v>13.4</v>
          </cell>
          <cell r="E18">
            <v>56.541666666666664</v>
          </cell>
          <cell r="F18">
            <v>81</v>
          </cell>
          <cell r="G18">
            <v>31</v>
          </cell>
          <cell r="H18">
            <v>14.76</v>
          </cell>
          <cell r="I18" t="str">
            <v>SE</v>
          </cell>
          <cell r="J18">
            <v>32.04</v>
          </cell>
          <cell r="K18">
            <v>0</v>
          </cell>
        </row>
        <row r="19">
          <cell r="B19">
            <v>23.141666666666666</v>
          </cell>
          <cell r="C19">
            <v>33</v>
          </cell>
          <cell r="D19">
            <v>14.9</v>
          </cell>
          <cell r="E19">
            <v>53.208333333333336</v>
          </cell>
          <cell r="F19">
            <v>81</v>
          </cell>
          <cell r="G19">
            <v>24</v>
          </cell>
          <cell r="H19">
            <v>16.920000000000002</v>
          </cell>
          <cell r="I19" t="str">
            <v>SE</v>
          </cell>
          <cell r="J19">
            <v>35.64</v>
          </cell>
          <cell r="K19">
            <v>0</v>
          </cell>
        </row>
        <row r="20">
          <cell r="B20">
            <v>24.44583333333334</v>
          </cell>
          <cell r="C20">
            <v>33.1</v>
          </cell>
          <cell r="D20">
            <v>16.399999999999999</v>
          </cell>
          <cell r="E20">
            <v>51.333333333333336</v>
          </cell>
          <cell r="F20">
            <v>79</v>
          </cell>
          <cell r="G20">
            <v>27</v>
          </cell>
          <cell r="H20">
            <v>13.32</v>
          </cell>
          <cell r="I20" t="str">
            <v>SE</v>
          </cell>
          <cell r="J20">
            <v>34.56</v>
          </cell>
          <cell r="K20">
            <v>0</v>
          </cell>
        </row>
        <row r="21">
          <cell r="B21">
            <v>24.154166666666665</v>
          </cell>
          <cell r="C21">
            <v>31.4</v>
          </cell>
          <cell r="D21">
            <v>18</v>
          </cell>
          <cell r="E21">
            <v>52.541666666666664</v>
          </cell>
          <cell r="F21">
            <v>75</v>
          </cell>
          <cell r="G21">
            <v>28</v>
          </cell>
          <cell r="H21">
            <v>16.920000000000002</v>
          </cell>
          <cell r="I21" t="str">
            <v>SE</v>
          </cell>
          <cell r="J21">
            <v>30.6</v>
          </cell>
          <cell r="K21">
            <v>0</v>
          </cell>
        </row>
        <row r="22">
          <cell r="B22">
            <v>22.583333333333332</v>
          </cell>
          <cell r="C22">
            <v>31.6</v>
          </cell>
          <cell r="D22">
            <v>15.8</v>
          </cell>
          <cell r="E22">
            <v>49.583333333333336</v>
          </cell>
          <cell r="F22">
            <v>70</v>
          </cell>
          <cell r="G22">
            <v>25</v>
          </cell>
          <cell r="H22">
            <v>15.120000000000001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23.658333333333331</v>
          </cell>
          <cell r="C23">
            <v>33</v>
          </cell>
          <cell r="D23">
            <v>16</v>
          </cell>
          <cell r="E23">
            <v>49.791666666666664</v>
          </cell>
          <cell r="F23">
            <v>76</v>
          </cell>
          <cell r="G23">
            <v>24</v>
          </cell>
          <cell r="H23">
            <v>18.720000000000002</v>
          </cell>
          <cell r="I23" t="str">
            <v>SE</v>
          </cell>
          <cell r="J23">
            <v>43.2</v>
          </cell>
          <cell r="K23">
            <v>0</v>
          </cell>
        </row>
        <row r="24">
          <cell r="B24">
            <v>22.562500000000004</v>
          </cell>
          <cell r="C24">
            <v>33.4</v>
          </cell>
          <cell r="D24">
            <v>13.7</v>
          </cell>
          <cell r="E24">
            <v>57.583333333333336</v>
          </cell>
          <cell r="F24">
            <v>85</v>
          </cell>
          <cell r="G24">
            <v>26</v>
          </cell>
          <cell r="H24">
            <v>28.8</v>
          </cell>
          <cell r="I24" t="str">
            <v>SE</v>
          </cell>
          <cell r="J24">
            <v>57.24</v>
          </cell>
          <cell r="K24">
            <v>0</v>
          </cell>
        </row>
        <row r="25">
          <cell r="B25">
            <v>12</v>
          </cell>
          <cell r="C25">
            <v>17.399999999999999</v>
          </cell>
          <cell r="D25">
            <v>8.6</v>
          </cell>
          <cell r="E25">
            <v>74.958333333333329</v>
          </cell>
          <cell r="F25">
            <v>94</v>
          </cell>
          <cell r="G25">
            <v>40</v>
          </cell>
          <cell r="H25">
            <v>18.36</v>
          </cell>
          <cell r="I25" t="str">
            <v>NO</v>
          </cell>
          <cell r="J25">
            <v>42.84</v>
          </cell>
          <cell r="K25">
            <v>0.6</v>
          </cell>
        </row>
        <row r="26">
          <cell r="B26">
            <v>14.295833333333334</v>
          </cell>
          <cell r="C26">
            <v>27.2</v>
          </cell>
          <cell r="D26">
            <v>4.4000000000000004</v>
          </cell>
          <cell r="E26">
            <v>71.333333333333329</v>
          </cell>
          <cell r="F26">
            <v>96</v>
          </cell>
          <cell r="G26">
            <v>40</v>
          </cell>
          <cell r="H26">
            <v>18.36</v>
          </cell>
          <cell r="I26" t="str">
            <v>S</v>
          </cell>
          <cell r="J26">
            <v>31.680000000000003</v>
          </cell>
          <cell r="K26">
            <v>0</v>
          </cell>
        </row>
        <row r="27">
          <cell r="B27">
            <v>21.787499999999998</v>
          </cell>
          <cell r="C27">
            <v>30.4</v>
          </cell>
          <cell r="D27">
            <v>14.9</v>
          </cell>
          <cell r="E27">
            <v>64.791666666666671</v>
          </cell>
          <cell r="F27">
            <v>90</v>
          </cell>
          <cell r="G27">
            <v>34</v>
          </cell>
          <cell r="H27">
            <v>9.7200000000000006</v>
          </cell>
          <cell r="I27" t="str">
            <v>S</v>
          </cell>
          <cell r="J27">
            <v>20.88</v>
          </cell>
          <cell r="K27">
            <v>0</v>
          </cell>
        </row>
        <row r="28">
          <cell r="B28">
            <v>19.616666666666667</v>
          </cell>
          <cell r="C28">
            <v>27.3</v>
          </cell>
          <cell r="D28">
            <v>14.1</v>
          </cell>
          <cell r="E28">
            <v>72.083333333333329</v>
          </cell>
          <cell r="F28">
            <v>92</v>
          </cell>
          <cell r="G28">
            <v>42</v>
          </cell>
          <cell r="H28">
            <v>16.920000000000002</v>
          </cell>
          <cell r="I28" t="str">
            <v>NO</v>
          </cell>
          <cell r="J28">
            <v>35.28</v>
          </cell>
          <cell r="K28">
            <v>0</v>
          </cell>
        </row>
        <row r="29">
          <cell r="B29">
            <v>18.037499999999998</v>
          </cell>
          <cell r="C29">
            <v>26.6</v>
          </cell>
          <cell r="D29">
            <v>11.4</v>
          </cell>
          <cell r="E29">
            <v>75.173913043478265</v>
          </cell>
          <cell r="F29">
            <v>100</v>
          </cell>
          <cell r="G29">
            <v>43</v>
          </cell>
          <cell r="H29">
            <v>15.48</v>
          </cell>
          <cell r="I29" t="str">
            <v>O</v>
          </cell>
          <cell r="J29">
            <v>29.880000000000003</v>
          </cell>
          <cell r="K29">
            <v>0</v>
          </cell>
        </row>
        <row r="30">
          <cell r="B30">
            <v>18.37916666666667</v>
          </cell>
          <cell r="C30">
            <v>26.2</v>
          </cell>
          <cell r="D30">
            <v>14</v>
          </cell>
          <cell r="E30">
            <v>79</v>
          </cell>
          <cell r="F30">
            <v>100</v>
          </cell>
          <cell r="G30">
            <v>47</v>
          </cell>
          <cell r="H30">
            <v>11.879999999999999</v>
          </cell>
          <cell r="I30" t="str">
            <v>NO</v>
          </cell>
          <cell r="J30">
            <v>25.56</v>
          </cell>
          <cell r="K30">
            <v>0</v>
          </cell>
        </row>
        <row r="31">
          <cell r="B31">
            <v>18.595833333333331</v>
          </cell>
          <cell r="C31">
            <v>28.9</v>
          </cell>
          <cell r="D31">
            <v>13.5</v>
          </cell>
          <cell r="E31">
            <v>70.611111111111114</v>
          </cell>
          <cell r="F31">
            <v>100</v>
          </cell>
          <cell r="G31">
            <v>32</v>
          </cell>
          <cell r="H31">
            <v>10.8</v>
          </cell>
          <cell r="I31" t="str">
            <v>O</v>
          </cell>
          <cell r="J31">
            <v>25.92</v>
          </cell>
          <cell r="K31">
            <v>0</v>
          </cell>
        </row>
        <row r="32">
          <cell r="B32">
            <v>23.279166666666669</v>
          </cell>
          <cell r="C32">
            <v>32</v>
          </cell>
          <cell r="D32">
            <v>16.7</v>
          </cell>
          <cell r="E32">
            <v>54.541666666666664</v>
          </cell>
          <cell r="F32">
            <v>75</v>
          </cell>
          <cell r="G32">
            <v>29</v>
          </cell>
          <cell r="H32">
            <v>16.559999999999999</v>
          </cell>
          <cell r="I32" t="str">
            <v>SE</v>
          </cell>
          <cell r="J32">
            <v>45.36</v>
          </cell>
          <cell r="K32">
            <v>0</v>
          </cell>
        </row>
        <row r="33">
          <cell r="B33">
            <v>18.291666666666668</v>
          </cell>
          <cell r="C33">
            <v>23.9</v>
          </cell>
          <cell r="D33">
            <v>12.9</v>
          </cell>
          <cell r="E33">
            <v>58.458333333333336</v>
          </cell>
          <cell r="F33">
            <v>85</v>
          </cell>
          <cell r="G33">
            <v>28</v>
          </cell>
          <cell r="H33">
            <v>13.68</v>
          </cell>
          <cell r="I33" t="str">
            <v>NO</v>
          </cell>
          <cell r="J33">
            <v>30.240000000000002</v>
          </cell>
          <cell r="K33">
            <v>0</v>
          </cell>
        </row>
        <row r="34">
          <cell r="B34">
            <v>16.679166666666664</v>
          </cell>
          <cell r="C34">
            <v>27</v>
          </cell>
          <cell r="D34">
            <v>11</v>
          </cell>
          <cell r="E34">
            <v>62.666666666666664</v>
          </cell>
          <cell r="F34">
            <v>94</v>
          </cell>
          <cell r="G34">
            <v>22</v>
          </cell>
          <cell r="H34">
            <v>16.559999999999999</v>
          </cell>
          <cell r="I34" t="str">
            <v>O</v>
          </cell>
          <cell r="J34">
            <v>39.6</v>
          </cell>
          <cell r="K34">
            <v>2.6</v>
          </cell>
        </row>
        <row r="35">
          <cell r="B35">
            <v>15.958333333333334</v>
          </cell>
          <cell r="C35">
            <v>22.4</v>
          </cell>
          <cell r="D35">
            <v>10.1</v>
          </cell>
          <cell r="E35">
            <v>67</v>
          </cell>
          <cell r="F35">
            <v>92</v>
          </cell>
          <cell r="G35">
            <v>33</v>
          </cell>
          <cell r="H35">
            <v>19.440000000000001</v>
          </cell>
          <cell r="I35" t="str">
            <v>O</v>
          </cell>
          <cell r="J35">
            <v>33.840000000000003</v>
          </cell>
          <cell r="K35">
            <v>1.4</v>
          </cell>
        </row>
        <row r="36">
          <cell r="I36" t="str">
            <v>SE</v>
          </cell>
        </row>
      </sheetData>
      <sheetData sheetId="7">
        <row r="5">
          <cell r="B5">
            <v>15.783333333333331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23.870833333333334</v>
          </cell>
          <cell r="C5">
            <v>30.7</v>
          </cell>
          <cell r="D5">
            <v>17.399999999999999</v>
          </cell>
          <cell r="E5">
            <v>54.916666666666664</v>
          </cell>
          <cell r="F5">
            <v>80</v>
          </cell>
          <cell r="G5">
            <v>31</v>
          </cell>
          <cell r="H5">
            <v>13.68</v>
          </cell>
          <cell r="I5" t="str">
            <v>SE</v>
          </cell>
          <cell r="J5">
            <v>31.319999999999997</v>
          </cell>
          <cell r="K5">
            <v>0</v>
          </cell>
        </row>
        <row r="6">
          <cell r="B6">
            <v>23.783333333333331</v>
          </cell>
          <cell r="C6">
            <v>31.4</v>
          </cell>
          <cell r="D6">
            <v>16.899999999999999</v>
          </cell>
          <cell r="E6">
            <v>52.666666666666664</v>
          </cell>
          <cell r="F6">
            <v>76</v>
          </cell>
          <cell r="G6">
            <v>28</v>
          </cell>
          <cell r="H6">
            <v>17.28</v>
          </cell>
          <cell r="I6" t="str">
            <v>NO</v>
          </cell>
          <cell r="J6">
            <v>38.159999999999997</v>
          </cell>
          <cell r="K6">
            <v>0</v>
          </cell>
        </row>
        <row r="7">
          <cell r="B7">
            <v>24.158333333333335</v>
          </cell>
          <cell r="C7">
            <v>30.5</v>
          </cell>
          <cell r="D7">
            <v>16.899999999999999</v>
          </cell>
          <cell r="E7">
            <v>52.791666666666664</v>
          </cell>
          <cell r="F7">
            <v>78</v>
          </cell>
          <cell r="G7">
            <v>32</v>
          </cell>
          <cell r="H7">
            <v>10.8</v>
          </cell>
          <cell r="I7" t="str">
            <v>N</v>
          </cell>
          <cell r="J7">
            <v>24.48</v>
          </cell>
          <cell r="K7">
            <v>0</v>
          </cell>
        </row>
        <row r="8">
          <cell r="B8">
            <v>23.379166666666674</v>
          </cell>
          <cell r="C8">
            <v>29.9</v>
          </cell>
          <cell r="D8">
            <v>17.2</v>
          </cell>
          <cell r="E8">
            <v>57</v>
          </cell>
          <cell r="F8">
            <v>80</v>
          </cell>
          <cell r="G8">
            <v>33</v>
          </cell>
          <cell r="H8">
            <v>10.08</v>
          </cell>
          <cell r="I8" t="str">
            <v>L</v>
          </cell>
          <cell r="J8">
            <v>23.040000000000003</v>
          </cell>
          <cell r="K8">
            <v>0</v>
          </cell>
        </row>
        <row r="9">
          <cell r="B9">
            <v>23.991666666666664</v>
          </cell>
          <cell r="C9">
            <v>31.9</v>
          </cell>
          <cell r="D9">
            <v>18.100000000000001</v>
          </cell>
          <cell r="E9">
            <v>51.708333333333336</v>
          </cell>
          <cell r="F9">
            <v>73</v>
          </cell>
          <cell r="G9">
            <v>24</v>
          </cell>
          <cell r="H9">
            <v>13.68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24.187500000000004</v>
          </cell>
          <cell r="C10">
            <v>31.8</v>
          </cell>
          <cell r="D10">
            <v>17.5</v>
          </cell>
          <cell r="E10">
            <v>45.666666666666664</v>
          </cell>
          <cell r="F10">
            <v>68</v>
          </cell>
          <cell r="G10">
            <v>23</v>
          </cell>
          <cell r="H10">
            <v>13.32</v>
          </cell>
          <cell r="I10" t="str">
            <v>N</v>
          </cell>
          <cell r="J10">
            <v>28.44</v>
          </cell>
          <cell r="K10">
            <v>0</v>
          </cell>
        </row>
        <row r="11">
          <cell r="B11">
            <v>23.904166666666672</v>
          </cell>
          <cell r="C11">
            <v>31.1</v>
          </cell>
          <cell r="D11">
            <v>17.600000000000001</v>
          </cell>
          <cell r="E11">
            <v>44.583333333333336</v>
          </cell>
          <cell r="F11">
            <v>64</v>
          </cell>
          <cell r="G11">
            <v>24</v>
          </cell>
          <cell r="H11">
            <v>18.36</v>
          </cell>
          <cell r="I11" t="str">
            <v>N</v>
          </cell>
          <cell r="J11">
            <v>35.28</v>
          </cell>
          <cell r="K11">
            <v>0</v>
          </cell>
        </row>
        <row r="12">
          <cell r="B12">
            <v>23.658333333333335</v>
          </cell>
          <cell r="C12">
            <v>29.4</v>
          </cell>
          <cell r="D12">
            <v>19.2</v>
          </cell>
          <cell r="E12">
            <v>53.125</v>
          </cell>
          <cell r="F12">
            <v>81</v>
          </cell>
          <cell r="G12">
            <v>30</v>
          </cell>
          <cell r="H12">
            <v>21.96</v>
          </cell>
          <cell r="I12" t="str">
            <v>O</v>
          </cell>
          <cell r="J12">
            <v>39.96</v>
          </cell>
          <cell r="K12">
            <v>0</v>
          </cell>
        </row>
        <row r="13">
          <cell r="B13">
            <v>14.116666666666662</v>
          </cell>
          <cell r="C13">
            <v>19.2</v>
          </cell>
          <cell r="D13">
            <v>11</v>
          </cell>
          <cell r="E13">
            <v>74.25</v>
          </cell>
          <cell r="F13">
            <v>86</v>
          </cell>
          <cell r="G13">
            <v>53</v>
          </cell>
          <cell r="H13">
            <v>21.96</v>
          </cell>
          <cell r="I13" t="str">
            <v>S</v>
          </cell>
          <cell r="J13">
            <v>42.480000000000004</v>
          </cell>
          <cell r="K13">
            <v>0</v>
          </cell>
        </row>
        <row r="14">
          <cell r="B14">
            <v>12.254166666666668</v>
          </cell>
          <cell r="C14">
            <v>18.399999999999999</v>
          </cell>
          <cell r="D14">
            <v>7.2</v>
          </cell>
          <cell r="E14">
            <v>67.083333333333329</v>
          </cell>
          <cell r="F14">
            <v>93</v>
          </cell>
          <cell r="G14">
            <v>35</v>
          </cell>
          <cell r="H14">
            <v>18</v>
          </cell>
          <cell r="I14" t="str">
            <v>S</v>
          </cell>
          <cell r="J14">
            <v>33.119999999999997</v>
          </cell>
          <cell r="K14">
            <v>0</v>
          </cell>
        </row>
        <row r="15">
          <cell r="B15">
            <v>13.73333333333334</v>
          </cell>
          <cell r="C15">
            <v>21.7</v>
          </cell>
          <cell r="D15">
            <v>7.4</v>
          </cell>
          <cell r="E15">
            <v>58.75</v>
          </cell>
          <cell r="F15">
            <v>88</v>
          </cell>
          <cell r="G15">
            <v>28</v>
          </cell>
          <cell r="H15">
            <v>14.76</v>
          </cell>
          <cell r="I15" t="str">
            <v>S</v>
          </cell>
          <cell r="J15">
            <v>30.6</v>
          </cell>
          <cell r="K15">
            <v>0</v>
          </cell>
        </row>
        <row r="16">
          <cell r="B16">
            <v>15.866666666666669</v>
          </cell>
          <cell r="C16">
            <v>23.9</v>
          </cell>
          <cell r="D16">
            <v>9.6999999999999993</v>
          </cell>
          <cell r="E16">
            <v>55.875</v>
          </cell>
          <cell r="F16">
            <v>77</v>
          </cell>
          <cell r="G16">
            <v>32</v>
          </cell>
          <cell r="H16">
            <v>13.32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20.012499999999996</v>
          </cell>
          <cell r="C17">
            <v>28.7</v>
          </cell>
          <cell r="D17">
            <v>14.1</v>
          </cell>
          <cell r="E17">
            <v>45.833333333333336</v>
          </cell>
          <cell r="F17">
            <v>60</v>
          </cell>
          <cell r="G17">
            <v>29</v>
          </cell>
          <cell r="H17">
            <v>11.520000000000001</v>
          </cell>
          <cell r="I17" t="str">
            <v>L</v>
          </cell>
          <cell r="J17">
            <v>21.240000000000002</v>
          </cell>
          <cell r="K17">
            <v>0</v>
          </cell>
        </row>
        <row r="18">
          <cell r="B18">
            <v>22.979166666666661</v>
          </cell>
          <cell r="C18">
            <v>31.1</v>
          </cell>
          <cell r="D18">
            <v>16.8</v>
          </cell>
          <cell r="E18">
            <v>44.5</v>
          </cell>
          <cell r="F18">
            <v>63</v>
          </cell>
          <cell r="G18">
            <v>26</v>
          </cell>
          <cell r="H18">
            <v>15.840000000000002</v>
          </cell>
          <cell r="I18" t="str">
            <v>L</v>
          </cell>
          <cell r="J18">
            <v>32.4</v>
          </cell>
          <cell r="K18">
            <v>0</v>
          </cell>
        </row>
        <row r="19">
          <cell r="B19">
            <v>24.183333333333337</v>
          </cell>
          <cell r="C19">
            <v>33.700000000000003</v>
          </cell>
          <cell r="D19">
            <v>16.8</v>
          </cell>
          <cell r="E19">
            <v>46</v>
          </cell>
          <cell r="F19">
            <v>68</v>
          </cell>
          <cell r="G19">
            <v>23</v>
          </cell>
          <cell r="H19">
            <v>20.88</v>
          </cell>
          <cell r="I19" t="str">
            <v>NE</v>
          </cell>
          <cell r="J19">
            <v>42.480000000000004</v>
          </cell>
          <cell r="K19">
            <v>0</v>
          </cell>
        </row>
        <row r="20">
          <cell r="B20">
            <v>25.466666666666665</v>
          </cell>
          <cell r="C20">
            <v>33.700000000000003</v>
          </cell>
          <cell r="D20">
            <v>18.2</v>
          </cell>
          <cell r="E20">
            <v>45.166666666666664</v>
          </cell>
          <cell r="F20">
            <v>67</v>
          </cell>
          <cell r="G20">
            <v>24</v>
          </cell>
          <cell r="H20">
            <v>16.920000000000002</v>
          </cell>
          <cell r="I20" t="str">
            <v>NE</v>
          </cell>
          <cell r="J20">
            <v>34.92</v>
          </cell>
          <cell r="K20">
            <v>0</v>
          </cell>
        </row>
        <row r="21">
          <cell r="B21">
            <v>25.5</v>
          </cell>
          <cell r="C21">
            <v>32.700000000000003</v>
          </cell>
          <cell r="D21">
            <v>19.5</v>
          </cell>
          <cell r="E21">
            <v>42.208333333333336</v>
          </cell>
          <cell r="F21">
            <v>63</v>
          </cell>
          <cell r="G21">
            <v>20</v>
          </cell>
          <cell r="H21">
            <v>16.559999999999999</v>
          </cell>
          <cell r="I21" t="str">
            <v>NE</v>
          </cell>
          <cell r="J21">
            <v>32.04</v>
          </cell>
          <cell r="K21">
            <v>0</v>
          </cell>
        </row>
        <row r="22">
          <cell r="B22">
            <v>24.087500000000006</v>
          </cell>
          <cell r="C22">
            <v>32.200000000000003</v>
          </cell>
          <cell r="D22">
            <v>16.899999999999999</v>
          </cell>
          <cell r="E22">
            <v>39.666666666666664</v>
          </cell>
          <cell r="F22">
            <v>59</v>
          </cell>
          <cell r="G22">
            <v>19</v>
          </cell>
          <cell r="H22">
            <v>16.2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24.616666666666664</v>
          </cell>
          <cell r="C23">
            <v>32.9</v>
          </cell>
          <cell r="D23">
            <v>18.399999999999999</v>
          </cell>
          <cell r="E23">
            <v>46.625</v>
          </cell>
          <cell r="F23">
            <v>67</v>
          </cell>
          <cell r="G23">
            <v>25</v>
          </cell>
          <cell r="H23">
            <v>23.759999999999998</v>
          </cell>
          <cell r="I23" t="str">
            <v>N</v>
          </cell>
          <cell r="J23">
            <v>40.32</v>
          </cell>
          <cell r="K23">
            <v>0</v>
          </cell>
        </row>
        <row r="24">
          <cell r="B24">
            <v>24.324999999999999</v>
          </cell>
          <cell r="C24">
            <v>33.6</v>
          </cell>
          <cell r="D24">
            <v>16.3</v>
          </cell>
          <cell r="E24">
            <v>48.291666666666664</v>
          </cell>
          <cell r="F24">
            <v>77</v>
          </cell>
          <cell r="G24">
            <v>22</v>
          </cell>
          <cell r="H24">
            <v>27.36</v>
          </cell>
          <cell r="I24" t="str">
            <v>NE</v>
          </cell>
          <cell r="J24">
            <v>54.72</v>
          </cell>
          <cell r="K24">
            <v>0</v>
          </cell>
        </row>
        <row r="25">
          <cell r="B25">
            <v>14.362499999999999</v>
          </cell>
          <cell r="C25">
            <v>19.5</v>
          </cell>
          <cell r="D25">
            <v>10.7</v>
          </cell>
          <cell r="E25">
            <v>64.666666666666671</v>
          </cell>
          <cell r="F25">
            <v>86</v>
          </cell>
          <cell r="G25">
            <v>29</v>
          </cell>
          <cell r="H25">
            <v>27.36</v>
          </cell>
          <cell r="I25" t="str">
            <v>S</v>
          </cell>
          <cell r="J25">
            <v>49.32</v>
          </cell>
          <cell r="K25">
            <v>0</v>
          </cell>
        </row>
        <row r="26">
          <cell r="B26">
            <v>17.891666666666669</v>
          </cell>
          <cell r="C26">
            <v>29.1</v>
          </cell>
          <cell r="D26">
            <v>10.3</v>
          </cell>
          <cell r="E26">
            <v>53.291666666666664</v>
          </cell>
          <cell r="F26">
            <v>76</v>
          </cell>
          <cell r="G26">
            <v>32</v>
          </cell>
          <cell r="H26">
            <v>17.28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23.016666666666662</v>
          </cell>
          <cell r="C27">
            <v>31.4</v>
          </cell>
          <cell r="D27">
            <v>17</v>
          </cell>
          <cell r="E27">
            <v>56.625</v>
          </cell>
          <cell r="F27">
            <v>82</v>
          </cell>
          <cell r="G27">
            <v>26</v>
          </cell>
          <cell r="H27">
            <v>9</v>
          </cell>
          <cell r="I27" t="str">
            <v>L</v>
          </cell>
          <cell r="J27">
            <v>20.16</v>
          </cell>
          <cell r="K27">
            <v>0</v>
          </cell>
        </row>
        <row r="28">
          <cell r="B28">
            <v>22.141666666666666</v>
          </cell>
          <cell r="C28">
            <v>29.2</v>
          </cell>
          <cell r="D28">
            <v>14.9</v>
          </cell>
          <cell r="E28">
            <v>60.291666666666664</v>
          </cell>
          <cell r="F28">
            <v>89</v>
          </cell>
          <cell r="G28">
            <v>36</v>
          </cell>
          <cell r="H28">
            <v>16.920000000000002</v>
          </cell>
          <cell r="I28" t="str">
            <v>S</v>
          </cell>
          <cell r="J28">
            <v>34.92</v>
          </cell>
          <cell r="K28">
            <v>0</v>
          </cell>
        </row>
        <row r="29">
          <cell r="B29">
            <v>20.762499999999999</v>
          </cell>
          <cell r="C29">
            <v>28.6</v>
          </cell>
          <cell r="D29">
            <v>14.5</v>
          </cell>
          <cell r="E29">
            <v>65.375</v>
          </cell>
          <cell r="F29">
            <v>90</v>
          </cell>
          <cell r="G29">
            <v>34</v>
          </cell>
          <cell r="H29">
            <v>16.559999999999999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21.45</v>
          </cell>
          <cell r="C30">
            <v>28.9</v>
          </cell>
          <cell r="D30">
            <v>14</v>
          </cell>
          <cell r="E30">
            <v>61.5</v>
          </cell>
          <cell r="F30">
            <v>96</v>
          </cell>
          <cell r="G30">
            <v>34</v>
          </cell>
          <cell r="H30">
            <v>15.48</v>
          </cell>
          <cell r="I30" t="str">
            <v>S</v>
          </cell>
          <cell r="J30">
            <v>26.28</v>
          </cell>
          <cell r="K30">
            <v>0</v>
          </cell>
        </row>
        <row r="31">
          <cell r="B31">
            <v>20.037500000000001</v>
          </cell>
          <cell r="C31">
            <v>29.4</v>
          </cell>
          <cell r="D31">
            <v>13.1</v>
          </cell>
          <cell r="E31">
            <v>67.545454545454547</v>
          </cell>
          <cell r="F31">
            <v>98</v>
          </cell>
          <cell r="G31">
            <v>29</v>
          </cell>
          <cell r="H31">
            <v>15.840000000000002</v>
          </cell>
          <cell r="I31" t="str">
            <v>S</v>
          </cell>
          <cell r="J31">
            <v>34.92</v>
          </cell>
          <cell r="K31">
            <v>0</v>
          </cell>
        </row>
        <row r="32">
          <cell r="B32">
            <v>24.141666666666669</v>
          </cell>
          <cell r="C32">
            <v>33.4</v>
          </cell>
          <cell r="D32">
            <v>17.8</v>
          </cell>
          <cell r="E32">
            <v>46.791666666666664</v>
          </cell>
          <cell r="F32">
            <v>63</v>
          </cell>
          <cell r="G32">
            <v>24</v>
          </cell>
          <cell r="H32">
            <v>22.68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22.241666666666664</v>
          </cell>
          <cell r="C33">
            <v>27.5</v>
          </cell>
          <cell r="D33">
            <v>15.8</v>
          </cell>
          <cell r="E33">
            <v>54.125</v>
          </cell>
          <cell r="F33">
            <v>86</v>
          </cell>
          <cell r="G33">
            <v>33</v>
          </cell>
          <cell r="H33">
            <v>16.920000000000002</v>
          </cell>
          <cell r="I33" t="str">
            <v>S</v>
          </cell>
          <cell r="J33">
            <v>32.04</v>
          </cell>
          <cell r="K33">
            <v>0</v>
          </cell>
        </row>
        <row r="34">
          <cell r="B34">
            <v>20.479166666666668</v>
          </cell>
          <cell r="C34">
            <v>29.4</v>
          </cell>
          <cell r="D34">
            <v>13.6</v>
          </cell>
          <cell r="E34">
            <v>45.458333333333336</v>
          </cell>
          <cell r="F34">
            <v>64</v>
          </cell>
          <cell r="G34">
            <v>29</v>
          </cell>
          <cell r="H34">
            <v>18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B35">
            <v>18.669565217391302</v>
          </cell>
          <cell r="C35">
            <v>24.8</v>
          </cell>
          <cell r="D35">
            <v>13.2</v>
          </cell>
          <cell r="E35">
            <v>57.260869565217391</v>
          </cell>
          <cell r="F35">
            <v>84</v>
          </cell>
          <cell r="G35">
            <v>25</v>
          </cell>
          <cell r="H35">
            <v>23.400000000000002</v>
          </cell>
          <cell r="I35" t="str">
            <v>S</v>
          </cell>
          <cell r="J35">
            <v>44.28</v>
          </cell>
          <cell r="K35">
            <v>0</v>
          </cell>
        </row>
        <row r="36">
          <cell r="I36" t="str">
            <v>S</v>
          </cell>
        </row>
      </sheetData>
      <sheetData sheetId="7">
        <row r="5">
          <cell r="B5">
            <v>19.108333333333334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22.195833333333336</v>
          </cell>
          <cell r="C5">
            <v>30.6</v>
          </cell>
          <cell r="D5">
            <v>14.7</v>
          </cell>
          <cell r="E5">
            <v>63.210526315789473</v>
          </cell>
          <cell r="F5">
            <v>100</v>
          </cell>
          <cell r="G5">
            <v>34</v>
          </cell>
          <cell r="H5">
            <v>15.840000000000002</v>
          </cell>
          <cell r="I5" t="str">
            <v>N</v>
          </cell>
          <cell r="J5">
            <v>40.32</v>
          </cell>
          <cell r="K5">
            <v>0</v>
          </cell>
        </row>
        <row r="6">
          <cell r="B6">
            <v>22.391304347826082</v>
          </cell>
          <cell r="C6">
            <v>30.8</v>
          </cell>
          <cell r="D6">
            <v>14.2</v>
          </cell>
          <cell r="E6">
            <v>64.695652173913047</v>
          </cell>
          <cell r="F6">
            <v>100</v>
          </cell>
          <cell r="G6">
            <v>34</v>
          </cell>
          <cell r="H6">
            <v>15.840000000000002</v>
          </cell>
          <cell r="I6" t="str">
            <v>N</v>
          </cell>
          <cell r="J6">
            <v>29.16</v>
          </cell>
          <cell r="K6">
            <v>0</v>
          </cell>
        </row>
        <row r="7">
          <cell r="B7">
            <v>21.543478260869566</v>
          </cell>
          <cell r="C7">
            <v>30.7</v>
          </cell>
          <cell r="D7">
            <v>14.7</v>
          </cell>
          <cell r="E7">
            <v>70.608695652173907</v>
          </cell>
          <cell r="F7">
            <v>100</v>
          </cell>
          <cell r="G7">
            <v>34</v>
          </cell>
          <cell r="H7">
            <v>10.8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21.354166666666668</v>
          </cell>
          <cell r="C8">
            <v>29.5</v>
          </cell>
          <cell r="D8">
            <v>16.7</v>
          </cell>
          <cell r="E8">
            <v>67.071428571428569</v>
          </cell>
          <cell r="F8">
            <v>99</v>
          </cell>
          <cell r="G8">
            <v>43</v>
          </cell>
          <cell r="H8">
            <v>6.12</v>
          </cell>
          <cell r="I8" t="str">
            <v>S</v>
          </cell>
          <cell r="J8">
            <v>15.840000000000002</v>
          </cell>
          <cell r="K8">
            <v>0</v>
          </cell>
        </row>
        <row r="9">
          <cell r="B9">
            <v>21.787500000000005</v>
          </cell>
          <cell r="C9">
            <v>31.7</v>
          </cell>
          <cell r="D9">
            <v>14</v>
          </cell>
          <cell r="E9">
            <v>61.111111111111114</v>
          </cell>
          <cell r="F9">
            <v>100</v>
          </cell>
          <cell r="G9">
            <v>28</v>
          </cell>
          <cell r="H9">
            <v>10.8</v>
          </cell>
          <cell r="I9" t="str">
            <v>SE</v>
          </cell>
          <cell r="J9">
            <v>27.36</v>
          </cell>
          <cell r="K9">
            <v>0.2</v>
          </cell>
        </row>
        <row r="10">
          <cell r="B10">
            <v>22.204166666666666</v>
          </cell>
          <cell r="C10">
            <v>31.8</v>
          </cell>
          <cell r="D10">
            <v>13.6</v>
          </cell>
          <cell r="E10">
            <v>64.958333333333329</v>
          </cell>
          <cell r="F10">
            <v>100</v>
          </cell>
          <cell r="G10">
            <v>26</v>
          </cell>
          <cell r="H10">
            <v>10.44</v>
          </cell>
          <cell r="I10" t="str">
            <v>SE</v>
          </cell>
          <cell r="J10">
            <v>26.64</v>
          </cell>
          <cell r="K10">
            <v>0</v>
          </cell>
        </row>
        <row r="11">
          <cell r="B11">
            <v>21.8125</v>
          </cell>
          <cell r="C11">
            <v>31.3</v>
          </cell>
          <cell r="D11">
            <v>13.6</v>
          </cell>
          <cell r="E11">
            <v>63.782608695652172</v>
          </cell>
          <cell r="F11">
            <v>100</v>
          </cell>
          <cell r="G11">
            <v>27</v>
          </cell>
          <cell r="H11">
            <v>12.6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18.458333333333336</v>
          </cell>
          <cell r="C12">
            <v>24.8</v>
          </cell>
          <cell r="D12">
            <v>14</v>
          </cell>
          <cell r="E12">
            <v>80.952380952380949</v>
          </cell>
          <cell r="F12">
            <v>96</v>
          </cell>
          <cell r="G12">
            <v>50</v>
          </cell>
          <cell r="H12">
            <v>15.48</v>
          </cell>
          <cell r="I12" t="str">
            <v>SO</v>
          </cell>
          <cell r="J12">
            <v>34.56</v>
          </cell>
          <cell r="K12">
            <v>0</v>
          </cell>
        </row>
        <row r="13">
          <cell r="B13">
            <v>12.616666666666667</v>
          </cell>
          <cell r="C13">
            <v>15.3</v>
          </cell>
          <cell r="D13">
            <v>11.1</v>
          </cell>
          <cell r="E13">
            <v>82.375</v>
          </cell>
          <cell r="F13">
            <v>94</v>
          </cell>
          <cell r="G13">
            <v>65</v>
          </cell>
          <cell r="H13">
            <v>11.16</v>
          </cell>
          <cell r="I13" t="str">
            <v>S</v>
          </cell>
          <cell r="J13">
            <v>34.200000000000003</v>
          </cell>
          <cell r="K13">
            <v>0</v>
          </cell>
        </row>
        <row r="14">
          <cell r="B14">
            <v>13.954166666666667</v>
          </cell>
          <cell r="C14">
            <v>20.100000000000001</v>
          </cell>
          <cell r="D14">
            <v>9</v>
          </cell>
          <cell r="E14">
            <v>59.291666666666664</v>
          </cell>
          <cell r="F14">
            <v>80</v>
          </cell>
          <cell r="G14">
            <v>34</v>
          </cell>
          <cell r="H14">
            <v>9.7200000000000006</v>
          </cell>
          <cell r="I14" t="str">
            <v>S</v>
          </cell>
          <cell r="J14">
            <v>27.36</v>
          </cell>
          <cell r="K14">
            <v>0</v>
          </cell>
        </row>
        <row r="15">
          <cell r="B15">
            <v>12.741666666666667</v>
          </cell>
          <cell r="C15">
            <v>23.7</v>
          </cell>
          <cell r="D15">
            <v>2.7</v>
          </cell>
          <cell r="E15">
            <v>60.636363636363633</v>
          </cell>
          <cell r="F15">
            <v>100</v>
          </cell>
          <cell r="G15">
            <v>18</v>
          </cell>
          <cell r="H15">
            <v>7.5600000000000005</v>
          </cell>
          <cell r="I15" t="str">
            <v>S</v>
          </cell>
          <cell r="J15">
            <v>21.240000000000002</v>
          </cell>
          <cell r="K15">
            <v>0</v>
          </cell>
        </row>
        <row r="16">
          <cell r="B16">
            <v>16.979166666666668</v>
          </cell>
          <cell r="C16">
            <v>27.4</v>
          </cell>
          <cell r="D16">
            <v>8.5</v>
          </cell>
          <cell r="E16">
            <v>56.416666666666664</v>
          </cell>
          <cell r="F16">
            <v>91</v>
          </cell>
          <cell r="G16">
            <v>27</v>
          </cell>
          <cell r="H16">
            <v>9.3600000000000012</v>
          </cell>
          <cell r="I16" t="str">
            <v>N</v>
          </cell>
          <cell r="J16">
            <v>20.52</v>
          </cell>
          <cell r="K16">
            <v>0</v>
          </cell>
        </row>
        <row r="17">
          <cell r="B17">
            <v>20.095833333333331</v>
          </cell>
          <cell r="C17">
            <v>30.1</v>
          </cell>
          <cell r="D17">
            <v>12.1</v>
          </cell>
          <cell r="E17">
            <v>62.958333333333336</v>
          </cell>
          <cell r="F17">
            <v>92</v>
          </cell>
          <cell r="G17">
            <v>33</v>
          </cell>
          <cell r="H17">
            <v>11.879999999999999</v>
          </cell>
          <cell r="I17" t="str">
            <v>N</v>
          </cell>
          <cell r="J17">
            <v>23.759999999999998</v>
          </cell>
          <cell r="K17">
            <v>0</v>
          </cell>
        </row>
        <row r="18">
          <cell r="B18">
            <v>21.739130434782613</v>
          </cell>
          <cell r="C18">
            <v>31.4</v>
          </cell>
          <cell r="D18">
            <v>14.3</v>
          </cell>
          <cell r="E18">
            <v>65.391304347826093</v>
          </cell>
          <cell r="F18">
            <v>93</v>
          </cell>
          <cell r="G18">
            <v>33</v>
          </cell>
          <cell r="H18">
            <v>15.48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23.029166666666665</v>
          </cell>
          <cell r="C19">
            <v>32.6</v>
          </cell>
          <cell r="D19">
            <v>12.8</v>
          </cell>
          <cell r="E19">
            <v>60.416666666666664</v>
          </cell>
          <cell r="F19">
            <v>93</v>
          </cell>
          <cell r="G19">
            <v>29</v>
          </cell>
          <cell r="H19">
            <v>19.440000000000001</v>
          </cell>
          <cell r="I19" t="str">
            <v>SE</v>
          </cell>
          <cell r="J19">
            <v>42.480000000000004</v>
          </cell>
          <cell r="K19">
            <v>0</v>
          </cell>
        </row>
        <row r="20">
          <cell r="B20">
            <v>24.241666666666671</v>
          </cell>
          <cell r="C20">
            <v>33</v>
          </cell>
          <cell r="D20">
            <v>14.9</v>
          </cell>
          <cell r="E20">
            <v>59</v>
          </cell>
          <cell r="F20">
            <v>93</v>
          </cell>
          <cell r="G20">
            <v>31</v>
          </cell>
          <cell r="H20">
            <v>14.4</v>
          </cell>
          <cell r="I20" t="str">
            <v>N</v>
          </cell>
          <cell r="J20">
            <v>33.480000000000004</v>
          </cell>
          <cell r="K20">
            <v>0</v>
          </cell>
        </row>
        <row r="21">
          <cell r="B21">
            <v>24.162500000000005</v>
          </cell>
          <cell r="C21">
            <v>33.799999999999997</v>
          </cell>
          <cell r="D21">
            <v>15.3</v>
          </cell>
          <cell r="E21">
            <v>58.416666666666664</v>
          </cell>
          <cell r="F21">
            <v>92</v>
          </cell>
          <cell r="G21">
            <v>25</v>
          </cell>
          <cell r="H21">
            <v>18.720000000000002</v>
          </cell>
          <cell r="I21" t="str">
            <v>S</v>
          </cell>
          <cell r="J21">
            <v>37.440000000000005</v>
          </cell>
          <cell r="K21">
            <v>0</v>
          </cell>
        </row>
        <row r="22">
          <cell r="B22">
            <v>23.583333333333332</v>
          </cell>
          <cell r="C22">
            <v>33</v>
          </cell>
          <cell r="D22">
            <v>13.8</v>
          </cell>
          <cell r="E22">
            <v>53.625</v>
          </cell>
          <cell r="F22">
            <v>90</v>
          </cell>
          <cell r="G22">
            <v>26</v>
          </cell>
          <cell r="H22">
            <v>17.28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23.654166666666665</v>
          </cell>
          <cell r="C23">
            <v>32.6</v>
          </cell>
          <cell r="D23">
            <v>14.7</v>
          </cell>
          <cell r="E23">
            <v>56.833333333333336</v>
          </cell>
          <cell r="F23">
            <v>88</v>
          </cell>
          <cell r="G23">
            <v>31</v>
          </cell>
          <cell r="H23">
            <v>21.240000000000002</v>
          </cell>
          <cell r="I23" t="str">
            <v>N</v>
          </cell>
          <cell r="J23">
            <v>42.12</v>
          </cell>
          <cell r="K23">
            <v>0</v>
          </cell>
        </row>
        <row r="24">
          <cell r="B24">
            <v>20.854166666666668</v>
          </cell>
          <cell r="C24">
            <v>31.6</v>
          </cell>
          <cell r="D24">
            <v>14.3</v>
          </cell>
          <cell r="E24">
            <v>65.875</v>
          </cell>
          <cell r="F24">
            <v>88</v>
          </cell>
          <cell r="G24">
            <v>32</v>
          </cell>
          <cell r="H24">
            <v>16.2</v>
          </cell>
          <cell r="I24" t="str">
            <v>SO</v>
          </cell>
          <cell r="J24">
            <v>44.28</v>
          </cell>
          <cell r="K24">
            <v>0</v>
          </cell>
        </row>
        <row r="25">
          <cell r="B25">
            <v>15.133333333333335</v>
          </cell>
          <cell r="C25">
            <v>23.3</v>
          </cell>
          <cell r="D25">
            <v>10.8</v>
          </cell>
          <cell r="E25">
            <v>62.208333333333336</v>
          </cell>
          <cell r="F25">
            <v>82</v>
          </cell>
          <cell r="G25">
            <v>24</v>
          </cell>
          <cell r="H25">
            <v>11.879999999999999</v>
          </cell>
          <cell r="I25" t="str">
            <v>S</v>
          </cell>
          <cell r="J25">
            <v>40.32</v>
          </cell>
          <cell r="K25">
            <v>0</v>
          </cell>
        </row>
        <row r="26">
          <cell r="B26">
            <v>18.641666666666669</v>
          </cell>
          <cell r="C26">
            <v>30.3</v>
          </cell>
          <cell r="D26">
            <v>9.6999999999999993</v>
          </cell>
          <cell r="E26">
            <v>56.75</v>
          </cell>
          <cell r="F26">
            <v>91</v>
          </cell>
          <cell r="G26">
            <v>31</v>
          </cell>
          <cell r="H26">
            <v>19.440000000000001</v>
          </cell>
          <cell r="I26" t="str">
            <v>N</v>
          </cell>
          <cell r="J26">
            <v>36</v>
          </cell>
          <cell r="K26">
            <v>0</v>
          </cell>
        </row>
        <row r="27">
          <cell r="B27">
            <v>22.562499999999996</v>
          </cell>
          <cell r="C27">
            <v>31.9</v>
          </cell>
          <cell r="D27">
            <v>14.3</v>
          </cell>
          <cell r="E27">
            <v>59.583333333333336</v>
          </cell>
          <cell r="F27">
            <v>88</v>
          </cell>
          <cell r="G27">
            <v>30</v>
          </cell>
          <cell r="H27">
            <v>9.7200000000000006</v>
          </cell>
          <cell r="I27" t="str">
            <v>S</v>
          </cell>
          <cell r="J27">
            <v>24.840000000000003</v>
          </cell>
          <cell r="K27">
            <v>0</v>
          </cell>
        </row>
        <row r="28">
          <cell r="B28">
            <v>17.850000000000001</v>
          </cell>
          <cell r="C28">
            <v>23.9</v>
          </cell>
          <cell r="D28">
            <v>12.9</v>
          </cell>
          <cell r="E28">
            <v>68.75</v>
          </cell>
          <cell r="F28">
            <v>85</v>
          </cell>
          <cell r="G28">
            <v>49</v>
          </cell>
          <cell r="H28">
            <v>10.8</v>
          </cell>
          <cell r="I28" t="str">
            <v>SO</v>
          </cell>
          <cell r="J28">
            <v>33.840000000000003</v>
          </cell>
          <cell r="K28">
            <v>0</v>
          </cell>
        </row>
        <row r="29">
          <cell r="B29">
            <v>17.287500000000001</v>
          </cell>
          <cell r="C29">
            <v>27.8</v>
          </cell>
          <cell r="D29">
            <v>12.1</v>
          </cell>
          <cell r="E29">
            <v>74.541666666666671</v>
          </cell>
          <cell r="F29">
            <v>95</v>
          </cell>
          <cell r="G29">
            <v>39</v>
          </cell>
          <cell r="H29">
            <v>16.559999999999999</v>
          </cell>
          <cell r="I29" t="str">
            <v>S</v>
          </cell>
          <cell r="J29">
            <v>26.64</v>
          </cell>
          <cell r="K29">
            <v>0</v>
          </cell>
        </row>
        <row r="30">
          <cell r="B30">
            <v>15.574999999999996</v>
          </cell>
          <cell r="C30">
            <v>20.7</v>
          </cell>
          <cell r="D30">
            <v>13.3</v>
          </cell>
          <cell r="E30">
            <v>83.291666666666671</v>
          </cell>
          <cell r="F30">
            <v>95</v>
          </cell>
          <cell r="G30">
            <v>64</v>
          </cell>
          <cell r="H30">
            <v>9.7200000000000006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18.566666666666666</v>
          </cell>
          <cell r="C31">
            <v>29.5</v>
          </cell>
          <cell r="D31">
            <v>13.1</v>
          </cell>
          <cell r="E31">
            <v>62.466666666666669</v>
          </cell>
          <cell r="F31">
            <v>100</v>
          </cell>
          <cell r="G31">
            <v>30</v>
          </cell>
          <cell r="H31">
            <v>11.520000000000001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21.679166666666664</v>
          </cell>
          <cell r="C32">
            <v>30.6</v>
          </cell>
          <cell r="D32">
            <v>13.2</v>
          </cell>
          <cell r="E32">
            <v>64</v>
          </cell>
          <cell r="F32">
            <v>94</v>
          </cell>
          <cell r="G32">
            <v>36</v>
          </cell>
          <cell r="H32">
            <v>16.2</v>
          </cell>
          <cell r="I32" t="str">
            <v>N</v>
          </cell>
          <cell r="J32">
            <v>39.6</v>
          </cell>
          <cell r="K32">
            <v>0</v>
          </cell>
        </row>
        <row r="33">
          <cell r="B33">
            <v>20.829166666666669</v>
          </cell>
          <cell r="C33">
            <v>26.2</v>
          </cell>
          <cell r="D33">
            <v>14.5</v>
          </cell>
          <cell r="E33">
            <v>64.208333333333329</v>
          </cell>
          <cell r="F33">
            <v>87</v>
          </cell>
          <cell r="G33">
            <v>41</v>
          </cell>
          <cell r="H33">
            <v>10.08</v>
          </cell>
          <cell r="I33" t="str">
            <v>SO</v>
          </cell>
          <cell r="J33">
            <v>24.48</v>
          </cell>
          <cell r="K33">
            <v>0</v>
          </cell>
        </row>
        <row r="34">
          <cell r="B34">
            <v>18.891666666666669</v>
          </cell>
          <cell r="C34">
            <v>29.3</v>
          </cell>
          <cell r="D34">
            <v>11.9</v>
          </cell>
          <cell r="E34">
            <v>57.708333333333336</v>
          </cell>
          <cell r="F34">
            <v>87</v>
          </cell>
          <cell r="G34">
            <v>30</v>
          </cell>
          <cell r="H34">
            <v>10.44</v>
          </cell>
          <cell r="I34" t="str">
            <v>S</v>
          </cell>
          <cell r="J34">
            <v>28.08</v>
          </cell>
          <cell r="K34">
            <v>0</v>
          </cell>
        </row>
        <row r="35">
          <cell r="B35">
            <v>19.395833333333332</v>
          </cell>
          <cell r="C35">
            <v>26.2</v>
          </cell>
          <cell r="D35">
            <v>14</v>
          </cell>
          <cell r="E35">
            <v>57.958333333333336</v>
          </cell>
          <cell r="F35">
            <v>84</v>
          </cell>
          <cell r="G35">
            <v>27</v>
          </cell>
          <cell r="H35">
            <v>10.08</v>
          </cell>
          <cell r="I35" t="str">
            <v>S</v>
          </cell>
          <cell r="J35">
            <v>20.88</v>
          </cell>
          <cell r="K35">
            <v>0</v>
          </cell>
        </row>
        <row r="36">
          <cell r="I36" t="str">
            <v>N</v>
          </cell>
        </row>
      </sheetData>
      <sheetData sheetId="7">
        <row r="5">
          <cell r="B5">
            <v>19.312500000000004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22.416666666666668</v>
          </cell>
          <cell r="C5">
            <v>30.5</v>
          </cell>
          <cell r="D5">
            <v>15</v>
          </cell>
          <cell r="E5">
            <v>64.583333333333329</v>
          </cell>
          <cell r="F5">
            <v>94</v>
          </cell>
          <cell r="G5">
            <v>32</v>
          </cell>
          <cell r="H5">
            <v>14.04</v>
          </cell>
          <cell r="I5" t="str">
            <v>SO</v>
          </cell>
          <cell r="J5">
            <v>33.119999999999997</v>
          </cell>
          <cell r="K5">
            <v>0</v>
          </cell>
        </row>
        <row r="6">
          <cell r="B6">
            <v>22.712500000000002</v>
          </cell>
          <cell r="C6">
            <v>30.9</v>
          </cell>
          <cell r="D6">
            <v>15.7</v>
          </cell>
          <cell r="E6">
            <v>60.875</v>
          </cell>
          <cell r="F6">
            <v>85</v>
          </cell>
          <cell r="G6">
            <v>33</v>
          </cell>
          <cell r="H6">
            <v>14.76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22.349999999999998</v>
          </cell>
          <cell r="C7">
            <v>30.7</v>
          </cell>
          <cell r="D7">
            <v>14.7</v>
          </cell>
          <cell r="E7">
            <v>63.375</v>
          </cell>
          <cell r="F7">
            <v>93</v>
          </cell>
          <cell r="G7">
            <v>30</v>
          </cell>
          <cell r="H7">
            <v>12.96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21.079166666666666</v>
          </cell>
          <cell r="C8">
            <v>29.9</v>
          </cell>
          <cell r="D8">
            <v>14</v>
          </cell>
          <cell r="E8">
            <v>71.625</v>
          </cell>
          <cell r="F8">
            <v>99</v>
          </cell>
          <cell r="G8">
            <v>36</v>
          </cell>
          <cell r="H8">
            <v>7.9200000000000008</v>
          </cell>
          <cell r="I8" t="str">
            <v>SO</v>
          </cell>
          <cell r="J8">
            <v>20.52</v>
          </cell>
          <cell r="K8">
            <v>0</v>
          </cell>
        </row>
        <row r="9">
          <cell r="B9">
            <v>22.6875</v>
          </cell>
          <cell r="C9">
            <v>31.1</v>
          </cell>
          <cell r="D9">
            <v>15.1</v>
          </cell>
          <cell r="E9">
            <v>62.916666666666664</v>
          </cell>
          <cell r="F9">
            <v>91</v>
          </cell>
          <cell r="G9">
            <v>28</v>
          </cell>
          <cell r="H9">
            <v>12.24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22.737499999999997</v>
          </cell>
          <cell r="C10">
            <v>31.4</v>
          </cell>
          <cell r="D10">
            <v>14.9</v>
          </cell>
          <cell r="E10">
            <v>58.666666666666664</v>
          </cell>
          <cell r="F10">
            <v>87</v>
          </cell>
          <cell r="G10">
            <v>27</v>
          </cell>
          <cell r="H10">
            <v>10.44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23.033333333333331</v>
          </cell>
          <cell r="C11">
            <v>31</v>
          </cell>
          <cell r="D11">
            <v>15.8</v>
          </cell>
          <cell r="E11">
            <v>52.708333333333336</v>
          </cell>
          <cell r="F11">
            <v>84</v>
          </cell>
          <cell r="G11">
            <v>27</v>
          </cell>
          <cell r="H11">
            <v>12.24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19.3125</v>
          </cell>
          <cell r="C12">
            <v>26.3</v>
          </cell>
          <cell r="D12">
            <v>15.8</v>
          </cell>
          <cell r="E12">
            <v>77.583333333333329</v>
          </cell>
          <cell r="F12">
            <v>95</v>
          </cell>
          <cell r="G12">
            <v>51</v>
          </cell>
          <cell r="H12">
            <v>12.24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12.620833333333332</v>
          </cell>
          <cell r="C13">
            <v>16.100000000000001</v>
          </cell>
          <cell r="D13">
            <v>10.9</v>
          </cell>
          <cell r="E13">
            <v>78.541666666666671</v>
          </cell>
          <cell r="F13">
            <v>90</v>
          </cell>
          <cell r="G13">
            <v>66</v>
          </cell>
          <cell r="H13">
            <v>12.96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11.8375</v>
          </cell>
          <cell r="C14">
            <v>18.399999999999999</v>
          </cell>
          <cell r="D14">
            <v>5.8</v>
          </cell>
          <cell r="E14">
            <v>66.791666666666671</v>
          </cell>
          <cell r="F14">
            <v>94</v>
          </cell>
          <cell r="G14">
            <v>36</v>
          </cell>
          <cell r="H14">
            <v>11.520000000000001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11.737499999999999</v>
          </cell>
          <cell r="C15">
            <v>21.3</v>
          </cell>
          <cell r="D15">
            <v>3.8</v>
          </cell>
          <cell r="E15">
            <v>68.875</v>
          </cell>
          <cell r="F15">
            <v>97</v>
          </cell>
          <cell r="G15">
            <v>30</v>
          </cell>
          <cell r="H15">
            <v>16.2</v>
          </cell>
          <cell r="I15" t="str">
            <v>O</v>
          </cell>
          <cell r="J15">
            <v>33.119999999999997</v>
          </cell>
          <cell r="K15">
            <v>0</v>
          </cell>
        </row>
        <row r="16">
          <cell r="B16">
            <v>14.800000000000002</v>
          </cell>
          <cell r="C16">
            <v>22.4</v>
          </cell>
          <cell r="D16">
            <v>6.8</v>
          </cell>
          <cell r="E16">
            <v>60.791666666666664</v>
          </cell>
          <cell r="F16">
            <v>86</v>
          </cell>
          <cell r="G16">
            <v>36</v>
          </cell>
          <cell r="H16">
            <v>14.76</v>
          </cell>
          <cell r="I16" t="str">
            <v>O</v>
          </cell>
          <cell r="J16">
            <v>30.6</v>
          </cell>
          <cell r="K16">
            <v>0</v>
          </cell>
        </row>
        <row r="17">
          <cell r="B17">
            <v>19.104166666666668</v>
          </cell>
          <cell r="C17">
            <v>28.7</v>
          </cell>
          <cell r="D17">
            <v>10.6</v>
          </cell>
          <cell r="E17">
            <v>54.833333333333336</v>
          </cell>
          <cell r="F17">
            <v>85</v>
          </cell>
          <cell r="G17">
            <v>31</v>
          </cell>
          <cell r="H17">
            <v>10.08</v>
          </cell>
          <cell r="I17" t="str">
            <v>O</v>
          </cell>
          <cell r="J17">
            <v>32.4</v>
          </cell>
          <cell r="K17">
            <v>0</v>
          </cell>
        </row>
        <row r="18">
          <cell r="B18">
            <v>21.824999999999999</v>
          </cell>
          <cell r="C18">
            <v>30.7</v>
          </cell>
          <cell r="D18">
            <v>13.3</v>
          </cell>
          <cell r="E18">
            <v>54.833333333333336</v>
          </cell>
          <cell r="F18">
            <v>83</v>
          </cell>
          <cell r="G18">
            <v>30</v>
          </cell>
          <cell r="H18">
            <v>16.920000000000002</v>
          </cell>
          <cell r="I18" t="str">
            <v>SO</v>
          </cell>
          <cell r="J18">
            <v>36.36</v>
          </cell>
          <cell r="K18">
            <v>0</v>
          </cell>
        </row>
        <row r="19">
          <cell r="B19">
            <v>24.074999999999999</v>
          </cell>
          <cell r="C19">
            <v>32.799999999999997</v>
          </cell>
          <cell r="D19">
            <v>15.8</v>
          </cell>
          <cell r="E19">
            <v>49.625</v>
          </cell>
          <cell r="F19">
            <v>76</v>
          </cell>
          <cell r="G19">
            <v>26</v>
          </cell>
          <cell r="H19">
            <v>17.64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24.616666666666664</v>
          </cell>
          <cell r="C20">
            <v>33.200000000000003</v>
          </cell>
          <cell r="D20">
            <v>16.600000000000001</v>
          </cell>
          <cell r="E20">
            <v>52.666666666666664</v>
          </cell>
          <cell r="F20">
            <v>81</v>
          </cell>
          <cell r="G20">
            <v>29</v>
          </cell>
          <cell r="H20">
            <v>13.32</v>
          </cell>
          <cell r="I20" t="str">
            <v>SO</v>
          </cell>
          <cell r="J20">
            <v>34.200000000000003</v>
          </cell>
          <cell r="K20">
            <v>0</v>
          </cell>
        </row>
        <row r="21">
          <cell r="B21">
            <v>24.387499999999999</v>
          </cell>
          <cell r="C21">
            <v>32.200000000000003</v>
          </cell>
          <cell r="D21">
            <v>16.5</v>
          </cell>
          <cell r="E21">
            <v>51.041666666666664</v>
          </cell>
          <cell r="F21">
            <v>81</v>
          </cell>
          <cell r="G21">
            <v>25</v>
          </cell>
          <cell r="H21">
            <v>19.079999999999998</v>
          </cell>
          <cell r="I21" t="str">
            <v>SO</v>
          </cell>
          <cell r="J21">
            <v>37.800000000000004</v>
          </cell>
          <cell r="K21">
            <v>0</v>
          </cell>
        </row>
        <row r="22">
          <cell r="B22">
            <v>23.333333333333332</v>
          </cell>
          <cell r="C22">
            <v>31.9</v>
          </cell>
          <cell r="D22">
            <v>13.7</v>
          </cell>
          <cell r="E22">
            <v>46.666666666666664</v>
          </cell>
          <cell r="F22">
            <v>79</v>
          </cell>
          <cell r="G22">
            <v>24</v>
          </cell>
          <cell r="H22">
            <v>18.720000000000002</v>
          </cell>
          <cell r="I22" t="str">
            <v>O</v>
          </cell>
          <cell r="J22">
            <v>34.56</v>
          </cell>
          <cell r="K22">
            <v>0</v>
          </cell>
        </row>
        <row r="23">
          <cell r="B23">
            <v>24.562499999999996</v>
          </cell>
          <cell r="C23">
            <v>32.9</v>
          </cell>
          <cell r="D23">
            <v>17.100000000000001</v>
          </cell>
          <cell r="E23">
            <v>46.916666666666664</v>
          </cell>
          <cell r="F23">
            <v>71</v>
          </cell>
          <cell r="G23">
            <v>26</v>
          </cell>
          <cell r="H23">
            <v>18</v>
          </cell>
          <cell r="I23" t="str">
            <v>SO</v>
          </cell>
          <cell r="J23">
            <v>43.2</v>
          </cell>
          <cell r="K23">
            <v>0</v>
          </cell>
        </row>
        <row r="24">
          <cell r="B24">
            <v>22.245833333333334</v>
          </cell>
          <cell r="C24">
            <v>33.1</v>
          </cell>
          <cell r="D24">
            <v>13.3</v>
          </cell>
          <cell r="E24">
            <v>57.458333333333336</v>
          </cell>
          <cell r="F24">
            <v>84</v>
          </cell>
          <cell r="G24">
            <v>28</v>
          </cell>
          <cell r="H24">
            <v>26.64</v>
          </cell>
          <cell r="I24" t="str">
            <v>SO</v>
          </cell>
          <cell r="J24">
            <v>54.36</v>
          </cell>
          <cell r="K24">
            <v>0</v>
          </cell>
        </row>
        <row r="25">
          <cell r="B25">
            <v>12.80833333333333</v>
          </cell>
          <cell r="C25">
            <v>19</v>
          </cell>
          <cell r="D25">
            <v>8.9</v>
          </cell>
          <cell r="E25">
            <v>70.458333333333329</v>
          </cell>
          <cell r="F25">
            <v>94</v>
          </cell>
          <cell r="G25">
            <v>33</v>
          </cell>
          <cell r="H25">
            <v>18</v>
          </cell>
          <cell r="I25" t="str">
            <v>NE</v>
          </cell>
          <cell r="J25">
            <v>42.480000000000004</v>
          </cell>
          <cell r="K25">
            <v>0.4</v>
          </cell>
        </row>
        <row r="26">
          <cell r="B26">
            <v>16.229166666666668</v>
          </cell>
          <cell r="C26">
            <v>28.7</v>
          </cell>
          <cell r="D26">
            <v>7.5</v>
          </cell>
          <cell r="E26">
            <v>60.916666666666664</v>
          </cell>
          <cell r="F26">
            <v>89</v>
          </cell>
          <cell r="G26">
            <v>30</v>
          </cell>
          <cell r="H26">
            <v>14.4</v>
          </cell>
          <cell r="I26" t="str">
            <v>O</v>
          </cell>
          <cell r="J26">
            <v>32.04</v>
          </cell>
          <cell r="K26">
            <v>0</v>
          </cell>
        </row>
        <row r="27">
          <cell r="B27">
            <v>22.675000000000001</v>
          </cell>
          <cell r="C27">
            <v>31.9</v>
          </cell>
          <cell r="D27">
            <v>14.5</v>
          </cell>
          <cell r="E27">
            <v>58.625</v>
          </cell>
          <cell r="F27">
            <v>89</v>
          </cell>
          <cell r="G27">
            <v>26</v>
          </cell>
          <cell r="H27">
            <v>13.32</v>
          </cell>
          <cell r="I27" t="str">
            <v>O</v>
          </cell>
          <cell r="J27">
            <v>23.040000000000003</v>
          </cell>
          <cell r="K27">
            <v>0</v>
          </cell>
        </row>
        <row r="28">
          <cell r="B28">
            <v>19.249999999999996</v>
          </cell>
          <cell r="C28">
            <v>28.3</v>
          </cell>
          <cell r="D28">
            <v>13.3</v>
          </cell>
          <cell r="E28">
            <v>71.833333333333329</v>
          </cell>
          <cell r="F28">
            <v>92</v>
          </cell>
          <cell r="G28">
            <v>39</v>
          </cell>
          <cell r="H28">
            <v>11.520000000000001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18.808333333333334</v>
          </cell>
          <cell r="C29">
            <v>28</v>
          </cell>
          <cell r="D29">
            <v>13.5</v>
          </cell>
          <cell r="E29">
            <v>73.916666666666671</v>
          </cell>
          <cell r="F29">
            <v>97</v>
          </cell>
          <cell r="G29">
            <v>37</v>
          </cell>
          <cell r="H29">
            <v>12.96</v>
          </cell>
          <cell r="I29" t="str">
            <v>N</v>
          </cell>
          <cell r="J29">
            <v>25.2</v>
          </cell>
          <cell r="K29">
            <v>0</v>
          </cell>
        </row>
        <row r="30">
          <cell r="B30">
            <v>17.833333333333336</v>
          </cell>
          <cell r="C30">
            <v>25.2</v>
          </cell>
          <cell r="D30">
            <v>14.1</v>
          </cell>
          <cell r="E30">
            <v>80.416666666666671</v>
          </cell>
          <cell r="F30">
            <v>96</v>
          </cell>
          <cell r="G30">
            <v>51</v>
          </cell>
          <cell r="H30">
            <v>10.8</v>
          </cell>
          <cell r="I30" t="str">
            <v>NE</v>
          </cell>
          <cell r="J30">
            <v>20.88</v>
          </cell>
          <cell r="K30">
            <v>0</v>
          </cell>
        </row>
        <row r="31">
          <cell r="B31">
            <v>18.875</v>
          </cell>
          <cell r="C31">
            <v>29.1</v>
          </cell>
          <cell r="D31">
            <v>13.4</v>
          </cell>
          <cell r="E31">
            <v>75.625</v>
          </cell>
          <cell r="F31">
            <v>99</v>
          </cell>
          <cell r="G31">
            <v>32</v>
          </cell>
          <cell r="H31">
            <v>9.7200000000000006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23.154166666666665</v>
          </cell>
          <cell r="C32">
            <v>31.2</v>
          </cell>
          <cell r="D32">
            <v>15</v>
          </cell>
          <cell r="E32">
            <v>55.875</v>
          </cell>
          <cell r="F32">
            <v>86</v>
          </cell>
          <cell r="G32">
            <v>32</v>
          </cell>
          <cell r="H32">
            <v>15.120000000000001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19.283333333333328</v>
          </cell>
          <cell r="C33">
            <v>24.3</v>
          </cell>
          <cell r="D33">
            <v>13.5</v>
          </cell>
          <cell r="E33">
            <v>55.25</v>
          </cell>
          <cell r="F33">
            <v>88</v>
          </cell>
          <cell r="G33">
            <v>30</v>
          </cell>
          <cell r="H33">
            <v>7.9200000000000008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18.120833333333337</v>
          </cell>
          <cell r="C34">
            <v>28.4</v>
          </cell>
          <cell r="D34">
            <v>12.7</v>
          </cell>
          <cell r="E34">
            <v>54.916666666666664</v>
          </cell>
          <cell r="F34">
            <v>90</v>
          </cell>
          <cell r="G34">
            <v>30</v>
          </cell>
          <cell r="H34">
            <v>11.16</v>
          </cell>
          <cell r="I34" t="str">
            <v>N</v>
          </cell>
          <cell r="J34">
            <v>29.52</v>
          </cell>
          <cell r="K34">
            <v>0.4</v>
          </cell>
        </row>
        <row r="35">
          <cell r="B35">
            <v>16.379166666666666</v>
          </cell>
          <cell r="C35">
            <v>24.1</v>
          </cell>
          <cell r="D35">
            <v>10.3</v>
          </cell>
          <cell r="E35">
            <v>68.333333333333329</v>
          </cell>
          <cell r="F35">
            <v>96</v>
          </cell>
          <cell r="G35">
            <v>27</v>
          </cell>
          <cell r="H35">
            <v>10.08</v>
          </cell>
          <cell r="I35" t="str">
            <v>NE</v>
          </cell>
          <cell r="J35">
            <v>27</v>
          </cell>
          <cell r="K35">
            <v>2.2000000000000002</v>
          </cell>
        </row>
        <row r="36">
          <cell r="I36" t="str">
            <v>SO</v>
          </cell>
        </row>
      </sheetData>
      <sheetData sheetId="7">
        <row r="5">
          <cell r="B5">
            <v>17.099999999999998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20.420833333333331</v>
          </cell>
          <cell r="C5">
            <v>31.5</v>
          </cell>
          <cell r="D5">
            <v>13.1</v>
          </cell>
          <cell r="E5">
            <v>69.833333333333329</v>
          </cell>
          <cell r="F5">
            <v>93</v>
          </cell>
          <cell r="G5">
            <v>28</v>
          </cell>
          <cell r="H5">
            <v>0.36000000000000004</v>
          </cell>
          <cell r="I5" t="str">
            <v>NE</v>
          </cell>
          <cell r="J5">
            <v>34.56</v>
          </cell>
          <cell r="K5">
            <v>0</v>
          </cell>
        </row>
        <row r="6">
          <cell r="B6">
            <v>20.616666666666667</v>
          </cell>
          <cell r="C6">
            <v>31.7</v>
          </cell>
          <cell r="D6">
            <v>11.6</v>
          </cell>
          <cell r="E6">
            <v>66.25</v>
          </cell>
          <cell r="F6">
            <v>93</v>
          </cell>
          <cell r="G6">
            <v>30</v>
          </cell>
          <cell r="H6">
            <v>0.36000000000000004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20.329166666666666</v>
          </cell>
          <cell r="C7">
            <v>31.5</v>
          </cell>
          <cell r="D7">
            <v>12.1</v>
          </cell>
          <cell r="E7">
            <v>68.708333333333329</v>
          </cell>
          <cell r="F7">
            <v>94</v>
          </cell>
          <cell r="G7">
            <v>28</v>
          </cell>
          <cell r="H7">
            <v>0</v>
          </cell>
          <cell r="I7" t="str">
            <v>NE</v>
          </cell>
          <cell r="J7">
            <v>0</v>
          </cell>
          <cell r="K7">
            <v>0</v>
          </cell>
        </row>
        <row r="8">
          <cell r="B8">
            <v>20.220833333333335</v>
          </cell>
          <cell r="C8">
            <v>30.9</v>
          </cell>
          <cell r="D8">
            <v>12.1</v>
          </cell>
          <cell r="E8">
            <v>68</v>
          </cell>
          <cell r="F8">
            <v>94</v>
          </cell>
          <cell r="G8">
            <v>28</v>
          </cell>
          <cell r="H8">
            <v>0</v>
          </cell>
          <cell r="I8" t="str">
            <v>NE</v>
          </cell>
          <cell r="J8">
            <v>0</v>
          </cell>
          <cell r="K8">
            <v>0</v>
          </cell>
        </row>
        <row r="9">
          <cell r="B9">
            <v>20.258333333333336</v>
          </cell>
          <cell r="C9">
            <v>31.4</v>
          </cell>
          <cell r="D9">
            <v>12.2</v>
          </cell>
          <cell r="E9">
            <v>66.541666666666671</v>
          </cell>
          <cell r="F9">
            <v>93</v>
          </cell>
          <cell r="G9">
            <v>27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20.104166666666668</v>
          </cell>
          <cell r="C10">
            <v>32.4</v>
          </cell>
          <cell r="D10">
            <v>11.5</v>
          </cell>
          <cell r="E10">
            <v>64.625</v>
          </cell>
          <cell r="F10">
            <v>91</v>
          </cell>
          <cell r="G10">
            <v>25</v>
          </cell>
          <cell r="H10">
            <v>0</v>
          </cell>
          <cell r="I10" t="str">
            <v>NE</v>
          </cell>
          <cell r="J10">
            <v>12.96</v>
          </cell>
          <cell r="K10">
            <v>0</v>
          </cell>
        </row>
        <row r="11">
          <cell r="B11">
            <v>20.166666666666668</v>
          </cell>
          <cell r="C11">
            <v>31.5</v>
          </cell>
          <cell r="D11">
            <v>11.4</v>
          </cell>
          <cell r="E11">
            <v>63.541666666666664</v>
          </cell>
          <cell r="F11">
            <v>91</v>
          </cell>
          <cell r="G11">
            <v>26</v>
          </cell>
          <cell r="H11">
            <v>1.8</v>
          </cell>
          <cell r="I11" t="str">
            <v>NE</v>
          </cell>
          <cell r="J11">
            <v>27.720000000000002</v>
          </cell>
          <cell r="K11">
            <v>0</v>
          </cell>
        </row>
        <row r="12">
          <cell r="B12">
            <v>20.341666666666669</v>
          </cell>
          <cell r="C12">
            <v>30</v>
          </cell>
          <cell r="D12">
            <v>14.2</v>
          </cell>
          <cell r="E12">
            <v>65.958333333333329</v>
          </cell>
          <cell r="F12">
            <v>86</v>
          </cell>
          <cell r="G12">
            <v>26</v>
          </cell>
          <cell r="H12">
            <v>6.48</v>
          </cell>
          <cell r="I12" t="str">
            <v>NE</v>
          </cell>
          <cell r="J12">
            <v>33.119999999999997</v>
          </cell>
          <cell r="K12">
            <v>0</v>
          </cell>
        </row>
        <row r="13">
          <cell r="B13">
            <v>13.6</v>
          </cell>
          <cell r="C13">
            <v>18.100000000000001</v>
          </cell>
          <cell r="D13">
            <v>11.4</v>
          </cell>
          <cell r="E13">
            <v>73.791666666666671</v>
          </cell>
          <cell r="F13">
            <v>85</v>
          </cell>
          <cell r="G13">
            <v>54</v>
          </cell>
          <cell r="H13">
            <v>12.96</v>
          </cell>
          <cell r="I13" t="str">
            <v>NO</v>
          </cell>
          <cell r="J13">
            <v>37.080000000000005</v>
          </cell>
          <cell r="K13">
            <v>0</v>
          </cell>
        </row>
        <row r="14">
          <cell r="B14">
            <v>12.700000000000001</v>
          </cell>
          <cell r="C14">
            <v>19.3</v>
          </cell>
          <cell r="D14">
            <v>7.2</v>
          </cell>
          <cell r="E14">
            <v>59.333333333333336</v>
          </cell>
          <cell r="F14">
            <v>79</v>
          </cell>
          <cell r="G14">
            <v>31</v>
          </cell>
          <cell r="H14">
            <v>9.7200000000000006</v>
          </cell>
          <cell r="I14" t="str">
            <v>NO</v>
          </cell>
          <cell r="J14">
            <v>30.240000000000002</v>
          </cell>
          <cell r="K14">
            <v>0</v>
          </cell>
        </row>
        <row r="15">
          <cell r="B15">
            <v>11.275</v>
          </cell>
          <cell r="C15">
            <v>21.2</v>
          </cell>
          <cell r="D15">
            <v>1.6</v>
          </cell>
          <cell r="E15">
            <v>64.958333333333329</v>
          </cell>
          <cell r="F15">
            <v>95</v>
          </cell>
          <cell r="G15">
            <v>29</v>
          </cell>
          <cell r="H15">
            <v>9</v>
          </cell>
          <cell r="I15" t="str">
            <v>SO</v>
          </cell>
          <cell r="J15">
            <v>21.240000000000002</v>
          </cell>
          <cell r="K15">
            <v>0</v>
          </cell>
        </row>
        <row r="16">
          <cell r="B16">
            <v>14.133333333333333</v>
          </cell>
          <cell r="C16">
            <v>25.7</v>
          </cell>
          <cell r="D16">
            <v>5.6</v>
          </cell>
          <cell r="E16">
            <v>60.583333333333336</v>
          </cell>
          <cell r="F16">
            <v>89</v>
          </cell>
          <cell r="G16">
            <v>29</v>
          </cell>
          <cell r="H16">
            <v>7.9200000000000008</v>
          </cell>
          <cell r="I16" t="str">
            <v>SO</v>
          </cell>
          <cell r="J16">
            <v>17.64</v>
          </cell>
          <cell r="K16">
            <v>0</v>
          </cell>
        </row>
        <row r="17">
          <cell r="B17">
            <v>17.608333333333334</v>
          </cell>
          <cell r="C17">
            <v>30.2</v>
          </cell>
          <cell r="D17">
            <v>9.1999999999999993</v>
          </cell>
          <cell r="E17">
            <v>63.833333333333336</v>
          </cell>
          <cell r="F17">
            <v>90</v>
          </cell>
          <cell r="G17">
            <v>30</v>
          </cell>
          <cell r="H17">
            <v>5.7600000000000007</v>
          </cell>
          <cell r="I17" t="str">
            <v>NE</v>
          </cell>
          <cell r="J17">
            <v>19.8</v>
          </cell>
          <cell r="K17">
            <v>0</v>
          </cell>
        </row>
        <row r="18">
          <cell r="B18">
            <v>20.000000000000004</v>
          </cell>
          <cell r="C18">
            <v>32.9</v>
          </cell>
          <cell r="D18">
            <v>11.2</v>
          </cell>
          <cell r="E18">
            <v>64.5</v>
          </cell>
          <cell r="F18">
            <v>92</v>
          </cell>
          <cell r="G18">
            <v>25</v>
          </cell>
          <cell r="H18">
            <v>6.48</v>
          </cell>
          <cell r="I18" t="str">
            <v>NE</v>
          </cell>
          <cell r="J18">
            <v>21.6</v>
          </cell>
          <cell r="K18">
            <v>0</v>
          </cell>
        </row>
        <row r="19">
          <cell r="B19">
            <v>20.841666666666669</v>
          </cell>
          <cell r="C19">
            <v>34.799999999999997</v>
          </cell>
          <cell r="D19">
            <v>10.6</v>
          </cell>
          <cell r="E19">
            <v>62.041666666666664</v>
          </cell>
          <cell r="F19">
            <v>92</v>
          </cell>
          <cell r="G19">
            <v>23</v>
          </cell>
          <cell r="H19">
            <v>7.2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22.745833333333337</v>
          </cell>
          <cell r="C20">
            <v>34.1</v>
          </cell>
          <cell r="D20">
            <v>13.2</v>
          </cell>
          <cell r="E20">
            <v>58.791666666666664</v>
          </cell>
          <cell r="F20">
            <v>90</v>
          </cell>
          <cell r="G20">
            <v>24</v>
          </cell>
          <cell r="H20">
            <v>10.08</v>
          </cell>
          <cell r="I20" t="str">
            <v>NE</v>
          </cell>
          <cell r="J20">
            <v>29.880000000000003</v>
          </cell>
          <cell r="K20">
            <v>0</v>
          </cell>
        </row>
        <row r="21">
          <cell r="B21">
            <v>22.304166666666671</v>
          </cell>
          <cell r="C21">
            <v>33.5</v>
          </cell>
          <cell r="D21">
            <v>13.4</v>
          </cell>
          <cell r="E21">
            <v>58</v>
          </cell>
          <cell r="F21">
            <v>89</v>
          </cell>
          <cell r="G21">
            <v>22</v>
          </cell>
          <cell r="H21">
            <v>7.2</v>
          </cell>
          <cell r="I21" t="str">
            <v>S</v>
          </cell>
          <cell r="J21">
            <v>21.96</v>
          </cell>
          <cell r="K21">
            <v>0</v>
          </cell>
        </row>
        <row r="22">
          <cell r="B22">
            <v>21.141666666666669</v>
          </cell>
          <cell r="C22">
            <v>33.6</v>
          </cell>
          <cell r="D22">
            <v>11</v>
          </cell>
          <cell r="E22">
            <v>54.791666666666664</v>
          </cell>
          <cell r="F22">
            <v>86</v>
          </cell>
          <cell r="G22">
            <v>20</v>
          </cell>
          <cell r="H22">
            <v>7.2</v>
          </cell>
          <cell r="I22" t="str">
            <v>NE</v>
          </cell>
          <cell r="J22">
            <v>25.2</v>
          </cell>
          <cell r="K22">
            <v>0</v>
          </cell>
        </row>
        <row r="23">
          <cell r="B23">
            <v>21.641666666666666</v>
          </cell>
          <cell r="C23">
            <v>33.6</v>
          </cell>
          <cell r="D23">
            <v>11.6</v>
          </cell>
          <cell r="E23">
            <v>58.958333333333336</v>
          </cell>
          <cell r="F23">
            <v>89</v>
          </cell>
          <cell r="G23">
            <v>26</v>
          </cell>
          <cell r="H23">
            <v>9</v>
          </cell>
          <cell r="I23" t="str">
            <v>NE</v>
          </cell>
          <cell r="J23">
            <v>35.64</v>
          </cell>
          <cell r="K23">
            <v>0</v>
          </cell>
        </row>
        <row r="24">
          <cell r="B24">
            <v>21.891666666666669</v>
          </cell>
          <cell r="C24">
            <v>33.5</v>
          </cell>
          <cell r="D24">
            <v>13.8</v>
          </cell>
          <cell r="E24">
            <v>60.916666666666664</v>
          </cell>
          <cell r="F24">
            <v>88</v>
          </cell>
          <cell r="G24">
            <v>25</v>
          </cell>
          <cell r="H24">
            <v>24.12</v>
          </cell>
          <cell r="I24" t="str">
            <v>NE</v>
          </cell>
          <cell r="J24">
            <v>46.440000000000005</v>
          </cell>
          <cell r="K24">
            <v>0</v>
          </cell>
        </row>
        <row r="25">
          <cell r="B25">
            <v>14.625</v>
          </cell>
          <cell r="C25">
            <v>21.2</v>
          </cell>
          <cell r="D25">
            <v>11.1</v>
          </cell>
          <cell r="E25">
            <v>62.416666666666664</v>
          </cell>
          <cell r="F25">
            <v>81</v>
          </cell>
          <cell r="G25">
            <v>25</v>
          </cell>
          <cell r="H25">
            <v>12.96</v>
          </cell>
          <cell r="I25" t="str">
            <v>NO</v>
          </cell>
          <cell r="J25">
            <v>33.119999999999997</v>
          </cell>
          <cell r="K25">
            <v>0</v>
          </cell>
        </row>
        <row r="26">
          <cell r="B26">
            <v>17.091666666666665</v>
          </cell>
          <cell r="C26">
            <v>31.5</v>
          </cell>
          <cell r="D26">
            <v>7.9</v>
          </cell>
          <cell r="E26">
            <v>56.833333333333336</v>
          </cell>
          <cell r="F26">
            <v>84</v>
          </cell>
          <cell r="G26">
            <v>26</v>
          </cell>
          <cell r="H26">
            <v>7.2</v>
          </cell>
          <cell r="I26" t="str">
            <v>S</v>
          </cell>
          <cell r="J26">
            <v>26.28</v>
          </cell>
          <cell r="K26">
            <v>0</v>
          </cell>
        </row>
        <row r="27">
          <cell r="B27">
            <v>21.645833333333329</v>
          </cell>
          <cell r="C27">
            <v>31.9</v>
          </cell>
          <cell r="D27">
            <v>12.6</v>
          </cell>
          <cell r="E27">
            <v>56.916666666666664</v>
          </cell>
          <cell r="F27">
            <v>88</v>
          </cell>
          <cell r="G27">
            <v>23</v>
          </cell>
          <cell r="H27">
            <v>6.84</v>
          </cell>
          <cell r="I27" t="str">
            <v>N</v>
          </cell>
          <cell r="J27">
            <v>23.759999999999998</v>
          </cell>
          <cell r="K27">
            <v>0</v>
          </cell>
        </row>
        <row r="28">
          <cell r="B28">
            <v>20.587499999999995</v>
          </cell>
          <cell r="C28">
            <v>28.7</v>
          </cell>
          <cell r="D28">
            <v>13.6</v>
          </cell>
          <cell r="E28">
            <v>63.375</v>
          </cell>
          <cell r="F28">
            <v>85</v>
          </cell>
          <cell r="G28">
            <v>34</v>
          </cell>
          <cell r="H28">
            <v>10.08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19.120833333333334</v>
          </cell>
          <cell r="C29">
            <v>28.6</v>
          </cell>
          <cell r="D29">
            <v>12.4</v>
          </cell>
          <cell r="E29">
            <v>69.041666666666671</v>
          </cell>
          <cell r="F29">
            <v>94</v>
          </cell>
          <cell r="G29">
            <v>34</v>
          </cell>
          <cell r="H29">
            <v>9.7200000000000006</v>
          </cell>
          <cell r="I29" t="str">
            <v>SO</v>
          </cell>
          <cell r="J29">
            <v>22.32</v>
          </cell>
          <cell r="K29">
            <v>0</v>
          </cell>
        </row>
        <row r="30">
          <cell r="B30">
            <v>18.900000000000002</v>
          </cell>
          <cell r="C30">
            <v>27.9</v>
          </cell>
          <cell r="D30">
            <v>13.5</v>
          </cell>
          <cell r="E30">
            <v>70.625</v>
          </cell>
          <cell r="F30">
            <v>91</v>
          </cell>
          <cell r="G30">
            <v>37</v>
          </cell>
          <cell r="H30">
            <v>10.8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18.541666666666664</v>
          </cell>
          <cell r="C31">
            <v>28.5</v>
          </cell>
          <cell r="D31">
            <v>11.8</v>
          </cell>
          <cell r="E31">
            <v>72.416666666666671</v>
          </cell>
          <cell r="F31">
            <v>96</v>
          </cell>
          <cell r="G31">
            <v>34</v>
          </cell>
          <cell r="H31">
            <v>7.9200000000000008</v>
          </cell>
          <cell r="I31" t="str">
            <v>N</v>
          </cell>
          <cell r="J31">
            <v>14.76</v>
          </cell>
          <cell r="K31">
            <v>0</v>
          </cell>
        </row>
        <row r="32">
          <cell r="B32">
            <v>20.975000000000005</v>
          </cell>
          <cell r="C32">
            <v>33.799999999999997</v>
          </cell>
          <cell r="D32">
            <v>11.3</v>
          </cell>
          <cell r="E32">
            <v>60.666666666666664</v>
          </cell>
          <cell r="F32">
            <v>90</v>
          </cell>
          <cell r="G32">
            <v>26</v>
          </cell>
          <cell r="H32">
            <v>9.3600000000000012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21.387499999999992</v>
          </cell>
          <cell r="C33">
            <v>27.8</v>
          </cell>
          <cell r="D33">
            <v>16.8</v>
          </cell>
          <cell r="E33">
            <v>60.208333333333336</v>
          </cell>
          <cell r="F33">
            <v>84</v>
          </cell>
          <cell r="G33">
            <v>34</v>
          </cell>
          <cell r="H33">
            <v>6.84</v>
          </cell>
          <cell r="I33" t="str">
            <v>NO</v>
          </cell>
          <cell r="J33">
            <v>18</v>
          </cell>
          <cell r="K33">
            <v>0</v>
          </cell>
        </row>
        <row r="34">
          <cell r="B34">
            <v>18.866666666666671</v>
          </cell>
          <cell r="C34">
            <v>30.2</v>
          </cell>
          <cell r="D34">
            <v>10.199999999999999</v>
          </cell>
          <cell r="E34">
            <v>54.125</v>
          </cell>
          <cell r="F34">
            <v>81</v>
          </cell>
          <cell r="G34">
            <v>28</v>
          </cell>
          <cell r="H34">
            <v>11.520000000000001</v>
          </cell>
          <cell r="I34" t="str">
            <v>N</v>
          </cell>
          <cell r="J34">
            <v>26.28</v>
          </cell>
          <cell r="K34">
            <v>0</v>
          </cell>
        </row>
        <row r="35">
          <cell r="B35">
            <v>19.174999999999997</v>
          </cell>
          <cell r="C35">
            <v>25.5</v>
          </cell>
          <cell r="D35">
            <v>14.3</v>
          </cell>
          <cell r="E35">
            <v>55.083333333333336</v>
          </cell>
          <cell r="F35">
            <v>82</v>
          </cell>
          <cell r="G35">
            <v>25</v>
          </cell>
          <cell r="H35">
            <v>9.7200000000000006</v>
          </cell>
          <cell r="I35" t="str">
            <v>NO</v>
          </cell>
          <cell r="J35">
            <v>28.8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>
            <v>19.204166666666662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22.233333333333334</v>
          </cell>
          <cell r="C5">
            <v>31.2</v>
          </cell>
          <cell r="D5">
            <v>15.3</v>
          </cell>
          <cell r="E5">
            <v>72.833333333333329</v>
          </cell>
          <cell r="F5">
            <v>95</v>
          </cell>
          <cell r="G5">
            <v>34</v>
          </cell>
          <cell r="H5">
            <v>14.76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22.020833333333332</v>
          </cell>
          <cell r="C6">
            <v>30.6</v>
          </cell>
          <cell r="D6">
            <v>14.7</v>
          </cell>
          <cell r="E6">
            <v>71.791666666666671</v>
          </cell>
          <cell r="F6">
            <v>94</v>
          </cell>
          <cell r="G6">
            <v>36</v>
          </cell>
          <cell r="H6">
            <v>10.08</v>
          </cell>
          <cell r="I6" t="str">
            <v>NO</v>
          </cell>
          <cell r="J6">
            <v>26.28</v>
          </cell>
          <cell r="K6">
            <v>0</v>
          </cell>
        </row>
        <row r="7">
          <cell r="B7">
            <v>21.733333333333334</v>
          </cell>
          <cell r="C7">
            <v>30.9</v>
          </cell>
          <cell r="D7">
            <v>14.6</v>
          </cell>
          <cell r="E7">
            <v>73.208333333333329</v>
          </cell>
          <cell r="F7">
            <v>94</v>
          </cell>
          <cell r="G7">
            <v>36</v>
          </cell>
          <cell r="H7">
            <v>8.2799999999999994</v>
          </cell>
          <cell r="I7" t="str">
            <v>O</v>
          </cell>
          <cell r="J7">
            <v>21.6</v>
          </cell>
          <cell r="K7">
            <v>0</v>
          </cell>
        </row>
        <row r="8">
          <cell r="B8">
            <v>20.845833333333331</v>
          </cell>
          <cell r="C8">
            <v>30.1</v>
          </cell>
          <cell r="D8">
            <v>15.6</v>
          </cell>
          <cell r="E8">
            <v>82.458333333333329</v>
          </cell>
          <cell r="F8">
            <v>96</v>
          </cell>
          <cell r="G8">
            <v>40</v>
          </cell>
          <cell r="H8">
            <v>1.4400000000000002</v>
          </cell>
          <cell r="I8" t="str">
            <v>S</v>
          </cell>
          <cell r="J8">
            <v>11.520000000000001</v>
          </cell>
          <cell r="K8">
            <v>0</v>
          </cell>
        </row>
        <row r="9">
          <cell r="B9">
            <v>22.279166666666665</v>
          </cell>
          <cell r="C9">
            <v>32</v>
          </cell>
          <cell r="D9">
            <v>15.5</v>
          </cell>
          <cell r="E9">
            <v>73</v>
          </cell>
          <cell r="F9">
            <v>95</v>
          </cell>
          <cell r="G9">
            <v>33</v>
          </cell>
          <cell r="H9">
            <v>3.6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23.333333333333339</v>
          </cell>
          <cell r="C10">
            <v>31.8</v>
          </cell>
          <cell r="D10">
            <v>16.399999999999999</v>
          </cell>
          <cell r="E10">
            <v>68.916666666666671</v>
          </cell>
          <cell r="F10">
            <v>94</v>
          </cell>
          <cell r="G10">
            <v>30</v>
          </cell>
          <cell r="H10">
            <v>7.2</v>
          </cell>
          <cell r="I10" t="str">
            <v>S</v>
          </cell>
          <cell r="J10">
            <v>18</v>
          </cell>
          <cell r="K10">
            <v>0</v>
          </cell>
        </row>
        <row r="11">
          <cell r="B11">
            <v>22.174999999999997</v>
          </cell>
          <cell r="C11">
            <v>31.2</v>
          </cell>
          <cell r="D11">
            <v>15.2</v>
          </cell>
          <cell r="E11">
            <v>69.166666666666671</v>
          </cell>
          <cell r="F11">
            <v>93</v>
          </cell>
          <cell r="G11">
            <v>32</v>
          </cell>
          <cell r="H11">
            <v>5.4</v>
          </cell>
          <cell r="I11" t="str">
            <v>SO</v>
          </cell>
          <cell r="J11">
            <v>15.840000000000002</v>
          </cell>
          <cell r="K11">
            <v>0</v>
          </cell>
        </row>
        <row r="12">
          <cell r="B12">
            <v>20.658333333333335</v>
          </cell>
          <cell r="C12">
            <v>26.6</v>
          </cell>
          <cell r="D12">
            <v>16.5</v>
          </cell>
          <cell r="E12">
            <v>76.625</v>
          </cell>
          <cell r="F12">
            <v>90</v>
          </cell>
          <cell r="G12">
            <v>57</v>
          </cell>
          <cell r="H12">
            <v>10.8</v>
          </cell>
          <cell r="I12" t="str">
            <v>O</v>
          </cell>
          <cell r="J12">
            <v>27</v>
          </cell>
          <cell r="K12">
            <v>0</v>
          </cell>
        </row>
        <row r="13">
          <cell r="B13">
            <v>15.095833333333333</v>
          </cell>
          <cell r="C13">
            <v>19.600000000000001</v>
          </cell>
          <cell r="D13">
            <v>13</v>
          </cell>
          <cell r="E13">
            <v>71.666666666666671</v>
          </cell>
          <cell r="F13">
            <v>79</v>
          </cell>
          <cell r="G13">
            <v>57</v>
          </cell>
          <cell r="H13">
            <v>12.96</v>
          </cell>
          <cell r="I13" t="str">
            <v>S</v>
          </cell>
          <cell r="J13">
            <v>30.6</v>
          </cell>
          <cell r="K13">
            <v>0</v>
          </cell>
        </row>
        <row r="14">
          <cell r="B14">
            <v>14.237500000000004</v>
          </cell>
          <cell r="C14">
            <v>20.399999999999999</v>
          </cell>
          <cell r="D14">
            <v>9.6</v>
          </cell>
          <cell r="E14">
            <v>61.25</v>
          </cell>
          <cell r="F14">
            <v>86</v>
          </cell>
          <cell r="G14">
            <v>32</v>
          </cell>
          <cell r="H14">
            <v>7.2</v>
          </cell>
          <cell r="I14" t="str">
            <v>S</v>
          </cell>
          <cell r="J14">
            <v>23.759999999999998</v>
          </cell>
          <cell r="K14">
            <v>0</v>
          </cell>
        </row>
        <row r="15">
          <cell r="B15">
            <v>14.104347826086956</v>
          </cell>
          <cell r="C15">
            <v>23.9</v>
          </cell>
          <cell r="D15">
            <v>6.5</v>
          </cell>
          <cell r="E15">
            <v>63.608695652173914</v>
          </cell>
          <cell r="F15">
            <v>88</v>
          </cell>
          <cell r="G15">
            <v>30</v>
          </cell>
          <cell r="H15">
            <v>6.84</v>
          </cell>
          <cell r="I15" t="str">
            <v>S</v>
          </cell>
          <cell r="J15">
            <v>19.8</v>
          </cell>
          <cell r="K15">
            <v>0</v>
          </cell>
        </row>
        <row r="16">
          <cell r="B16">
            <v>14.033333333333331</v>
          </cell>
          <cell r="C16">
            <v>17.399999999999999</v>
          </cell>
          <cell r="D16">
            <v>12</v>
          </cell>
          <cell r="E16">
            <v>72</v>
          </cell>
          <cell r="F16">
            <v>83</v>
          </cell>
          <cell r="G16">
            <v>56</v>
          </cell>
          <cell r="H16">
            <v>0</v>
          </cell>
          <cell r="I16" t="str">
            <v>SO</v>
          </cell>
          <cell r="J16">
            <v>5.4</v>
          </cell>
          <cell r="K16">
            <v>0</v>
          </cell>
        </row>
        <row r="17">
          <cell r="B17">
            <v>25.466666666666669</v>
          </cell>
          <cell r="C17">
            <v>29.7</v>
          </cell>
          <cell r="D17">
            <v>17.399999999999999</v>
          </cell>
          <cell r="E17">
            <v>48.166666666666664</v>
          </cell>
          <cell r="F17">
            <v>73</v>
          </cell>
          <cell r="G17">
            <v>36</v>
          </cell>
          <cell r="H17">
            <v>4.6800000000000006</v>
          </cell>
          <cell r="I17" t="str">
            <v>S</v>
          </cell>
          <cell r="J17">
            <v>14.76</v>
          </cell>
          <cell r="K17">
            <v>0</v>
          </cell>
        </row>
        <row r="18">
          <cell r="B18">
            <v>27.737500000000001</v>
          </cell>
          <cell r="C18">
            <v>31.1</v>
          </cell>
          <cell r="D18">
            <v>18.7</v>
          </cell>
          <cell r="E18">
            <v>49.5</v>
          </cell>
          <cell r="F18">
            <v>81</v>
          </cell>
          <cell r="G18">
            <v>39</v>
          </cell>
          <cell r="H18">
            <v>5.4</v>
          </cell>
          <cell r="I18" t="str">
            <v>N</v>
          </cell>
          <cell r="J18">
            <v>14.4</v>
          </cell>
          <cell r="K18">
            <v>0</v>
          </cell>
        </row>
        <row r="19">
          <cell r="B19">
            <v>27.999999999999996</v>
          </cell>
          <cell r="C19">
            <v>32.200000000000003</v>
          </cell>
          <cell r="D19">
            <v>19.5</v>
          </cell>
          <cell r="E19">
            <v>50</v>
          </cell>
          <cell r="F19">
            <v>83</v>
          </cell>
          <cell r="G19">
            <v>34</v>
          </cell>
          <cell r="H19">
            <v>13.68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28.636363636363637</v>
          </cell>
          <cell r="C20">
            <v>32.700000000000003</v>
          </cell>
          <cell r="D20">
            <v>17.2</v>
          </cell>
          <cell r="E20">
            <v>49.18181818181818</v>
          </cell>
          <cell r="F20">
            <v>94</v>
          </cell>
          <cell r="G20">
            <v>33</v>
          </cell>
          <cell r="H20">
            <v>9.3600000000000012</v>
          </cell>
          <cell r="I20" t="str">
            <v>N</v>
          </cell>
          <cell r="J20">
            <v>21.240000000000002</v>
          </cell>
          <cell r="K20">
            <v>0</v>
          </cell>
        </row>
        <row r="21">
          <cell r="B21">
            <v>29.309090909090909</v>
          </cell>
          <cell r="C21">
            <v>33.6</v>
          </cell>
          <cell r="D21">
            <v>17.600000000000001</v>
          </cell>
          <cell r="E21">
            <v>44.454545454545453</v>
          </cell>
          <cell r="F21">
            <v>88</v>
          </cell>
          <cell r="G21">
            <v>28</v>
          </cell>
          <cell r="H21">
            <v>13.32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27.966666666666665</v>
          </cell>
          <cell r="C22">
            <v>32.9</v>
          </cell>
          <cell r="D22">
            <v>17.399999999999999</v>
          </cell>
          <cell r="E22">
            <v>42.916666666666664</v>
          </cell>
          <cell r="F22">
            <v>83</v>
          </cell>
          <cell r="G22">
            <v>28</v>
          </cell>
          <cell r="H22">
            <v>13.68</v>
          </cell>
          <cell r="I22" t="str">
            <v>N</v>
          </cell>
          <cell r="J22">
            <v>28.08</v>
          </cell>
          <cell r="K22">
            <v>0</v>
          </cell>
        </row>
        <row r="23">
          <cell r="B23">
            <v>28.275000000000002</v>
          </cell>
          <cell r="C23">
            <v>32.5</v>
          </cell>
          <cell r="D23">
            <v>16</v>
          </cell>
          <cell r="E23">
            <v>47.083333333333336</v>
          </cell>
          <cell r="F23">
            <v>92</v>
          </cell>
          <cell r="G23">
            <v>32</v>
          </cell>
          <cell r="H23">
            <v>14.4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24.853846153846153</v>
          </cell>
          <cell r="C24">
            <v>31.7</v>
          </cell>
          <cell r="D24">
            <v>16</v>
          </cell>
          <cell r="E24">
            <v>55</v>
          </cell>
          <cell r="F24">
            <v>93</v>
          </cell>
          <cell r="G24">
            <v>36</v>
          </cell>
          <cell r="H24">
            <v>12.24</v>
          </cell>
          <cell r="I24" t="str">
            <v>O</v>
          </cell>
          <cell r="J24">
            <v>31.680000000000003</v>
          </cell>
          <cell r="K24">
            <v>0</v>
          </cell>
        </row>
        <row r="25">
          <cell r="B25">
            <v>17.707692307692305</v>
          </cell>
          <cell r="C25">
            <v>21.8</v>
          </cell>
          <cell r="D25">
            <v>12.3</v>
          </cell>
          <cell r="E25">
            <v>58</v>
          </cell>
          <cell r="F25">
            <v>80</v>
          </cell>
          <cell r="G25">
            <v>44</v>
          </cell>
          <cell r="H25">
            <v>6.12</v>
          </cell>
          <cell r="I25" t="str">
            <v>SE</v>
          </cell>
          <cell r="J25">
            <v>22.32</v>
          </cell>
          <cell r="K25">
            <v>0</v>
          </cell>
        </row>
        <row r="26">
          <cell r="B26">
            <v>23.007692307692309</v>
          </cell>
          <cell r="C26">
            <v>29.3</v>
          </cell>
          <cell r="D26">
            <v>12.5</v>
          </cell>
          <cell r="E26">
            <v>51.92307692307692</v>
          </cell>
          <cell r="F26">
            <v>77</v>
          </cell>
          <cell r="G26">
            <v>36</v>
          </cell>
          <cell r="H26">
            <v>11.879999999999999</v>
          </cell>
          <cell r="I26" t="str">
            <v>NE</v>
          </cell>
          <cell r="J26">
            <v>25.56</v>
          </cell>
          <cell r="K26">
            <v>0</v>
          </cell>
        </row>
        <row r="27">
          <cell r="B27">
            <v>17.685714285714283</v>
          </cell>
          <cell r="C27">
            <v>20.5</v>
          </cell>
          <cell r="D27">
            <v>15.2</v>
          </cell>
          <cell r="E27">
            <v>87.714285714285708</v>
          </cell>
          <cell r="F27">
            <v>93</v>
          </cell>
          <cell r="G27">
            <v>77</v>
          </cell>
          <cell r="H27">
            <v>0.36000000000000004</v>
          </cell>
          <cell r="I27" t="str">
            <v>SO</v>
          </cell>
          <cell r="J27">
            <v>8.64</v>
          </cell>
          <cell r="K27">
            <v>0</v>
          </cell>
        </row>
        <row r="28">
          <cell r="B28">
            <v>23.733333333333334</v>
          </cell>
          <cell r="C28">
            <v>27.3</v>
          </cell>
          <cell r="D28">
            <v>16.5</v>
          </cell>
          <cell r="E28">
            <v>50.666666666666664</v>
          </cell>
          <cell r="F28">
            <v>71</v>
          </cell>
          <cell r="G28">
            <v>41</v>
          </cell>
          <cell r="H28">
            <v>5.7600000000000007</v>
          </cell>
          <cell r="I28" t="str">
            <v>S</v>
          </cell>
          <cell r="J28">
            <v>18.36</v>
          </cell>
          <cell r="K28">
            <v>0</v>
          </cell>
        </row>
        <row r="29">
          <cell r="B29">
            <v>22.444444444444443</v>
          </cell>
          <cell r="C29">
            <v>27.6</v>
          </cell>
          <cell r="D29">
            <v>15.2</v>
          </cell>
          <cell r="E29">
            <v>56.222222222222221</v>
          </cell>
          <cell r="F29">
            <v>81</v>
          </cell>
          <cell r="G29">
            <v>41</v>
          </cell>
          <cell r="H29">
            <v>3.9600000000000004</v>
          </cell>
          <cell r="I29" t="str">
            <v>S</v>
          </cell>
          <cell r="J29">
            <v>16.920000000000002</v>
          </cell>
          <cell r="K29">
            <v>0</v>
          </cell>
        </row>
        <row r="30">
          <cell r="B30">
            <v>22.585714285714289</v>
          </cell>
          <cell r="C30">
            <v>25.7</v>
          </cell>
          <cell r="D30">
            <v>15.1</v>
          </cell>
          <cell r="E30">
            <v>58.714285714285715</v>
          </cell>
          <cell r="F30">
            <v>84</v>
          </cell>
          <cell r="G30">
            <v>49</v>
          </cell>
          <cell r="H30">
            <v>2.8800000000000003</v>
          </cell>
          <cell r="I30" t="str">
            <v>SE</v>
          </cell>
          <cell r="J30">
            <v>14.4</v>
          </cell>
          <cell r="K30">
            <v>0</v>
          </cell>
        </row>
        <row r="31">
          <cell r="B31">
            <v>22.975000000000001</v>
          </cell>
          <cell r="C31">
            <v>27.8</v>
          </cell>
          <cell r="D31">
            <v>15.3</v>
          </cell>
          <cell r="E31">
            <v>61.375</v>
          </cell>
          <cell r="F31">
            <v>88</v>
          </cell>
          <cell r="G31">
            <v>46</v>
          </cell>
          <cell r="H31">
            <v>1.08</v>
          </cell>
          <cell r="I31" t="str">
            <v>SE</v>
          </cell>
          <cell r="J31">
            <v>11.879999999999999</v>
          </cell>
          <cell r="K31">
            <v>0</v>
          </cell>
        </row>
        <row r="32">
          <cell r="B32">
            <v>27.929999999999996</v>
          </cell>
          <cell r="C32">
            <v>32</v>
          </cell>
          <cell r="D32">
            <v>14.9</v>
          </cell>
          <cell r="E32">
            <v>49.1</v>
          </cell>
          <cell r="F32">
            <v>93</v>
          </cell>
          <cell r="G32">
            <v>35</v>
          </cell>
          <cell r="H32">
            <v>13.68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24.96</v>
          </cell>
          <cell r="C33">
            <v>29</v>
          </cell>
          <cell r="D33">
            <v>17.8</v>
          </cell>
          <cell r="E33">
            <v>57</v>
          </cell>
          <cell r="F33">
            <v>84</v>
          </cell>
          <cell r="G33">
            <v>44</v>
          </cell>
          <cell r="H33">
            <v>4.6800000000000006</v>
          </cell>
          <cell r="I33" t="str">
            <v>SE</v>
          </cell>
          <cell r="J33">
            <v>18.36</v>
          </cell>
          <cell r="K33">
            <v>0</v>
          </cell>
        </row>
        <row r="34">
          <cell r="B34">
            <v>25.21</v>
          </cell>
          <cell r="C34">
            <v>30.1</v>
          </cell>
          <cell r="D34">
            <v>15</v>
          </cell>
          <cell r="E34">
            <v>41.9</v>
          </cell>
          <cell r="F34">
            <v>69</v>
          </cell>
          <cell r="G34">
            <v>33</v>
          </cell>
          <cell r="H34">
            <v>6.12</v>
          </cell>
          <cell r="I34" t="str">
            <v>S</v>
          </cell>
          <cell r="J34">
            <v>18</v>
          </cell>
          <cell r="K34">
            <v>0</v>
          </cell>
        </row>
        <row r="35">
          <cell r="B35">
            <v>22.542857142857141</v>
          </cell>
          <cell r="C35">
            <v>24.9</v>
          </cell>
          <cell r="D35">
            <v>17.2</v>
          </cell>
          <cell r="E35">
            <v>43.571428571428569</v>
          </cell>
          <cell r="F35">
            <v>70</v>
          </cell>
          <cell r="G35">
            <v>32</v>
          </cell>
          <cell r="H35">
            <v>6.12</v>
          </cell>
          <cell r="I35" t="str">
            <v>SE</v>
          </cell>
          <cell r="J35">
            <v>19.8</v>
          </cell>
          <cell r="K35">
            <v>0</v>
          </cell>
        </row>
        <row r="36">
          <cell r="I36" t="str">
            <v>S</v>
          </cell>
        </row>
      </sheetData>
      <sheetData sheetId="7">
        <row r="5">
          <cell r="B5">
            <v>24.419999999999998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27.491666666666664</v>
          </cell>
          <cell r="C5">
            <v>31.9</v>
          </cell>
          <cell r="D5">
            <v>21.1</v>
          </cell>
          <cell r="E5">
            <v>55.75</v>
          </cell>
          <cell r="F5">
            <v>90</v>
          </cell>
          <cell r="G5">
            <v>35</v>
          </cell>
          <cell r="H5">
            <v>19.440000000000001</v>
          </cell>
          <cell r="I5" t="str">
            <v>NE</v>
          </cell>
          <cell r="J5">
            <v>32.04</v>
          </cell>
          <cell r="K5">
            <v>1</v>
          </cell>
        </row>
        <row r="6">
          <cell r="B6">
            <v>22.887499999999992</v>
          </cell>
          <cell r="C6">
            <v>31.2</v>
          </cell>
          <cell r="D6">
            <v>17.3</v>
          </cell>
          <cell r="E6">
            <v>73.833333333333329</v>
          </cell>
          <cell r="F6">
            <v>95</v>
          </cell>
          <cell r="G6">
            <v>38</v>
          </cell>
          <cell r="H6">
            <v>16.559999999999999</v>
          </cell>
          <cell r="I6" t="str">
            <v>NE</v>
          </cell>
          <cell r="J6">
            <v>32.76</v>
          </cell>
          <cell r="K6">
            <v>0</v>
          </cell>
        </row>
        <row r="7">
          <cell r="B7">
            <v>22.733333333333331</v>
          </cell>
          <cell r="C7">
            <v>31.7</v>
          </cell>
          <cell r="D7">
            <v>15.5</v>
          </cell>
          <cell r="E7">
            <v>75.375</v>
          </cell>
          <cell r="F7">
            <v>97</v>
          </cell>
          <cell r="G7">
            <v>37</v>
          </cell>
          <cell r="H7">
            <v>12.6</v>
          </cell>
          <cell r="I7" t="str">
            <v>NE</v>
          </cell>
          <cell r="J7">
            <v>23.759999999999998</v>
          </cell>
          <cell r="K7">
            <v>0.2</v>
          </cell>
        </row>
        <row r="8">
          <cell r="B8">
            <v>22.5</v>
          </cell>
          <cell r="C8">
            <v>30</v>
          </cell>
          <cell r="D8">
            <v>17.3</v>
          </cell>
          <cell r="E8">
            <v>84.041666666666671</v>
          </cell>
          <cell r="F8">
            <v>97</v>
          </cell>
          <cell r="G8">
            <v>54</v>
          </cell>
          <cell r="H8">
            <v>12.96</v>
          </cell>
          <cell r="I8" t="str">
            <v>S</v>
          </cell>
          <cell r="J8">
            <v>22.68</v>
          </cell>
          <cell r="K8">
            <v>0</v>
          </cell>
        </row>
        <row r="9">
          <cell r="B9">
            <v>23.400000000000006</v>
          </cell>
          <cell r="C9">
            <v>33.1</v>
          </cell>
          <cell r="D9">
            <v>16.7</v>
          </cell>
          <cell r="E9">
            <v>76.541666666666671</v>
          </cell>
          <cell r="F9">
            <v>98</v>
          </cell>
          <cell r="G9">
            <v>33</v>
          </cell>
          <cell r="H9">
            <v>14.04</v>
          </cell>
          <cell r="I9" t="str">
            <v>NE</v>
          </cell>
          <cell r="J9">
            <v>28.44</v>
          </cell>
          <cell r="K9">
            <v>0.2</v>
          </cell>
        </row>
        <row r="10">
          <cell r="B10">
            <v>23.350000000000005</v>
          </cell>
          <cell r="C10">
            <v>32.799999999999997</v>
          </cell>
          <cell r="D10">
            <v>16.100000000000001</v>
          </cell>
          <cell r="E10">
            <v>71.958333333333329</v>
          </cell>
          <cell r="F10">
            <v>98</v>
          </cell>
          <cell r="G10">
            <v>27</v>
          </cell>
          <cell r="H10">
            <v>16.920000000000002</v>
          </cell>
          <cell r="I10" t="str">
            <v>NE</v>
          </cell>
          <cell r="J10">
            <v>32.04</v>
          </cell>
          <cell r="K10">
            <v>0.2</v>
          </cell>
        </row>
        <row r="11">
          <cell r="B11">
            <v>22.887500000000003</v>
          </cell>
          <cell r="C11">
            <v>31.8</v>
          </cell>
          <cell r="D11">
            <v>16.2</v>
          </cell>
          <cell r="E11">
            <v>70.166666666666671</v>
          </cell>
          <cell r="F11">
            <v>96</v>
          </cell>
          <cell r="G11">
            <v>31</v>
          </cell>
          <cell r="H11">
            <v>17.28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19.087500000000002</v>
          </cell>
          <cell r="C12">
            <v>23.4</v>
          </cell>
          <cell r="D12">
            <v>16</v>
          </cell>
          <cell r="E12">
            <v>86.958333333333329</v>
          </cell>
          <cell r="F12">
            <v>97</v>
          </cell>
          <cell r="G12">
            <v>71</v>
          </cell>
          <cell r="H12">
            <v>21.96</v>
          </cell>
          <cell r="I12" t="str">
            <v>SO</v>
          </cell>
          <cell r="J12">
            <v>41.04</v>
          </cell>
          <cell r="K12">
            <v>0</v>
          </cell>
        </row>
        <row r="13">
          <cell r="B13">
            <v>14.137500000000001</v>
          </cell>
          <cell r="C13">
            <v>17.3</v>
          </cell>
          <cell r="D13">
            <v>12.4</v>
          </cell>
          <cell r="E13">
            <v>83.333333333333329</v>
          </cell>
          <cell r="F13">
            <v>94</v>
          </cell>
          <cell r="G13">
            <v>76</v>
          </cell>
          <cell r="H13">
            <v>24.840000000000003</v>
          </cell>
          <cell r="I13" t="str">
            <v>S</v>
          </cell>
          <cell r="J13">
            <v>48.24</v>
          </cell>
          <cell r="K13">
            <v>0</v>
          </cell>
        </row>
        <row r="14">
          <cell r="B14">
            <v>14.3375</v>
          </cell>
          <cell r="C14">
            <v>19.2</v>
          </cell>
          <cell r="D14">
            <v>10.5</v>
          </cell>
          <cell r="E14">
            <v>73.625</v>
          </cell>
          <cell r="F14">
            <v>91</v>
          </cell>
          <cell r="G14">
            <v>48</v>
          </cell>
          <cell r="H14">
            <v>18.36</v>
          </cell>
          <cell r="I14" t="str">
            <v>S</v>
          </cell>
          <cell r="J14">
            <v>32.76</v>
          </cell>
          <cell r="K14">
            <v>0</v>
          </cell>
        </row>
        <row r="15">
          <cell r="B15">
            <v>14.783333333333337</v>
          </cell>
          <cell r="C15">
            <v>24.5</v>
          </cell>
          <cell r="D15">
            <v>8.4</v>
          </cell>
          <cell r="E15">
            <v>73.833333333333329</v>
          </cell>
          <cell r="F15">
            <v>97</v>
          </cell>
          <cell r="G15">
            <v>36</v>
          </cell>
          <cell r="H15">
            <v>10.08</v>
          </cell>
          <cell r="I15" t="str">
            <v>SE</v>
          </cell>
          <cell r="J15">
            <v>18.36</v>
          </cell>
          <cell r="K15">
            <v>0</v>
          </cell>
        </row>
        <row r="16">
          <cell r="B16">
            <v>18.429166666666667</v>
          </cell>
          <cell r="C16">
            <v>29</v>
          </cell>
          <cell r="D16">
            <v>11.3</v>
          </cell>
          <cell r="E16">
            <v>73.75</v>
          </cell>
          <cell r="F16">
            <v>97</v>
          </cell>
          <cell r="G16">
            <v>36</v>
          </cell>
          <cell r="H16">
            <v>7.5600000000000005</v>
          </cell>
          <cell r="I16" t="str">
            <v>S</v>
          </cell>
          <cell r="J16">
            <v>18</v>
          </cell>
          <cell r="K16">
            <v>0</v>
          </cell>
        </row>
        <row r="17">
          <cell r="B17">
            <v>21.320833333333336</v>
          </cell>
          <cell r="C17">
            <v>31.4</v>
          </cell>
          <cell r="D17">
            <v>14</v>
          </cell>
          <cell r="E17">
            <v>76</v>
          </cell>
          <cell r="F17">
            <v>97</v>
          </cell>
          <cell r="G17">
            <v>35</v>
          </cell>
          <cell r="H17">
            <v>11.520000000000001</v>
          </cell>
          <cell r="I17" t="str">
            <v>NE</v>
          </cell>
          <cell r="J17">
            <v>18</v>
          </cell>
          <cell r="K17">
            <v>0.2</v>
          </cell>
        </row>
        <row r="18">
          <cell r="B18">
            <v>23.045833333333331</v>
          </cell>
          <cell r="C18">
            <v>32.799999999999997</v>
          </cell>
          <cell r="D18">
            <v>15.8</v>
          </cell>
          <cell r="E18">
            <v>73.375</v>
          </cell>
          <cell r="F18">
            <v>97</v>
          </cell>
          <cell r="G18">
            <v>32</v>
          </cell>
          <cell r="H18">
            <v>17.64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22.545833333333334</v>
          </cell>
          <cell r="C19">
            <v>31.9</v>
          </cell>
          <cell r="D19">
            <v>15.6</v>
          </cell>
          <cell r="E19">
            <v>76.875</v>
          </cell>
          <cell r="F19">
            <v>96</v>
          </cell>
          <cell r="G19">
            <v>42</v>
          </cell>
          <cell r="H19">
            <v>19.079999999999998</v>
          </cell>
          <cell r="I19" t="str">
            <v>NE</v>
          </cell>
          <cell r="J19">
            <v>34.56</v>
          </cell>
          <cell r="K19">
            <v>0.2</v>
          </cell>
        </row>
        <row r="20">
          <cell r="B20">
            <v>23.804166666666671</v>
          </cell>
          <cell r="C20">
            <v>33.799999999999997</v>
          </cell>
          <cell r="D20">
            <v>16.5</v>
          </cell>
          <cell r="E20">
            <v>73.291666666666671</v>
          </cell>
          <cell r="F20">
            <v>97</v>
          </cell>
          <cell r="G20">
            <v>31</v>
          </cell>
          <cell r="H20">
            <v>11.879999999999999</v>
          </cell>
          <cell r="I20" t="str">
            <v>NE</v>
          </cell>
          <cell r="J20">
            <v>23.759999999999998</v>
          </cell>
          <cell r="K20">
            <v>0.2</v>
          </cell>
        </row>
        <row r="21">
          <cell r="B21">
            <v>24.233333333333334</v>
          </cell>
          <cell r="C21">
            <v>34.299999999999997</v>
          </cell>
          <cell r="D21">
            <v>16.7</v>
          </cell>
          <cell r="E21">
            <v>72.041666666666671</v>
          </cell>
          <cell r="F21">
            <v>97</v>
          </cell>
          <cell r="G21">
            <v>29</v>
          </cell>
          <cell r="H21">
            <v>12.6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23.979166666666668</v>
          </cell>
          <cell r="C22">
            <v>32.9</v>
          </cell>
          <cell r="D22">
            <v>17.3</v>
          </cell>
          <cell r="E22">
            <v>71.041666666666671</v>
          </cell>
          <cell r="F22">
            <v>96</v>
          </cell>
          <cell r="G22">
            <v>32</v>
          </cell>
          <cell r="H22">
            <v>20.88</v>
          </cell>
          <cell r="I22" t="str">
            <v>NE</v>
          </cell>
          <cell r="J22">
            <v>36.72</v>
          </cell>
          <cell r="K22">
            <v>0.2</v>
          </cell>
        </row>
        <row r="23">
          <cell r="B23">
            <v>24.0625</v>
          </cell>
          <cell r="C23">
            <v>32.9</v>
          </cell>
          <cell r="D23">
            <v>18.2</v>
          </cell>
          <cell r="E23">
            <v>68</v>
          </cell>
          <cell r="F23">
            <v>94</v>
          </cell>
          <cell r="G23">
            <v>33</v>
          </cell>
          <cell r="H23">
            <v>22.32</v>
          </cell>
          <cell r="I23" t="str">
            <v>NE</v>
          </cell>
          <cell r="J23">
            <v>37.800000000000004</v>
          </cell>
          <cell r="K23">
            <v>0</v>
          </cell>
        </row>
        <row r="24">
          <cell r="B24">
            <v>21.445833333333336</v>
          </cell>
          <cell r="C24">
            <v>32.5</v>
          </cell>
          <cell r="D24">
            <v>16</v>
          </cell>
          <cell r="E24">
            <v>75.291666666666671</v>
          </cell>
          <cell r="F24">
            <v>96</v>
          </cell>
          <cell r="G24">
            <v>36</v>
          </cell>
          <cell r="H24">
            <v>28.08</v>
          </cell>
          <cell r="I24" t="str">
            <v>NE</v>
          </cell>
          <cell r="J24">
            <v>51.84</v>
          </cell>
          <cell r="K24">
            <v>0.2</v>
          </cell>
        </row>
        <row r="25">
          <cell r="B25">
            <v>15.795833333333336</v>
          </cell>
          <cell r="C25">
            <v>20.100000000000001</v>
          </cell>
          <cell r="D25">
            <v>12.4</v>
          </cell>
          <cell r="E25">
            <v>75.791666666666671</v>
          </cell>
          <cell r="F25">
            <v>90</v>
          </cell>
          <cell r="G25">
            <v>58</v>
          </cell>
          <cell r="H25">
            <v>22.32</v>
          </cell>
          <cell r="I25" t="str">
            <v>S</v>
          </cell>
          <cell r="J25">
            <v>50.76</v>
          </cell>
          <cell r="K25">
            <v>0</v>
          </cell>
        </row>
        <row r="26">
          <cell r="B26">
            <v>17.983333333333331</v>
          </cell>
          <cell r="C26">
            <v>27.8</v>
          </cell>
          <cell r="D26">
            <v>10.199999999999999</v>
          </cell>
          <cell r="E26">
            <v>74.625</v>
          </cell>
          <cell r="F26">
            <v>97</v>
          </cell>
          <cell r="G26">
            <v>45</v>
          </cell>
          <cell r="H26">
            <v>15.48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22.004166666666663</v>
          </cell>
          <cell r="C27">
            <v>31.4</v>
          </cell>
          <cell r="D27">
            <v>15.6</v>
          </cell>
          <cell r="E27">
            <v>75.208333333333329</v>
          </cell>
          <cell r="F27">
            <v>96</v>
          </cell>
          <cell r="G27">
            <v>39</v>
          </cell>
          <cell r="H27">
            <v>16.920000000000002</v>
          </cell>
          <cell r="I27" t="str">
            <v>S</v>
          </cell>
          <cell r="J27">
            <v>32.76</v>
          </cell>
          <cell r="K27">
            <v>0</v>
          </cell>
        </row>
        <row r="28">
          <cell r="B28">
            <v>19.029166666666665</v>
          </cell>
          <cell r="C28">
            <v>23.6</v>
          </cell>
          <cell r="D28">
            <v>14.6</v>
          </cell>
          <cell r="E28">
            <v>68.916666666666671</v>
          </cell>
          <cell r="F28">
            <v>82</v>
          </cell>
          <cell r="G28">
            <v>56</v>
          </cell>
          <cell r="H28">
            <v>20.88</v>
          </cell>
          <cell r="I28" t="str">
            <v>SO</v>
          </cell>
          <cell r="J28">
            <v>38.519999999999996</v>
          </cell>
          <cell r="K28">
            <v>0</v>
          </cell>
        </row>
        <row r="29">
          <cell r="B29">
            <v>17.879166666666666</v>
          </cell>
          <cell r="C29">
            <v>24.7</v>
          </cell>
          <cell r="D29">
            <v>13.4</v>
          </cell>
          <cell r="E29">
            <v>76.375</v>
          </cell>
          <cell r="F29">
            <v>91</v>
          </cell>
          <cell r="G29">
            <v>55</v>
          </cell>
          <cell r="H29">
            <v>15.840000000000002</v>
          </cell>
          <cell r="I29" t="str">
            <v>SO</v>
          </cell>
          <cell r="J29">
            <v>27</v>
          </cell>
          <cell r="K29">
            <v>0</v>
          </cell>
        </row>
        <row r="30">
          <cell r="B30">
            <v>16.833333333333329</v>
          </cell>
          <cell r="C30">
            <v>23.4</v>
          </cell>
          <cell r="D30">
            <v>12.9</v>
          </cell>
          <cell r="E30">
            <v>81.791666666666671</v>
          </cell>
          <cell r="F30">
            <v>96</v>
          </cell>
          <cell r="G30">
            <v>60</v>
          </cell>
          <cell r="H30">
            <v>16.559999999999999</v>
          </cell>
          <cell r="I30" t="str">
            <v>SO</v>
          </cell>
          <cell r="J30">
            <v>30.240000000000002</v>
          </cell>
          <cell r="K30">
            <v>0</v>
          </cell>
        </row>
        <row r="31">
          <cell r="B31">
            <v>18.458333333333332</v>
          </cell>
          <cell r="C31">
            <v>29.7</v>
          </cell>
          <cell r="D31">
            <v>10.8</v>
          </cell>
          <cell r="E31">
            <v>79.5</v>
          </cell>
          <cell r="F31">
            <v>98</v>
          </cell>
          <cell r="G31">
            <v>39</v>
          </cell>
          <cell r="H31">
            <v>10.08</v>
          </cell>
          <cell r="I31" t="str">
            <v>N</v>
          </cell>
          <cell r="J31">
            <v>28.8</v>
          </cell>
          <cell r="K31">
            <v>0.2</v>
          </cell>
        </row>
        <row r="32">
          <cell r="B32">
            <v>22.504166666666666</v>
          </cell>
          <cell r="C32">
            <v>32.5</v>
          </cell>
          <cell r="D32">
            <v>14.9</v>
          </cell>
          <cell r="E32">
            <v>73.958333333333329</v>
          </cell>
          <cell r="F32">
            <v>96</v>
          </cell>
          <cell r="G32">
            <v>37</v>
          </cell>
          <cell r="H32">
            <v>16.920000000000002</v>
          </cell>
          <cell r="I32" t="str">
            <v>N</v>
          </cell>
          <cell r="J32">
            <v>34.56</v>
          </cell>
          <cell r="K32">
            <v>0</v>
          </cell>
        </row>
        <row r="33">
          <cell r="B33">
            <v>21.5</v>
          </cell>
          <cell r="C33">
            <v>27.6</v>
          </cell>
          <cell r="D33">
            <v>17.100000000000001</v>
          </cell>
          <cell r="E33">
            <v>78.458333333333329</v>
          </cell>
          <cell r="F33">
            <v>96</v>
          </cell>
          <cell r="G33">
            <v>58</v>
          </cell>
          <cell r="H33">
            <v>14.04</v>
          </cell>
          <cell r="I33" t="str">
            <v>SO</v>
          </cell>
          <cell r="J33">
            <v>27.36</v>
          </cell>
          <cell r="K33">
            <v>0</v>
          </cell>
        </row>
        <row r="34">
          <cell r="B34">
            <v>20.241666666666667</v>
          </cell>
          <cell r="C34">
            <v>30.3</v>
          </cell>
          <cell r="D34">
            <v>12.3</v>
          </cell>
          <cell r="E34">
            <v>78.541666666666671</v>
          </cell>
          <cell r="F34">
            <v>98</v>
          </cell>
          <cell r="G34">
            <v>43</v>
          </cell>
          <cell r="H34">
            <v>8.64</v>
          </cell>
          <cell r="I34" t="str">
            <v>SO</v>
          </cell>
          <cell r="J34">
            <v>15.120000000000001</v>
          </cell>
          <cell r="K34">
            <v>0.2</v>
          </cell>
        </row>
        <row r="35">
          <cell r="B35">
            <v>20.729166666666668</v>
          </cell>
          <cell r="C35">
            <v>24.9</v>
          </cell>
          <cell r="D35">
            <v>17</v>
          </cell>
          <cell r="E35">
            <v>73.333333333333329</v>
          </cell>
          <cell r="F35">
            <v>94</v>
          </cell>
          <cell r="G35">
            <v>49</v>
          </cell>
          <cell r="H35">
            <v>18</v>
          </cell>
          <cell r="I35" t="str">
            <v>S</v>
          </cell>
          <cell r="J35">
            <v>29.16</v>
          </cell>
          <cell r="K35">
            <v>1</v>
          </cell>
        </row>
        <row r="36">
          <cell r="I36" t="str">
            <v>NE</v>
          </cell>
        </row>
      </sheetData>
      <sheetData sheetId="7">
        <row r="5">
          <cell r="B5">
            <v>19.441666666666666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20.308333333333334</v>
          </cell>
          <cell r="C5">
            <v>29.8</v>
          </cell>
          <cell r="D5">
            <v>13.2</v>
          </cell>
          <cell r="E5">
            <v>69.583333333333329</v>
          </cell>
          <cell r="F5">
            <v>98</v>
          </cell>
          <cell r="G5">
            <v>30</v>
          </cell>
          <cell r="H5">
            <v>13.32</v>
          </cell>
          <cell r="I5" t="str">
            <v>SO</v>
          </cell>
          <cell r="J5">
            <v>34.56</v>
          </cell>
          <cell r="K5">
            <v>0</v>
          </cell>
        </row>
        <row r="6">
          <cell r="B6">
            <v>21.104166666666668</v>
          </cell>
          <cell r="C6">
            <v>30.9</v>
          </cell>
          <cell r="D6">
            <v>11.5</v>
          </cell>
          <cell r="E6">
            <v>63.375</v>
          </cell>
          <cell r="F6">
            <v>96</v>
          </cell>
          <cell r="G6">
            <v>27</v>
          </cell>
          <cell r="H6">
            <v>12.96</v>
          </cell>
          <cell r="I6" t="str">
            <v>SO</v>
          </cell>
          <cell r="J6">
            <v>35.64</v>
          </cell>
          <cell r="K6">
            <v>0</v>
          </cell>
        </row>
        <row r="7">
          <cell r="B7">
            <v>21.574999999999999</v>
          </cell>
          <cell r="C7">
            <v>29.7</v>
          </cell>
          <cell r="D7">
            <v>13</v>
          </cell>
          <cell r="E7">
            <v>63.041666666666664</v>
          </cell>
          <cell r="F7">
            <v>92</v>
          </cell>
          <cell r="G7">
            <v>31</v>
          </cell>
          <cell r="H7">
            <v>6.84</v>
          </cell>
          <cell r="I7" t="str">
            <v>SO</v>
          </cell>
          <cell r="J7">
            <v>16.2</v>
          </cell>
          <cell r="K7">
            <v>0</v>
          </cell>
        </row>
        <row r="8">
          <cell r="B8">
            <v>20.129166666666666</v>
          </cell>
          <cell r="C8">
            <v>28</v>
          </cell>
          <cell r="D8">
            <v>15.9</v>
          </cell>
          <cell r="E8">
            <v>84.791666666666671</v>
          </cell>
          <cell r="F8">
            <v>99</v>
          </cell>
          <cell r="G8">
            <v>46</v>
          </cell>
          <cell r="H8">
            <v>1.4400000000000002</v>
          </cell>
          <cell r="I8" t="str">
            <v>SO</v>
          </cell>
          <cell r="J8">
            <v>16.920000000000002</v>
          </cell>
          <cell r="K8">
            <v>0.2</v>
          </cell>
        </row>
        <row r="9">
          <cell r="B9">
            <v>20.104166666666664</v>
          </cell>
          <cell r="C9">
            <v>31.2</v>
          </cell>
          <cell r="D9">
            <v>11.8</v>
          </cell>
          <cell r="E9">
            <v>73.541666666666671</v>
          </cell>
          <cell r="F9">
            <v>99</v>
          </cell>
          <cell r="G9">
            <v>23</v>
          </cell>
          <cell r="H9">
            <v>8.64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20.499999999999996</v>
          </cell>
          <cell r="C10">
            <v>30.4</v>
          </cell>
          <cell r="D10">
            <v>12.6</v>
          </cell>
          <cell r="E10">
            <v>64.625</v>
          </cell>
          <cell r="F10">
            <v>93</v>
          </cell>
          <cell r="G10">
            <v>24</v>
          </cell>
          <cell r="H10">
            <v>16.559999999999999</v>
          </cell>
          <cell r="I10" t="str">
            <v>SO</v>
          </cell>
          <cell r="J10">
            <v>37.440000000000005</v>
          </cell>
          <cell r="K10">
            <v>0</v>
          </cell>
        </row>
        <row r="11">
          <cell r="B11">
            <v>20.5</v>
          </cell>
          <cell r="C11">
            <v>31.2</v>
          </cell>
          <cell r="D11">
            <v>11.6</v>
          </cell>
          <cell r="E11">
            <v>62.833333333333336</v>
          </cell>
          <cell r="F11">
            <v>93</v>
          </cell>
          <cell r="G11">
            <v>24</v>
          </cell>
          <cell r="H11">
            <v>17.28</v>
          </cell>
          <cell r="I11" t="str">
            <v>SO</v>
          </cell>
          <cell r="J11">
            <v>36.36</v>
          </cell>
          <cell r="K11">
            <v>0</v>
          </cell>
        </row>
        <row r="12">
          <cell r="B12">
            <v>17.579166666666669</v>
          </cell>
          <cell r="C12">
            <v>23.6</v>
          </cell>
          <cell r="D12">
            <v>12.5</v>
          </cell>
          <cell r="E12">
            <v>83.708333333333329</v>
          </cell>
          <cell r="F12">
            <v>98</v>
          </cell>
          <cell r="G12">
            <v>53</v>
          </cell>
          <cell r="H12">
            <v>10.44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11.20833333333333</v>
          </cell>
          <cell r="C13">
            <v>13.2</v>
          </cell>
          <cell r="D13">
            <v>10.199999999999999</v>
          </cell>
          <cell r="E13">
            <v>81.25</v>
          </cell>
          <cell r="F13">
            <v>91</v>
          </cell>
          <cell r="G13">
            <v>68</v>
          </cell>
          <cell r="H13">
            <v>9.7200000000000006</v>
          </cell>
          <cell r="I13" t="str">
            <v>SO</v>
          </cell>
          <cell r="J13">
            <v>32.4</v>
          </cell>
          <cell r="K13">
            <v>0</v>
          </cell>
        </row>
        <row r="14">
          <cell r="B14">
            <v>11.1625</v>
          </cell>
          <cell r="C14">
            <v>18.399999999999999</v>
          </cell>
          <cell r="D14">
            <v>5.8</v>
          </cell>
          <cell r="E14">
            <v>63.541666666666664</v>
          </cell>
          <cell r="F14">
            <v>93</v>
          </cell>
          <cell r="G14">
            <v>28</v>
          </cell>
          <cell r="H14">
            <v>7.9200000000000008</v>
          </cell>
          <cell r="I14" t="str">
            <v>SO</v>
          </cell>
          <cell r="J14">
            <v>27</v>
          </cell>
          <cell r="K14">
            <v>0</v>
          </cell>
        </row>
        <row r="15">
          <cell r="B15">
            <v>10.25</v>
          </cell>
          <cell r="C15">
            <v>20.6</v>
          </cell>
          <cell r="D15">
            <v>1.7</v>
          </cell>
          <cell r="E15">
            <v>71.75</v>
          </cell>
          <cell r="F15">
            <v>100</v>
          </cell>
          <cell r="G15">
            <v>24</v>
          </cell>
          <cell r="H15">
            <v>13.32</v>
          </cell>
          <cell r="I15" t="str">
            <v>SO</v>
          </cell>
          <cell r="J15">
            <v>32.76</v>
          </cell>
          <cell r="K15">
            <v>0</v>
          </cell>
        </row>
        <row r="16">
          <cell r="B16">
            <v>12.324999999999998</v>
          </cell>
          <cell r="C16">
            <v>20.7</v>
          </cell>
          <cell r="D16">
            <v>4.8</v>
          </cell>
          <cell r="E16">
            <v>66.083333333333329</v>
          </cell>
          <cell r="F16">
            <v>91</v>
          </cell>
          <cell r="G16">
            <v>33</v>
          </cell>
          <cell r="H16">
            <v>15.48</v>
          </cell>
          <cell r="I16" t="str">
            <v>SO</v>
          </cell>
          <cell r="J16">
            <v>28.44</v>
          </cell>
          <cell r="K16">
            <v>0</v>
          </cell>
        </row>
        <row r="17">
          <cell r="B17">
            <v>17.900000000000002</v>
          </cell>
          <cell r="C17">
            <v>28.8</v>
          </cell>
          <cell r="D17">
            <v>11.3</v>
          </cell>
          <cell r="E17">
            <v>60.5</v>
          </cell>
          <cell r="F17">
            <v>82</v>
          </cell>
          <cell r="G17">
            <v>28</v>
          </cell>
          <cell r="H17">
            <v>6.84</v>
          </cell>
          <cell r="I17" t="str">
            <v>SO</v>
          </cell>
          <cell r="J17">
            <v>24.12</v>
          </cell>
          <cell r="K17">
            <v>0</v>
          </cell>
        </row>
        <row r="18">
          <cell r="B18">
            <v>19.599999999999998</v>
          </cell>
          <cell r="C18">
            <v>30.4</v>
          </cell>
          <cell r="D18">
            <v>10.1</v>
          </cell>
          <cell r="E18">
            <v>62.583333333333336</v>
          </cell>
          <cell r="F18">
            <v>92</v>
          </cell>
          <cell r="G18">
            <v>25</v>
          </cell>
          <cell r="H18">
            <v>12.96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21.120833333333334</v>
          </cell>
          <cell r="C19">
            <v>32.299999999999997</v>
          </cell>
          <cell r="D19">
            <v>12.7</v>
          </cell>
          <cell r="E19">
            <v>58.041666666666664</v>
          </cell>
          <cell r="F19">
            <v>88</v>
          </cell>
          <cell r="G19">
            <v>21</v>
          </cell>
          <cell r="H19">
            <v>17.28</v>
          </cell>
          <cell r="I19" t="str">
            <v>SO</v>
          </cell>
          <cell r="J19">
            <v>41.76</v>
          </cell>
          <cell r="K19">
            <v>0</v>
          </cell>
        </row>
        <row r="20">
          <cell r="B20">
            <v>23.200000000000003</v>
          </cell>
          <cell r="C20">
            <v>33.200000000000003</v>
          </cell>
          <cell r="D20">
            <v>14.3</v>
          </cell>
          <cell r="E20">
            <v>55.208333333333336</v>
          </cell>
          <cell r="F20">
            <v>85</v>
          </cell>
          <cell r="G20">
            <v>26</v>
          </cell>
          <cell r="H20">
            <v>14.76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22.316666666666666</v>
          </cell>
          <cell r="C21">
            <v>31.7</v>
          </cell>
          <cell r="D21">
            <v>14.1</v>
          </cell>
          <cell r="E21">
            <v>57.583333333333336</v>
          </cell>
          <cell r="F21">
            <v>90</v>
          </cell>
          <cell r="G21">
            <v>21</v>
          </cell>
          <cell r="H21">
            <v>14.4</v>
          </cell>
          <cell r="I21" t="str">
            <v>SO</v>
          </cell>
          <cell r="J21">
            <v>36.36</v>
          </cell>
          <cell r="K21">
            <v>0</v>
          </cell>
        </row>
        <row r="22">
          <cell r="B22">
            <v>20.825000000000003</v>
          </cell>
          <cell r="C22">
            <v>31.5</v>
          </cell>
          <cell r="D22">
            <v>11.6</v>
          </cell>
          <cell r="E22">
            <v>53.333333333333336</v>
          </cell>
          <cell r="F22">
            <v>85</v>
          </cell>
          <cell r="G22">
            <v>21</v>
          </cell>
          <cell r="H22">
            <v>12.96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21.908333333333335</v>
          </cell>
          <cell r="C23">
            <v>32.700000000000003</v>
          </cell>
          <cell r="D23">
            <v>11.7</v>
          </cell>
          <cell r="E23">
            <v>51.458333333333336</v>
          </cell>
          <cell r="F23">
            <v>86</v>
          </cell>
          <cell r="G23">
            <v>23</v>
          </cell>
          <cell r="H23">
            <v>15.840000000000002</v>
          </cell>
          <cell r="I23" t="str">
            <v>SO</v>
          </cell>
          <cell r="J23">
            <v>38.880000000000003</v>
          </cell>
          <cell r="K23">
            <v>0</v>
          </cell>
        </row>
        <row r="24">
          <cell r="B24">
            <v>18.333333333333336</v>
          </cell>
          <cell r="C24">
            <v>31.4</v>
          </cell>
          <cell r="D24">
            <v>11.3</v>
          </cell>
          <cell r="E24">
            <v>69.75</v>
          </cell>
          <cell r="F24">
            <v>90</v>
          </cell>
          <cell r="G24">
            <v>27</v>
          </cell>
          <cell r="H24">
            <v>20.52</v>
          </cell>
          <cell r="I24" t="str">
            <v>SO</v>
          </cell>
          <cell r="J24">
            <v>48.24</v>
          </cell>
          <cell r="K24">
            <v>0</v>
          </cell>
        </row>
        <row r="25">
          <cell r="B25">
            <v>11.687500000000002</v>
          </cell>
          <cell r="C25">
            <v>18.899999999999999</v>
          </cell>
          <cell r="D25">
            <v>6.4</v>
          </cell>
          <cell r="E25">
            <v>68.333333333333329</v>
          </cell>
          <cell r="F25">
            <v>92</v>
          </cell>
          <cell r="G25">
            <v>23</v>
          </cell>
          <cell r="H25">
            <v>7.5600000000000005</v>
          </cell>
          <cell r="I25" t="str">
            <v>SO</v>
          </cell>
          <cell r="J25">
            <v>31.680000000000003</v>
          </cell>
          <cell r="K25">
            <v>0.8</v>
          </cell>
        </row>
        <row r="26">
          <cell r="B26">
            <v>14.270833333333334</v>
          </cell>
          <cell r="C26">
            <v>27.4</v>
          </cell>
          <cell r="D26">
            <v>5.6</v>
          </cell>
          <cell r="E26">
            <v>61.666666666666664</v>
          </cell>
          <cell r="F26">
            <v>88</v>
          </cell>
          <cell r="G26">
            <v>30</v>
          </cell>
          <cell r="H26">
            <v>15.48</v>
          </cell>
          <cell r="I26" t="str">
            <v>SO</v>
          </cell>
          <cell r="J26">
            <v>34.92</v>
          </cell>
          <cell r="K26">
            <v>0</v>
          </cell>
        </row>
        <row r="27">
          <cell r="B27">
            <v>20.204166666666669</v>
          </cell>
          <cell r="C27">
            <v>30.7</v>
          </cell>
          <cell r="D27">
            <v>11.8</v>
          </cell>
          <cell r="E27">
            <v>60.958333333333336</v>
          </cell>
          <cell r="F27">
            <v>90</v>
          </cell>
          <cell r="G27">
            <v>25</v>
          </cell>
          <cell r="H27">
            <v>11.879999999999999</v>
          </cell>
          <cell r="I27" t="str">
            <v>SO</v>
          </cell>
          <cell r="J27">
            <v>30.6</v>
          </cell>
          <cell r="K27">
            <v>0</v>
          </cell>
        </row>
        <row r="28">
          <cell r="B28">
            <v>16.279166666666665</v>
          </cell>
          <cell r="C28">
            <v>24.5</v>
          </cell>
          <cell r="D28">
            <v>12.4</v>
          </cell>
          <cell r="E28">
            <v>75</v>
          </cell>
          <cell r="F28">
            <v>88</v>
          </cell>
          <cell r="G28">
            <v>47</v>
          </cell>
          <cell r="H28">
            <v>11.16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17.170833333333334</v>
          </cell>
          <cell r="C29">
            <v>27.9</v>
          </cell>
          <cell r="D29">
            <v>12.1</v>
          </cell>
          <cell r="E29">
            <v>78</v>
          </cell>
          <cell r="F29">
            <v>99</v>
          </cell>
          <cell r="G29">
            <v>32</v>
          </cell>
          <cell r="H29">
            <v>13.32</v>
          </cell>
          <cell r="I29" t="str">
            <v>SO</v>
          </cell>
          <cell r="J29">
            <v>30.96</v>
          </cell>
          <cell r="K29">
            <v>0</v>
          </cell>
        </row>
        <row r="30">
          <cell r="B30">
            <v>15.15416666666667</v>
          </cell>
          <cell r="C30">
            <v>20.9</v>
          </cell>
          <cell r="D30">
            <v>12.5</v>
          </cell>
          <cell r="E30">
            <v>85.125</v>
          </cell>
          <cell r="F30">
            <v>98</v>
          </cell>
          <cell r="G30">
            <v>61</v>
          </cell>
          <cell r="H30">
            <v>5.7600000000000007</v>
          </cell>
          <cell r="I30" t="str">
            <v>SO</v>
          </cell>
          <cell r="J30">
            <v>22.68</v>
          </cell>
          <cell r="K30">
            <v>0</v>
          </cell>
        </row>
        <row r="31">
          <cell r="B31">
            <v>17.004166666666663</v>
          </cell>
          <cell r="C31">
            <v>28.3</v>
          </cell>
          <cell r="D31">
            <v>11.7</v>
          </cell>
          <cell r="E31">
            <v>79.208333333333329</v>
          </cell>
          <cell r="F31">
            <v>99</v>
          </cell>
          <cell r="G31">
            <v>30</v>
          </cell>
          <cell r="H31">
            <v>8.64</v>
          </cell>
          <cell r="I31" t="str">
            <v>SO</v>
          </cell>
          <cell r="J31">
            <v>21.96</v>
          </cell>
          <cell r="K31">
            <v>0</v>
          </cell>
        </row>
        <row r="32">
          <cell r="B32">
            <v>20.404166666666669</v>
          </cell>
          <cell r="C32">
            <v>30.5</v>
          </cell>
          <cell r="D32">
            <v>12.2</v>
          </cell>
          <cell r="E32">
            <v>62.083333333333336</v>
          </cell>
          <cell r="F32">
            <v>92</v>
          </cell>
          <cell r="G32">
            <v>28</v>
          </cell>
          <cell r="H32">
            <v>20.52</v>
          </cell>
          <cell r="I32" t="str">
            <v>SO</v>
          </cell>
          <cell r="J32">
            <v>47.16</v>
          </cell>
          <cell r="K32">
            <v>0</v>
          </cell>
        </row>
        <row r="33">
          <cell r="B33">
            <v>17.383333333333333</v>
          </cell>
          <cell r="C33">
            <v>23.1</v>
          </cell>
          <cell r="D33">
            <v>11.3</v>
          </cell>
          <cell r="E33">
            <v>59.75</v>
          </cell>
          <cell r="F33">
            <v>89</v>
          </cell>
          <cell r="G33">
            <v>25</v>
          </cell>
          <cell r="H33">
            <v>8.2799999999999994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15.049999999999999</v>
          </cell>
          <cell r="C34">
            <v>26.1</v>
          </cell>
          <cell r="D34">
            <v>9.6999999999999993</v>
          </cell>
          <cell r="E34">
            <v>64.291666666666671</v>
          </cell>
          <cell r="F34">
            <v>91</v>
          </cell>
          <cell r="G34">
            <v>27</v>
          </cell>
          <cell r="H34">
            <v>7.9200000000000008</v>
          </cell>
          <cell r="I34" t="str">
            <v>SO</v>
          </cell>
          <cell r="J34">
            <v>25.56</v>
          </cell>
          <cell r="K34">
            <v>0</v>
          </cell>
        </row>
        <row r="35">
          <cell r="B35">
            <v>14.741666666666665</v>
          </cell>
          <cell r="C35">
            <v>22.9</v>
          </cell>
          <cell r="D35">
            <v>8.1999999999999993</v>
          </cell>
          <cell r="E35">
            <v>65.708333333333329</v>
          </cell>
          <cell r="F35">
            <v>93</v>
          </cell>
          <cell r="G35">
            <v>20</v>
          </cell>
          <cell r="H35">
            <v>7.5600000000000005</v>
          </cell>
          <cell r="I35" t="str">
            <v>SO</v>
          </cell>
          <cell r="J35">
            <v>22.32</v>
          </cell>
          <cell r="K35">
            <v>0.2</v>
          </cell>
        </row>
        <row r="36">
          <cell r="I36" t="str">
            <v>SO</v>
          </cell>
        </row>
      </sheetData>
      <sheetData sheetId="7">
        <row r="5">
          <cell r="B5">
            <v>15.633333333333335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23.375</v>
          </cell>
          <cell r="C5">
            <v>32</v>
          </cell>
          <cell r="D5">
            <v>13.8</v>
          </cell>
          <cell r="E5">
            <v>52.125</v>
          </cell>
          <cell r="F5">
            <v>90</v>
          </cell>
          <cell r="G5">
            <v>24</v>
          </cell>
          <cell r="H5">
            <v>11.520000000000001</v>
          </cell>
          <cell r="I5" t="str">
            <v>L</v>
          </cell>
          <cell r="J5">
            <v>28.08</v>
          </cell>
          <cell r="K5">
            <v>0</v>
          </cell>
        </row>
        <row r="6">
          <cell r="B6">
            <v>23.516666666666662</v>
          </cell>
          <cell r="C6">
            <v>32.799999999999997</v>
          </cell>
          <cell r="D6">
            <v>15</v>
          </cell>
          <cell r="E6">
            <v>52</v>
          </cell>
          <cell r="F6">
            <v>83</v>
          </cell>
          <cell r="G6">
            <v>21</v>
          </cell>
          <cell r="H6">
            <v>12.96</v>
          </cell>
          <cell r="I6" t="str">
            <v>NO</v>
          </cell>
          <cell r="J6">
            <v>25.56</v>
          </cell>
          <cell r="K6">
            <v>0</v>
          </cell>
        </row>
        <row r="7">
          <cell r="B7">
            <v>23.400000000000002</v>
          </cell>
          <cell r="C7">
            <v>32.4</v>
          </cell>
          <cell r="D7">
            <v>13.8</v>
          </cell>
          <cell r="E7">
            <v>50.25</v>
          </cell>
          <cell r="F7">
            <v>88</v>
          </cell>
          <cell r="G7">
            <v>22</v>
          </cell>
          <cell r="H7">
            <v>11.16</v>
          </cell>
          <cell r="I7" t="str">
            <v>O</v>
          </cell>
          <cell r="J7">
            <v>22.68</v>
          </cell>
          <cell r="K7">
            <v>0</v>
          </cell>
        </row>
        <row r="8">
          <cell r="B8">
            <v>23.141666666666662</v>
          </cell>
          <cell r="C8">
            <v>32.5</v>
          </cell>
          <cell r="D8">
            <v>14.2</v>
          </cell>
          <cell r="E8">
            <v>49.5</v>
          </cell>
          <cell r="F8">
            <v>85</v>
          </cell>
          <cell r="G8">
            <v>21</v>
          </cell>
          <cell r="H8">
            <v>11.16</v>
          </cell>
          <cell r="I8" t="str">
            <v>L</v>
          </cell>
          <cell r="J8">
            <v>30.240000000000002</v>
          </cell>
          <cell r="K8">
            <v>0</v>
          </cell>
        </row>
        <row r="9">
          <cell r="B9">
            <v>22.945833333333336</v>
          </cell>
          <cell r="C9">
            <v>31.4</v>
          </cell>
          <cell r="D9">
            <v>13.7</v>
          </cell>
          <cell r="E9">
            <v>49.041666666666664</v>
          </cell>
          <cell r="F9">
            <v>83</v>
          </cell>
          <cell r="G9">
            <v>24</v>
          </cell>
          <cell r="H9">
            <v>13.68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23.212500000000002</v>
          </cell>
          <cell r="C10">
            <v>31</v>
          </cell>
          <cell r="D10">
            <v>14.3</v>
          </cell>
          <cell r="E10">
            <v>45.791666666666664</v>
          </cell>
          <cell r="F10">
            <v>83</v>
          </cell>
          <cell r="G10">
            <v>21</v>
          </cell>
          <cell r="H10">
            <v>14.76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21.712499999999995</v>
          </cell>
          <cell r="D11">
            <v>11.9</v>
          </cell>
          <cell r="E11">
            <v>51.041666666666664</v>
          </cell>
          <cell r="F11">
            <v>85</v>
          </cell>
          <cell r="G11">
            <v>21</v>
          </cell>
          <cell r="H11">
            <v>10.8</v>
          </cell>
          <cell r="I11" t="str">
            <v>NE</v>
          </cell>
          <cell r="J11">
            <v>22.32</v>
          </cell>
          <cell r="K11">
            <v>0</v>
          </cell>
        </row>
        <row r="12">
          <cell r="B12">
            <v>22.316666666666666</v>
          </cell>
          <cell r="C12">
            <v>32.200000000000003</v>
          </cell>
          <cell r="D12">
            <v>13.1</v>
          </cell>
          <cell r="E12">
            <v>51.25</v>
          </cell>
          <cell r="F12">
            <v>87</v>
          </cell>
          <cell r="G12">
            <v>22</v>
          </cell>
          <cell r="H12">
            <v>11.879999999999999</v>
          </cell>
          <cell r="I12" t="str">
            <v>O</v>
          </cell>
          <cell r="J12">
            <v>20.16</v>
          </cell>
          <cell r="K12">
            <v>0</v>
          </cell>
        </row>
        <row r="13">
          <cell r="B13">
            <v>19.275000000000002</v>
          </cell>
          <cell r="C13">
            <v>23.7</v>
          </cell>
          <cell r="D13">
            <v>15</v>
          </cell>
          <cell r="E13">
            <v>68.083333333333329</v>
          </cell>
          <cell r="F13">
            <v>88</v>
          </cell>
          <cell r="G13">
            <v>44</v>
          </cell>
          <cell r="H13">
            <v>20.16</v>
          </cell>
          <cell r="I13" t="str">
            <v>SO</v>
          </cell>
          <cell r="J13">
            <v>32.76</v>
          </cell>
          <cell r="K13">
            <v>0</v>
          </cell>
        </row>
        <row r="14">
          <cell r="B14">
            <v>15.866666666666669</v>
          </cell>
          <cell r="C14">
            <v>22.1</v>
          </cell>
          <cell r="D14">
            <v>11.8</v>
          </cell>
          <cell r="E14">
            <v>62.958333333333336</v>
          </cell>
          <cell r="F14">
            <v>84</v>
          </cell>
          <cell r="G14">
            <v>31</v>
          </cell>
          <cell r="H14">
            <v>17.64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15.95833333333333</v>
          </cell>
          <cell r="C15">
            <v>24.9</v>
          </cell>
          <cell r="D15">
            <v>9.1999999999999993</v>
          </cell>
          <cell r="E15">
            <v>54.708333333333336</v>
          </cell>
          <cell r="F15">
            <v>83</v>
          </cell>
          <cell r="G15">
            <v>25</v>
          </cell>
          <cell r="H15">
            <v>15.48</v>
          </cell>
          <cell r="I15" t="str">
            <v>S</v>
          </cell>
          <cell r="J15">
            <v>26.28</v>
          </cell>
          <cell r="K15">
            <v>0</v>
          </cell>
        </row>
        <row r="16">
          <cell r="B16">
            <v>17.633333333333333</v>
          </cell>
          <cell r="C16">
            <v>28.6</v>
          </cell>
          <cell r="D16">
            <v>7.7</v>
          </cell>
          <cell r="E16">
            <v>53.125</v>
          </cell>
          <cell r="F16">
            <v>87</v>
          </cell>
          <cell r="G16">
            <v>23</v>
          </cell>
          <cell r="H16">
            <v>10.44</v>
          </cell>
          <cell r="I16" t="str">
            <v>SE</v>
          </cell>
          <cell r="J16">
            <v>18.36</v>
          </cell>
          <cell r="K16">
            <v>0</v>
          </cell>
        </row>
        <row r="17">
          <cell r="B17">
            <v>21.204166666666662</v>
          </cell>
          <cell r="C17">
            <v>31.3</v>
          </cell>
          <cell r="D17">
            <v>12</v>
          </cell>
          <cell r="E17">
            <v>47.375</v>
          </cell>
          <cell r="F17">
            <v>82</v>
          </cell>
          <cell r="G17">
            <v>21</v>
          </cell>
          <cell r="H17">
            <v>10.8</v>
          </cell>
          <cell r="I17" t="str">
            <v>SE</v>
          </cell>
          <cell r="J17">
            <v>19.079999999999998</v>
          </cell>
          <cell r="K17">
            <v>0</v>
          </cell>
        </row>
        <row r="18">
          <cell r="B18">
            <v>22.508333333333336</v>
          </cell>
          <cell r="C18">
            <v>32.1</v>
          </cell>
          <cell r="D18">
            <v>13.8</v>
          </cell>
          <cell r="E18">
            <v>49</v>
          </cell>
          <cell r="F18">
            <v>80</v>
          </cell>
          <cell r="G18">
            <v>22</v>
          </cell>
          <cell r="H18">
            <v>13.68</v>
          </cell>
          <cell r="I18" t="str">
            <v>NE</v>
          </cell>
          <cell r="J18">
            <v>27.36</v>
          </cell>
          <cell r="K18">
            <v>0</v>
          </cell>
        </row>
        <row r="19">
          <cell r="B19">
            <v>23.420833333333338</v>
          </cell>
          <cell r="C19">
            <v>32.9</v>
          </cell>
          <cell r="D19">
            <v>14</v>
          </cell>
          <cell r="E19">
            <v>48.916666666666664</v>
          </cell>
          <cell r="F19">
            <v>82</v>
          </cell>
          <cell r="G19">
            <v>23</v>
          </cell>
          <cell r="H19">
            <v>14.76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23.750000000000004</v>
          </cell>
          <cell r="C20">
            <v>32.6</v>
          </cell>
          <cell r="D20">
            <v>15.1</v>
          </cell>
          <cell r="E20">
            <v>50.458333333333336</v>
          </cell>
          <cell r="F20">
            <v>84</v>
          </cell>
          <cell r="G20">
            <v>22</v>
          </cell>
          <cell r="H20">
            <v>11.16</v>
          </cell>
          <cell r="I20" t="str">
            <v>NE</v>
          </cell>
          <cell r="J20">
            <v>24.12</v>
          </cell>
          <cell r="K20">
            <v>0</v>
          </cell>
        </row>
        <row r="21">
          <cell r="B21">
            <v>22.204166666666666</v>
          </cell>
          <cell r="C21">
            <v>31.4</v>
          </cell>
          <cell r="D21">
            <v>13.3</v>
          </cell>
          <cell r="E21">
            <v>51.625</v>
          </cell>
          <cell r="F21">
            <v>89</v>
          </cell>
          <cell r="G21">
            <v>20</v>
          </cell>
          <cell r="H21">
            <v>13.32</v>
          </cell>
          <cell r="I21" t="str">
            <v>NE</v>
          </cell>
          <cell r="J21">
            <v>34.92</v>
          </cell>
          <cell r="K21">
            <v>0</v>
          </cell>
        </row>
        <row r="22">
          <cell r="B22">
            <v>22.662499999999998</v>
          </cell>
          <cell r="C22">
            <v>32.200000000000003</v>
          </cell>
          <cell r="D22">
            <v>13.6</v>
          </cell>
          <cell r="E22">
            <v>51.958333333333336</v>
          </cell>
          <cell r="F22">
            <v>83</v>
          </cell>
          <cell r="G22">
            <v>26</v>
          </cell>
          <cell r="H22">
            <v>15.840000000000002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24.704166666666669</v>
          </cell>
          <cell r="C23">
            <v>31.5</v>
          </cell>
          <cell r="D23">
            <v>18</v>
          </cell>
          <cell r="E23">
            <v>45.166666666666664</v>
          </cell>
          <cell r="F23">
            <v>72</v>
          </cell>
          <cell r="G23">
            <v>24</v>
          </cell>
          <cell r="H23">
            <v>18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23.395833333333332</v>
          </cell>
          <cell r="C24">
            <v>32.700000000000003</v>
          </cell>
          <cell r="D24">
            <v>14</v>
          </cell>
          <cell r="E24">
            <v>46.5</v>
          </cell>
          <cell r="F24">
            <v>79</v>
          </cell>
          <cell r="G24">
            <v>20</v>
          </cell>
          <cell r="H24">
            <v>17.64</v>
          </cell>
          <cell r="I24" t="str">
            <v>L</v>
          </cell>
          <cell r="J24">
            <v>31.319999999999997</v>
          </cell>
          <cell r="K24">
            <v>0</v>
          </cell>
        </row>
        <row r="25">
          <cell r="B25">
            <v>20.895833333333332</v>
          </cell>
          <cell r="C25">
            <v>28.1</v>
          </cell>
          <cell r="D25">
            <v>15.3</v>
          </cell>
          <cell r="E25">
            <v>62.666666666666664</v>
          </cell>
          <cell r="F25">
            <v>87</v>
          </cell>
          <cell r="G25">
            <v>39</v>
          </cell>
          <cell r="H25">
            <v>16.559999999999999</v>
          </cell>
          <cell r="I25" t="str">
            <v>S</v>
          </cell>
          <cell r="J25">
            <v>43.2</v>
          </cell>
          <cell r="K25">
            <v>0</v>
          </cell>
        </row>
        <row r="26">
          <cell r="B26">
            <v>20.69166666666667</v>
          </cell>
          <cell r="C26">
            <v>30.9</v>
          </cell>
          <cell r="D26">
            <v>11.9</v>
          </cell>
          <cell r="E26">
            <v>60.5</v>
          </cell>
          <cell r="F26">
            <v>90</v>
          </cell>
          <cell r="G26">
            <v>28</v>
          </cell>
          <cell r="H26">
            <v>12.96</v>
          </cell>
          <cell r="I26" t="str">
            <v>SO</v>
          </cell>
          <cell r="J26">
            <v>24.12</v>
          </cell>
          <cell r="K26">
            <v>0</v>
          </cell>
        </row>
        <row r="27">
          <cell r="B27">
            <v>22.745833333333334</v>
          </cell>
          <cell r="C27">
            <v>32</v>
          </cell>
          <cell r="D27">
            <v>13.7</v>
          </cell>
          <cell r="E27">
            <v>51.375</v>
          </cell>
          <cell r="F27">
            <v>87</v>
          </cell>
          <cell r="G27">
            <v>21</v>
          </cell>
          <cell r="H27">
            <v>14.4</v>
          </cell>
          <cell r="I27" t="str">
            <v>NE</v>
          </cell>
          <cell r="J27">
            <v>25.2</v>
          </cell>
          <cell r="K27">
            <v>0</v>
          </cell>
        </row>
        <row r="28">
          <cell r="B28">
            <v>22.733333333333331</v>
          </cell>
          <cell r="C28">
            <v>31.1</v>
          </cell>
          <cell r="D28">
            <v>14.3</v>
          </cell>
          <cell r="E28">
            <v>48.083333333333336</v>
          </cell>
          <cell r="F28">
            <v>80</v>
          </cell>
          <cell r="G28">
            <v>23</v>
          </cell>
          <cell r="H28">
            <v>12.6</v>
          </cell>
          <cell r="I28" t="str">
            <v>L</v>
          </cell>
          <cell r="J28">
            <v>26.28</v>
          </cell>
          <cell r="K28">
            <v>0</v>
          </cell>
        </row>
        <row r="29">
          <cell r="B29">
            <v>21.804166666666664</v>
          </cell>
          <cell r="C29">
            <v>30.8</v>
          </cell>
          <cell r="D29">
            <v>13.2</v>
          </cell>
          <cell r="E29">
            <v>51.791666666666664</v>
          </cell>
          <cell r="F29">
            <v>83</v>
          </cell>
          <cell r="G29">
            <v>24</v>
          </cell>
          <cell r="H29">
            <v>16.920000000000002</v>
          </cell>
          <cell r="I29" t="str">
            <v>NE</v>
          </cell>
          <cell r="J29">
            <v>30.96</v>
          </cell>
          <cell r="K29">
            <v>0</v>
          </cell>
        </row>
        <row r="30">
          <cell r="B30">
            <v>22.249999999999996</v>
          </cell>
          <cell r="C30">
            <v>31.4</v>
          </cell>
          <cell r="D30">
            <v>13.5</v>
          </cell>
          <cell r="E30">
            <v>51.625</v>
          </cell>
          <cell r="F30">
            <v>85</v>
          </cell>
          <cell r="G30">
            <v>22</v>
          </cell>
          <cell r="H30">
            <v>15.48</v>
          </cell>
          <cell r="I30" t="str">
            <v>NE</v>
          </cell>
          <cell r="J30">
            <v>31.319999999999997</v>
          </cell>
          <cell r="K30">
            <v>0</v>
          </cell>
        </row>
        <row r="31">
          <cell r="B31">
            <v>22.541666666666668</v>
          </cell>
          <cell r="C31">
            <v>32.6</v>
          </cell>
          <cell r="D31">
            <v>12.9</v>
          </cell>
          <cell r="E31">
            <v>47.541666666666664</v>
          </cell>
          <cell r="F31">
            <v>83</v>
          </cell>
          <cell r="G31">
            <v>20</v>
          </cell>
          <cell r="H31">
            <v>14.4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23.883333333333336</v>
          </cell>
          <cell r="C32">
            <v>33.6</v>
          </cell>
          <cell r="D32">
            <v>14.9</v>
          </cell>
          <cell r="E32">
            <v>44.916666666666664</v>
          </cell>
          <cell r="F32">
            <v>80</v>
          </cell>
          <cell r="G32">
            <v>17</v>
          </cell>
          <cell r="H32">
            <v>15.840000000000002</v>
          </cell>
          <cell r="I32" t="str">
            <v>N</v>
          </cell>
          <cell r="J32">
            <v>31.680000000000003</v>
          </cell>
          <cell r="K32">
            <v>0</v>
          </cell>
        </row>
        <row r="33">
          <cell r="B33">
            <v>25.045833333333338</v>
          </cell>
          <cell r="C33">
            <v>34</v>
          </cell>
          <cell r="D33">
            <v>16.3</v>
          </cell>
          <cell r="E33">
            <v>39.583333333333336</v>
          </cell>
          <cell r="F33">
            <v>69</v>
          </cell>
          <cell r="G33">
            <v>21</v>
          </cell>
          <cell r="H33">
            <v>12.6</v>
          </cell>
          <cell r="I33" t="str">
            <v>NO</v>
          </cell>
          <cell r="J33">
            <v>31.319999999999997</v>
          </cell>
          <cell r="K33">
            <v>0</v>
          </cell>
        </row>
        <row r="34">
          <cell r="B34">
            <v>24.941666666666666</v>
          </cell>
          <cell r="C34">
            <v>34.6</v>
          </cell>
          <cell r="D34">
            <v>15.5</v>
          </cell>
          <cell r="E34">
            <v>46.958333333333336</v>
          </cell>
          <cell r="F34">
            <v>82</v>
          </cell>
          <cell r="G34">
            <v>19</v>
          </cell>
          <cell r="H34">
            <v>16.559999999999999</v>
          </cell>
          <cell r="I34" t="str">
            <v>SO</v>
          </cell>
          <cell r="J34">
            <v>29.880000000000003</v>
          </cell>
          <cell r="K34">
            <v>0</v>
          </cell>
        </row>
        <row r="35">
          <cell r="B35">
            <v>24.045833333333331</v>
          </cell>
          <cell r="C35">
            <v>29.9</v>
          </cell>
          <cell r="D35">
            <v>17.399999999999999</v>
          </cell>
          <cell r="E35">
            <v>56.291666666666664</v>
          </cell>
          <cell r="F35">
            <v>84</v>
          </cell>
          <cell r="G35">
            <v>32</v>
          </cell>
          <cell r="H35">
            <v>15.48</v>
          </cell>
          <cell r="I35" t="str">
            <v>SO</v>
          </cell>
          <cell r="J35">
            <v>35.64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>
            <v>23.154166666666669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21.774999999999995</v>
          </cell>
          <cell r="C5">
            <v>28.2</v>
          </cell>
          <cell r="D5">
            <v>16</v>
          </cell>
          <cell r="E5">
            <v>63.583333333333336</v>
          </cell>
          <cell r="F5">
            <v>87</v>
          </cell>
          <cell r="G5">
            <v>32</v>
          </cell>
          <cell r="H5">
            <v>14.76</v>
          </cell>
          <cell r="I5" t="str">
            <v>NO</v>
          </cell>
          <cell r="J5">
            <v>36.72</v>
          </cell>
          <cell r="K5">
            <v>0</v>
          </cell>
        </row>
        <row r="6">
          <cell r="B6">
            <v>22.820833333333329</v>
          </cell>
          <cell r="C6">
            <v>28.2</v>
          </cell>
          <cell r="D6">
            <v>18.100000000000001</v>
          </cell>
          <cell r="E6">
            <v>55.583333333333336</v>
          </cell>
          <cell r="F6">
            <v>75</v>
          </cell>
          <cell r="G6">
            <v>37</v>
          </cell>
          <cell r="H6">
            <v>16.920000000000002</v>
          </cell>
          <cell r="I6" t="str">
            <v>NO</v>
          </cell>
          <cell r="J6">
            <v>37.800000000000004</v>
          </cell>
          <cell r="K6">
            <v>0</v>
          </cell>
        </row>
        <row r="7">
          <cell r="B7">
            <v>23.420833333333334</v>
          </cell>
          <cell r="C7">
            <v>28.9</v>
          </cell>
          <cell r="D7">
            <v>20.100000000000001</v>
          </cell>
          <cell r="E7">
            <v>52.458333333333336</v>
          </cell>
          <cell r="F7">
            <v>64</v>
          </cell>
          <cell r="G7">
            <v>35</v>
          </cell>
          <cell r="H7">
            <v>7.9200000000000008</v>
          </cell>
          <cell r="I7" t="str">
            <v>NO</v>
          </cell>
          <cell r="J7">
            <v>20.88</v>
          </cell>
          <cell r="K7">
            <v>0</v>
          </cell>
        </row>
        <row r="8">
          <cell r="B8">
            <v>21.108333333333331</v>
          </cell>
          <cell r="C8">
            <v>27.6</v>
          </cell>
          <cell r="D8">
            <v>15.4</v>
          </cell>
          <cell r="E8">
            <v>72.333333333333329</v>
          </cell>
          <cell r="F8">
            <v>97</v>
          </cell>
          <cell r="G8">
            <v>39</v>
          </cell>
          <cell r="H8">
            <v>8.64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21.645833333333339</v>
          </cell>
          <cell r="C9">
            <v>28.3</v>
          </cell>
          <cell r="D9">
            <v>16.2</v>
          </cell>
          <cell r="E9">
            <v>62.958333333333336</v>
          </cell>
          <cell r="F9">
            <v>92</v>
          </cell>
          <cell r="G9">
            <v>33</v>
          </cell>
          <cell r="H9">
            <v>12.24</v>
          </cell>
          <cell r="I9" t="str">
            <v>NO</v>
          </cell>
          <cell r="J9">
            <v>30.6</v>
          </cell>
          <cell r="K9">
            <v>0</v>
          </cell>
        </row>
        <row r="10">
          <cell r="B10">
            <v>22.620833333333334</v>
          </cell>
          <cell r="C10">
            <v>28.2</v>
          </cell>
          <cell r="D10">
            <v>16.3</v>
          </cell>
          <cell r="E10">
            <v>51.833333333333336</v>
          </cell>
          <cell r="F10">
            <v>74</v>
          </cell>
          <cell r="G10">
            <v>33</v>
          </cell>
          <cell r="H10">
            <v>11.16</v>
          </cell>
          <cell r="I10" t="str">
            <v>NO</v>
          </cell>
          <cell r="J10">
            <v>28.08</v>
          </cell>
          <cell r="K10">
            <v>0</v>
          </cell>
        </row>
        <row r="11">
          <cell r="B11">
            <v>22.387499999999999</v>
          </cell>
          <cell r="C11">
            <v>28.7</v>
          </cell>
          <cell r="D11">
            <v>17</v>
          </cell>
          <cell r="E11">
            <v>50.166666666666664</v>
          </cell>
          <cell r="F11">
            <v>70</v>
          </cell>
          <cell r="G11">
            <v>30</v>
          </cell>
          <cell r="H11">
            <v>13.68</v>
          </cell>
          <cell r="I11" t="str">
            <v>NO</v>
          </cell>
          <cell r="J11">
            <v>34.200000000000003</v>
          </cell>
          <cell r="K11">
            <v>0</v>
          </cell>
        </row>
        <row r="12">
          <cell r="B12">
            <v>17.283333333333335</v>
          </cell>
          <cell r="C12">
            <v>23</v>
          </cell>
          <cell r="D12">
            <v>10.4</v>
          </cell>
          <cell r="E12">
            <v>84</v>
          </cell>
          <cell r="F12">
            <v>97</v>
          </cell>
          <cell r="G12">
            <v>46</v>
          </cell>
          <cell r="H12">
            <v>18.36</v>
          </cell>
          <cell r="I12" t="str">
            <v>SO</v>
          </cell>
          <cell r="J12">
            <v>34.92</v>
          </cell>
          <cell r="K12">
            <v>0</v>
          </cell>
        </row>
        <row r="13">
          <cell r="B13">
            <v>8.7708333333333339</v>
          </cell>
          <cell r="C13">
            <v>10.5</v>
          </cell>
          <cell r="D13">
            <v>7.9</v>
          </cell>
          <cell r="E13">
            <v>96.791666666666671</v>
          </cell>
          <cell r="F13">
            <v>97</v>
          </cell>
          <cell r="G13">
            <v>95</v>
          </cell>
          <cell r="H13">
            <v>15.48</v>
          </cell>
          <cell r="I13" t="str">
            <v>SO</v>
          </cell>
          <cell r="J13">
            <v>36.36</v>
          </cell>
          <cell r="K13">
            <v>1.4</v>
          </cell>
        </row>
        <row r="14">
          <cell r="B14">
            <v>9.8875000000000011</v>
          </cell>
          <cell r="C14">
            <v>15.4</v>
          </cell>
          <cell r="D14">
            <v>5.5</v>
          </cell>
          <cell r="E14">
            <v>73.916666666666671</v>
          </cell>
          <cell r="F14">
            <v>96</v>
          </cell>
          <cell r="G14">
            <v>43</v>
          </cell>
          <cell r="H14">
            <v>13.32</v>
          </cell>
          <cell r="I14" t="str">
            <v>S</v>
          </cell>
          <cell r="J14">
            <v>31.319999999999997</v>
          </cell>
          <cell r="K14">
            <v>0</v>
          </cell>
        </row>
        <row r="15">
          <cell r="B15">
            <v>10.80833333333333</v>
          </cell>
          <cell r="C15">
            <v>19.100000000000001</v>
          </cell>
          <cell r="D15">
            <v>3.9</v>
          </cell>
          <cell r="E15">
            <v>68</v>
          </cell>
          <cell r="F15">
            <v>96</v>
          </cell>
          <cell r="G15">
            <v>31</v>
          </cell>
          <cell r="H15">
            <v>20.52</v>
          </cell>
          <cell r="I15" t="str">
            <v>NO</v>
          </cell>
          <cell r="J15">
            <v>38.159999999999997</v>
          </cell>
          <cell r="K15">
            <v>0</v>
          </cell>
        </row>
        <row r="16">
          <cell r="B16">
            <v>13.225</v>
          </cell>
          <cell r="C16">
            <v>21.6</v>
          </cell>
          <cell r="D16">
            <v>7.5</v>
          </cell>
          <cell r="E16">
            <v>61.041666666666664</v>
          </cell>
          <cell r="F16">
            <v>78</v>
          </cell>
          <cell r="G16">
            <v>40</v>
          </cell>
          <cell r="H16">
            <v>18.720000000000002</v>
          </cell>
          <cell r="I16" t="str">
            <v>NO</v>
          </cell>
          <cell r="J16">
            <v>33.119999999999997</v>
          </cell>
          <cell r="K16">
            <v>0</v>
          </cell>
        </row>
        <row r="17">
          <cell r="B17">
            <v>18.700000000000003</v>
          </cell>
          <cell r="C17">
            <v>27.7</v>
          </cell>
          <cell r="D17">
            <v>11.7</v>
          </cell>
          <cell r="E17">
            <v>58</v>
          </cell>
          <cell r="F17">
            <v>79</v>
          </cell>
          <cell r="G17">
            <v>35</v>
          </cell>
          <cell r="H17">
            <v>12.96</v>
          </cell>
          <cell r="I17" t="str">
            <v>NO</v>
          </cell>
          <cell r="J17">
            <v>25.56</v>
          </cell>
          <cell r="K17">
            <v>0</v>
          </cell>
        </row>
        <row r="18">
          <cell r="B18">
            <v>21.008333333333336</v>
          </cell>
          <cell r="C18">
            <v>29.2</v>
          </cell>
          <cell r="D18">
            <v>14.8</v>
          </cell>
          <cell r="E18">
            <v>59.083333333333336</v>
          </cell>
          <cell r="F18">
            <v>81</v>
          </cell>
          <cell r="G18">
            <v>30</v>
          </cell>
          <cell r="H18">
            <v>14.04</v>
          </cell>
          <cell r="I18" t="str">
            <v>NO</v>
          </cell>
          <cell r="J18">
            <v>34.56</v>
          </cell>
          <cell r="K18">
            <v>0</v>
          </cell>
        </row>
        <row r="19">
          <cell r="B19">
            <v>22.495833333333326</v>
          </cell>
          <cell r="C19">
            <v>30.4</v>
          </cell>
          <cell r="D19">
            <v>15.4</v>
          </cell>
          <cell r="E19">
            <v>54.666666666666664</v>
          </cell>
          <cell r="F19">
            <v>81</v>
          </cell>
          <cell r="G19">
            <v>29</v>
          </cell>
          <cell r="H19">
            <v>18</v>
          </cell>
          <cell r="I19" t="str">
            <v>NO</v>
          </cell>
          <cell r="J19">
            <v>42.12</v>
          </cell>
          <cell r="K19">
            <v>0</v>
          </cell>
        </row>
        <row r="20">
          <cell r="B20">
            <v>24.370833333333334</v>
          </cell>
          <cell r="C20">
            <v>30.3</v>
          </cell>
          <cell r="D20">
            <v>18.2</v>
          </cell>
          <cell r="E20">
            <v>52.208333333333336</v>
          </cell>
          <cell r="F20">
            <v>75</v>
          </cell>
          <cell r="G20">
            <v>34</v>
          </cell>
          <cell r="H20">
            <v>15.840000000000002</v>
          </cell>
          <cell r="I20" t="str">
            <v>NO</v>
          </cell>
          <cell r="J20">
            <v>37.440000000000005</v>
          </cell>
          <cell r="K20">
            <v>0</v>
          </cell>
        </row>
        <row r="21">
          <cell r="B21">
            <v>23.287499999999998</v>
          </cell>
          <cell r="C21">
            <v>30.1</v>
          </cell>
          <cell r="D21">
            <v>16.100000000000001</v>
          </cell>
          <cell r="E21">
            <v>53</v>
          </cell>
          <cell r="F21">
            <v>81</v>
          </cell>
          <cell r="G21">
            <v>29</v>
          </cell>
          <cell r="H21">
            <v>18</v>
          </cell>
          <cell r="I21" t="str">
            <v>NO</v>
          </cell>
          <cell r="J21">
            <v>41.04</v>
          </cell>
          <cell r="K21">
            <v>0</v>
          </cell>
        </row>
        <row r="22">
          <cell r="B22">
            <v>21.987500000000001</v>
          </cell>
          <cell r="C22">
            <v>30.4</v>
          </cell>
          <cell r="D22">
            <v>14.5</v>
          </cell>
          <cell r="E22">
            <v>47.583333333333336</v>
          </cell>
          <cell r="F22">
            <v>69</v>
          </cell>
          <cell r="G22">
            <v>26</v>
          </cell>
          <cell r="H22">
            <v>15.48</v>
          </cell>
          <cell r="I22" t="str">
            <v>NO</v>
          </cell>
          <cell r="J22">
            <v>34.200000000000003</v>
          </cell>
          <cell r="K22">
            <v>0</v>
          </cell>
        </row>
        <row r="23">
          <cell r="B23">
            <v>22.479166666666668</v>
          </cell>
          <cell r="C23">
            <v>30</v>
          </cell>
          <cell r="D23">
            <v>14.5</v>
          </cell>
          <cell r="E23">
            <v>53.541666666666664</v>
          </cell>
          <cell r="F23">
            <v>80</v>
          </cell>
          <cell r="G23">
            <v>31</v>
          </cell>
          <cell r="H23">
            <v>15.840000000000002</v>
          </cell>
          <cell r="I23" t="str">
            <v>NO</v>
          </cell>
          <cell r="J23">
            <v>44.28</v>
          </cell>
          <cell r="K23">
            <v>0</v>
          </cell>
        </row>
        <row r="24">
          <cell r="B24">
            <v>19.9375</v>
          </cell>
          <cell r="C24">
            <v>26.8</v>
          </cell>
          <cell r="D24">
            <v>9.6</v>
          </cell>
          <cell r="E24">
            <v>63.708333333333336</v>
          </cell>
          <cell r="F24">
            <v>95</v>
          </cell>
          <cell r="G24">
            <v>42</v>
          </cell>
          <cell r="H24">
            <v>22.32</v>
          </cell>
          <cell r="I24" t="str">
            <v>NO</v>
          </cell>
          <cell r="J24">
            <v>42.84</v>
          </cell>
          <cell r="K24">
            <v>0</v>
          </cell>
        </row>
        <row r="25">
          <cell r="B25">
            <v>10.525</v>
          </cell>
          <cell r="C25">
            <v>17</v>
          </cell>
          <cell r="D25">
            <v>6.1</v>
          </cell>
          <cell r="E25">
            <v>74.583333333333329</v>
          </cell>
          <cell r="F25">
            <v>97</v>
          </cell>
          <cell r="G25">
            <v>32</v>
          </cell>
          <cell r="H25">
            <v>20.52</v>
          </cell>
          <cell r="I25" t="str">
            <v>SO</v>
          </cell>
          <cell r="J25">
            <v>42.480000000000004</v>
          </cell>
          <cell r="K25">
            <v>1.2000000000000002</v>
          </cell>
        </row>
        <row r="26">
          <cell r="B26">
            <v>15.5375</v>
          </cell>
          <cell r="C26">
            <v>26.7</v>
          </cell>
          <cell r="D26">
            <v>7.5</v>
          </cell>
          <cell r="E26">
            <v>57.083333333333336</v>
          </cell>
          <cell r="F26">
            <v>78</v>
          </cell>
          <cell r="G26">
            <v>37</v>
          </cell>
          <cell r="H26">
            <v>21.240000000000002</v>
          </cell>
          <cell r="I26" t="str">
            <v>NO</v>
          </cell>
          <cell r="J26">
            <v>38.159999999999997</v>
          </cell>
          <cell r="K26">
            <v>0</v>
          </cell>
        </row>
        <row r="27">
          <cell r="B27">
            <v>21.479166666666668</v>
          </cell>
          <cell r="C27">
            <v>28.2</v>
          </cell>
          <cell r="D27">
            <v>16.100000000000001</v>
          </cell>
          <cell r="E27">
            <v>55.458333333333336</v>
          </cell>
          <cell r="F27">
            <v>73</v>
          </cell>
          <cell r="G27">
            <v>33</v>
          </cell>
          <cell r="H27">
            <v>15.120000000000001</v>
          </cell>
          <cell r="I27" t="str">
            <v>NO</v>
          </cell>
          <cell r="J27">
            <v>32.4</v>
          </cell>
          <cell r="K27">
            <v>0</v>
          </cell>
        </row>
        <row r="28">
          <cell r="B28">
            <v>14.15</v>
          </cell>
          <cell r="C28">
            <v>19.7</v>
          </cell>
          <cell r="D28">
            <v>10.4</v>
          </cell>
          <cell r="E28">
            <v>84.041666666666671</v>
          </cell>
          <cell r="F28">
            <v>97</v>
          </cell>
          <cell r="G28">
            <v>63</v>
          </cell>
          <cell r="H28">
            <v>19.079999999999998</v>
          </cell>
          <cell r="I28" t="str">
            <v>SO</v>
          </cell>
          <cell r="J28">
            <v>36.72</v>
          </cell>
          <cell r="K28">
            <v>0</v>
          </cell>
        </row>
        <row r="29">
          <cell r="B29">
            <v>15.524999999999999</v>
          </cell>
          <cell r="C29">
            <v>25.7</v>
          </cell>
          <cell r="D29">
            <v>10.9</v>
          </cell>
          <cell r="E29">
            <v>82.75</v>
          </cell>
          <cell r="F29">
            <v>97</v>
          </cell>
          <cell r="G29">
            <v>41</v>
          </cell>
          <cell r="H29">
            <v>19.079999999999998</v>
          </cell>
          <cell r="I29" t="str">
            <v>SO</v>
          </cell>
          <cell r="J29">
            <v>37.440000000000005</v>
          </cell>
          <cell r="K29">
            <v>0.2</v>
          </cell>
        </row>
        <row r="30">
          <cell r="B30">
            <v>12.662500000000001</v>
          </cell>
          <cell r="C30">
            <v>16.5</v>
          </cell>
          <cell r="D30">
            <v>10.7</v>
          </cell>
          <cell r="E30">
            <v>94.875</v>
          </cell>
          <cell r="F30">
            <v>97</v>
          </cell>
          <cell r="G30">
            <v>82</v>
          </cell>
          <cell r="H30">
            <v>16.2</v>
          </cell>
          <cell r="I30" t="str">
            <v>SO</v>
          </cell>
          <cell r="J30">
            <v>30.96</v>
          </cell>
          <cell r="K30">
            <v>0.2</v>
          </cell>
        </row>
        <row r="31">
          <cell r="B31">
            <v>17.574999999999999</v>
          </cell>
          <cell r="C31">
            <v>27.3</v>
          </cell>
          <cell r="D31">
            <v>10.8</v>
          </cell>
          <cell r="E31">
            <v>75.875</v>
          </cell>
          <cell r="F31">
            <v>97</v>
          </cell>
          <cell r="G31">
            <v>33</v>
          </cell>
          <cell r="H31">
            <v>12.24</v>
          </cell>
          <cell r="I31" t="str">
            <v>NO</v>
          </cell>
          <cell r="J31">
            <v>34.200000000000003</v>
          </cell>
          <cell r="K31">
            <v>0</v>
          </cell>
        </row>
        <row r="32">
          <cell r="B32">
            <v>21.087499999999999</v>
          </cell>
          <cell r="C32">
            <v>28.6</v>
          </cell>
          <cell r="D32">
            <v>15.5</v>
          </cell>
          <cell r="E32">
            <v>60.125</v>
          </cell>
          <cell r="F32">
            <v>76</v>
          </cell>
          <cell r="G32">
            <v>36</v>
          </cell>
          <cell r="H32">
            <v>20.16</v>
          </cell>
          <cell r="I32" t="str">
            <v>NO</v>
          </cell>
          <cell r="J32">
            <v>46.080000000000005</v>
          </cell>
          <cell r="K32">
            <v>0</v>
          </cell>
        </row>
        <row r="33">
          <cell r="B33">
            <v>16.537499999999998</v>
          </cell>
          <cell r="C33">
            <v>23.5</v>
          </cell>
          <cell r="D33">
            <v>11.2</v>
          </cell>
          <cell r="E33">
            <v>66.75</v>
          </cell>
          <cell r="F33">
            <v>94</v>
          </cell>
          <cell r="G33">
            <v>39</v>
          </cell>
          <cell r="H33">
            <v>12.96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16.008333333333329</v>
          </cell>
          <cell r="C34">
            <v>25.4</v>
          </cell>
          <cell r="D34">
            <v>10.7</v>
          </cell>
          <cell r="E34">
            <v>58.875</v>
          </cell>
          <cell r="F34">
            <v>94</v>
          </cell>
          <cell r="G34">
            <v>30</v>
          </cell>
          <cell r="H34">
            <v>11.879999999999999</v>
          </cell>
          <cell r="I34" t="str">
            <v>SO</v>
          </cell>
          <cell r="J34">
            <v>29.52</v>
          </cell>
          <cell r="K34">
            <v>0.6</v>
          </cell>
        </row>
        <row r="35">
          <cell r="B35">
            <v>15.129166666666668</v>
          </cell>
          <cell r="C35">
            <v>21.1</v>
          </cell>
          <cell r="D35">
            <v>9.8000000000000007</v>
          </cell>
          <cell r="E35">
            <v>65.666666666666671</v>
          </cell>
          <cell r="F35">
            <v>95</v>
          </cell>
          <cell r="G35">
            <v>36</v>
          </cell>
          <cell r="H35">
            <v>11.520000000000001</v>
          </cell>
          <cell r="I35" t="str">
            <v>S</v>
          </cell>
          <cell r="J35">
            <v>26.28</v>
          </cell>
          <cell r="K35">
            <v>0</v>
          </cell>
        </row>
        <row r="36">
          <cell r="I36" t="str">
            <v>NO</v>
          </cell>
        </row>
      </sheetData>
      <sheetData sheetId="7">
        <row r="5">
          <cell r="B5">
            <v>16.591666666666665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24.308333333333334</v>
          </cell>
          <cell r="C5">
            <v>31.2</v>
          </cell>
          <cell r="D5">
            <v>16.899999999999999</v>
          </cell>
          <cell r="E5">
            <v>63.416666666666664</v>
          </cell>
          <cell r="F5">
            <v>89</v>
          </cell>
          <cell r="G5">
            <v>35</v>
          </cell>
          <cell r="H5">
            <v>15.120000000000001</v>
          </cell>
          <cell r="I5" t="str">
            <v>N</v>
          </cell>
          <cell r="J5">
            <v>41.4</v>
          </cell>
          <cell r="K5">
            <v>0</v>
          </cell>
        </row>
        <row r="6">
          <cell r="B6">
            <v>24.891666666666666</v>
          </cell>
          <cell r="C6">
            <v>31.7</v>
          </cell>
          <cell r="D6">
            <v>20</v>
          </cell>
          <cell r="E6">
            <v>59.833333333333336</v>
          </cell>
          <cell r="F6">
            <v>77</v>
          </cell>
          <cell r="G6">
            <v>37</v>
          </cell>
          <cell r="H6">
            <v>14.04</v>
          </cell>
          <cell r="I6" t="str">
            <v>N</v>
          </cell>
          <cell r="J6">
            <v>37.440000000000005</v>
          </cell>
          <cell r="K6">
            <v>0</v>
          </cell>
        </row>
        <row r="7">
          <cell r="B7">
            <v>22.7</v>
          </cell>
          <cell r="C7">
            <v>29.6</v>
          </cell>
          <cell r="D7">
            <v>18.100000000000001</v>
          </cell>
          <cell r="E7">
            <v>73.541666666666671</v>
          </cell>
          <cell r="F7">
            <v>89</v>
          </cell>
          <cell r="G7">
            <v>44</v>
          </cell>
          <cell r="H7">
            <v>15.840000000000002</v>
          </cell>
          <cell r="I7" t="str">
            <v>S</v>
          </cell>
          <cell r="J7">
            <v>30.6</v>
          </cell>
          <cell r="K7">
            <v>0</v>
          </cell>
        </row>
        <row r="8">
          <cell r="B8">
            <v>17.954166666666669</v>
          </cell>
          <cell r="C8">
            <v>21.7</v>
          </cell>
          <cell r="D8">
            <v>16.2</v>
          </cell>
          <cell r="E8">
            <v>89.833333333333329</v>
          </cell>
          <cell r="F8">
            <v>95</v>
          </cell>
          <cell r="G8">
            <v>75</v>
          </cell>
          <cell r="H8">
            <v>10.8</v>
          </cell>
          <cell r="I8" t="str">
            <v>S</v>
          </cell>
          <cell r="J8">
            <v>20.88</v>
          </cell>
          <cell r="K8">
            <v>0</v>
          </cell>
        </row>
        <row r="9">
          <cell r="B9">
            <v>20.716666666666665</v>
          </cell>
          <cell r="C9">
            <v>31.7</v>
          </cell>
          <cell r="D9">
            <v>12.8</v>
          </cell>
          <cell r="E9">
            <v>73.916666666666671</v>
          </cell>
          <cell r="F9">
            <v>96</v>
          </cell>
          <cell r="G9">
            <v>29</v>
          </cell>
          <cell r="H9">
            <v>6.84</v>
          </cell>
          <cell r="I9" t="str">
            <v>S</v>
          </cell>
          <cell r="J9">
            <v>27</v>
          </cell>
          <cell r="K9">
            <v>0.2</v>
          </cell>
        </row>
        <row r="10">
          <cell r="B10">
            <v>24.099999999999998</v>
          </cell>
          <cell r="C10">
            <v>31.6</v>
          </cell>
          <cell r="D10">
            <v>17.399999999999999</v>
          </cell>
          <cell r="E10">
            <v>62.166666666666664</v>
          </cell>
          <cell r="F10">
            <v>85</v>
          </cell>
          <cell r="G10">
            <v>32</v>
          </cell>
          <cell r="H10">
            <v>9.7200000000000006</v>
          </cell>
          <cell r="I10" t="str">
            <v>N</v>
          </cell>
          <cell r="J10">
            <v>20.52</v>
          </cell>
          <cell r="K10">
            <v>0</v>
          </cell>
        </row>
        <row r="11">
          <cell r="B11">
            <v>24.345833333333331</v>
          </cell>
          <cell r="C11">
            <v>31.2</v>
          </cell>
          <cell r="D11">
            <v>19.3</v>
          </cell>
          <cell r="E11">
            <v>58.75</v>
          </cell>
          <cell r="F11">
            <v>74</v>
          </cell>
          <cell r="G11">
            <v>41</v>
          </cell>
          <cell r="H11">
            <v>10.08</v>
          </cell>
          <cell r="I11" t="str">
            <v>N</v>
          </cell>
          <cell r="J11">
            <v>20.88</v>
          </cell>
          <cell r="K11">
            <v>0</v>
          </cell>
        </row>
        <row r="12">
          <cell r="B12">
            <v>16.933333333333334</v>
          </cell>
          <cell r="C12">
            <v>23.1</v>
          </cell>
          <cell r="D12">
            <v>12.6</v>
          </cell>
          <cell r="E12">
            <v>85.25</v>
          </cell>
          <cell r="F12">
            <v>94</v>
          </cell>
          <cell r="G12">
            <v>73</v>
          </cell>
          <cell r="H12">
            <v>18.36</v>
          </cell>
          <cell r="I12" t="str">
            <v>S</v>
          </cell>
          <cell r="J12">
            <v>33.119999999999997</v>
          </cell>
          <cell r="K12">
            <v>0.2</v>
          </cell>
        </row>
        <row r="13">
          <cell r="B13">
            <v>11.866666666666665</v>
          </cell>
          <cell r="C13">
            <v>13.8</v>
          </cell>
          <cell r="D13">
            <v>10.5</v>
          </cell>
          <cell r="E13">
            <v>87.291666666666671</v>
          </cell>
          <cell r="F13">
            <v>94</v>
          </cell>
          <cell r="G13">
            <v>75</v>
          </cell>
          <cell r="H13">
            <v>16.559999999999999</v>
          </cell>
          <cell r="I13" t="str">
            <v>S</v>
          </cell>
          <cell r="J13">
            <v>37.800000000000004</v>
          </cell>
          <cell r="K13">
            <v>1.8</v>
          </cell>
        </row>
        <row r="14">
          <cell r="B14">
            <v>13.241666666666667</v>
          </cell>
          <cell r="C14">
            <v>18.399999999999999</v>
          </cell>
          <cell r="D14">
            <v>9.6999999999999993</v>
          </cell>
          <cell r="E14">
            <v>67.833333333333329</v>
          </cell>
          <cell r="F14">
            <v>90</v>
          </cell>
          <cell r="G14">
            <v>41</v>
          </cell>
          <cell r="H14">
            <v>14.4</v>
          </cell>
          <cell r="I14" t="str">
            <v>S</v>
          </cell>
          <cell r="J14">
            <v>27</v>
          </cell>
          <cell r="K14">
            <v>0</v>
          </cell>
        </row>
        <row r="15">
          <cell r="B15">
            <v>14.655555555555553</v>
          </cell>
          <cell r="C15">
            <v>22.7</v>
          </cell>
          <cell r="D15">
            <v>6.1</v>
          </cell>
          <cell r="E15">
            <v>60.222222222222221</v>
          </cell>
          <cell r="F15">
            <v>91</v>
          </cell>
          <cell r="G15">
            <v>28</v>
          </cell>
          <cell r="H15">
            <v>8.64</v>
          </cell>
          <cell r="I15" t="str">
            <v>SE</v>
          </cell>
          <cell r="J15">
            <v>15.840000000000002</v>
          </cell>
          <cell r="K15">
            <v>0</v>
          </cell>
        </row>
        <row r="16">
          <cell r="B16">
            <v>16.87916666666667</v>
          </cell>
          <cell r="C16">
            <v>26.8</v>
          </cell>
          <cell r="D16">
            <v>9.6999999999999993</v>
          </cell>
          <cell r="E16">
            <v>62.916666666666664</v>
          </cell>
          <cell r="F16">
            <v>86</v>
          </cell>
          <cell r="G16">
            <v>30</v>
          </cell>
          <cell r="H16">
            <v>8.2799999999999994</v>
          </cell>
          <cell r="I16" t="str">
            <v>L</v>
          </cell>
          <cell r="J16">
            <v>16.2</v>
          </cell>
          <cell r="K16">
            <v>0</v>
          </cell>
        </row>
        <row r="17">
          <cell r="B17">
            <v>20.50416666666667</v>
          </cell>
          <cell r="C17">
            <v>28.9</v>
          </cell>
          <cell r="D17">
            <v>14.6</v>
          </cell>
          <cell r="E17">
            <v>68.416666666666671</v>
          </cell>
          <cell r="F17">
            <v>87</v>
          </cell>
          <cell r="G17">
            <v>42</v>
          </cell>
          <cell r="H17">
            <v>11.520000000000001</v>
          </cell>
          <cell r="I17" t="str">
            <v>SE</v>
          </cell>
          <cell r="J17">
            <v>23.040000000000003</v>
          </cell>
          <cell r="K17">
            <v>0</v>
          </cell>
        </row>
        <row r="18">
          <cell r="B18">
            <v>22.920833333333334</v>
          </cell>
          <cell r="C18">
            <v>31.5</v>
          </cell>
          <cell r="D18">
            <v>16.100000000000001</v>
          </cell>
          <cell r="E18">
            <v>66.291666666666671</v>
          </cell>
          <cell r="F18">
            <v>90</v>
          </cell>
          <cell r="G18">
            <v>38</v>
          </cell>
          <cell r="H18">
            <v>15.120000000000001</v>
          </cell>
          <cell r="I18" t="str">
            <v>N</v>
          </cell>
          <cell r="J18">
            <v>37.440000000000005</v>
          </cell>
          <cell r="K18">
            <v>0</v>
          </cell>
        </row>
        <row r="19">
          <cell r="B19">
            <v>25.650000000000002</v>
          </cell>
          <cell r="C19">
            <v>32.700000000000003</v>
          </cell>
          <cell r="D19">
            <v>20.100000000000001</v>
          </cell>
          <cell r="E19">
            <v>57.291666666666664</v>
          </cell>
          <cell r="F19">
            <v>78</v>
          </cell>
          <cell r="G19">
            <v>33</v>
          </cell>
          <cell r="H19">
            <v>20.52</v>
          </cell>
          <cell r="I19" t="str">
            <v>N</v>
          </cell>
          <cell r="J19">
            <v>55.800000000000004</v>
          </cell>
          <cell r="K19">
            <v>0</v>
          </cell>
        </row>
        <row r="20">
          <cell r="B20">
            <v>27.112499999999997</v>
          </cell>
          <cell r="C20">
            <v>33.700000000000003</v>
          </cell>
          <cell r="D20">
            <v>22.3</v>
          </cell>
          <cell r="E20">
            <v>56.958333333333336</v>
          </cell>
          <cell r="F20">
            <v>72</v>
          </cell>
          <cell r="G20">
            <v>38</v>
          </cell>
          <cell r="H20">
            <v>12.6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25.787500000000005</v>
          </cell>
          <cell r="C21">
            <v>33.299999999999997</v>
          </cell>
          <cell r="D21">
            <v>17.600000000000001</v>
          </cell>
          <cell r="E21">
            <v>62</v>
          </cell>
          <cell r="F21">
            <v>92</v>
          </cell>
          <cell r="G21">
            <v>30</v>
          </cell>
          <cell r="H21">
            <v>10.8</v>
          </cell>
          <cell r="I21" t="str">
            <v>NO</v>
          </cell>
          <cell r="J21">
            <v>32.76</v>
          </cell>
          <cell r="K21">
            <v>0</v>
          </cell>
        </row>
        <row r="22">
          <cell r="B22">
            <v>26.416666666666661</v>
          </cell>
          <cell r="C22">
            <v>33.9</v>
          </cell>
          <cell r="D22">
            <v>18.899999999999999</v>
          </cell>
          <cell r="E22">
            <v>53.541666666666664</v>
          </cell>
          <cell r="F22">
            <v>80</v>
          </cell>
          <cell r="G22">
            <v>30</v>
          </cell>
          <cell r="H22">
            <v>17.28</v>
          </cell>
          <cell r="I22" t="str">
            <v>N</v>
          </cell>
          <cell r="J22">
            <v>35.64</v>
          </cell>
          <cell r="K22">
            <v>0</v>
          </cell>
        </row>
        <row r="23">
          <cell r="B23">
            <v>26.387499999999999</v>
          </cell>
          <cell r="C23">
            <v>32.799999999999997</v>
          </cell>
          <cell r="D23">
            <v>21.1</v>
          </cell>
          <cell r="E23">
            <v>51.333333333333336</v>
          </cell>
          <cell r="F23">
            <v>69</v>
          </cell>
          <cell r="G23">
            <v>33</v>
          </cell>
          <cell r="H23">
            <v>18</v>
          </cell>
          <cell r="I23" t="str">
            <v>N</v>
          </cell>
          <cell r="J23">
            <v>48.6</v>
          </cell>
          <cell r="K23">
            <v>0</v>
          </cell>
        </row>
        <row r="24">
          <cell r="B24">
            <v>17.862500000000001</v>
          </cell>
          <cell r="C24">
            <v>27.1</v>
          </cell>
          <cell r="D24">
            <v>11.6</v>
          </cell>
          <cell r="E24">
            <v>71.291666666666671</v>
          </cell>
          <cell r="F24">
            <v>91</v>
          </cell>
          <cell r="G24">
            <v>47</v>
          </cell>
          <cell r="H24">
            <v>13.32</v>
          </cell>
          <cell r="I24" t="str">
            <v>SO</v>
          </cell>
          <cell r="J24">
            <v>30.6</v>
          </cell>
          <cell r="K24">
            <v>0.2</v>
          </cell>
        </row>
        <row r="25">
          <cell r="B25">
            <v>13.358333333333334</v>
          </cell>
          <cell r="C25">
            <v>19.7</v>
          </cell>
          <cell r="D25">
            <v>8.6999999999999993</v>
          </cell>
          <cell r="E25">
            <v>68.041666666666671</v>
          </cell>
          <cell r="F25">
            <v>90</v>
          </cell>
          <cell r="G25">
            <v>31</v>
          </cell>
          <cell r="H25">
            <v>15.48</v>
          </cell>
          <cell r="I25" t="str">
            <v>S</v>
          </cell>
          <cell r="J25">
            <v>34.92</v>
          </cell>
          <cell r="K25">
            <v>0</v>
          </cell>
        </row>
        <row r="26">
          <cell r="B26">
            <v>17.429166666666667</v>
          </cell>
          <cell r="C26">
            <v>28.6</v>
          </cell>
          <cell r="D26">
            <v>9.6999999999999993</v>
          </cell>
          <cell r="E26">
            <v>60.958333333333336</v>
          </cell>
          <cell r="F26">
            <v>83</v>
          </cell>
          <cell r="G26">
            <v>36</v>
          </cell>
          <cell r="H26">
            <v>17.64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19.816666666666666</v>
          </cell>
          <cell r="C27">
            <v>25.1</v>
          </cell>
          <cell r="D27">
            <v>14.1</v>
          </cell>
          <cell r="E27">
            <v>68.291666666666671</v>
          </cell>
          <cell r="F27">
            <v>90</v>
          </cell>
          <cell r="G27">
            <v>46</v>
          </cell>
          <cell r="H27">
            <v>12.96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15.833333333333336</v>
          </cell>
          <cell r="C28">
            <v>20.8</v>
          </cell>
          <cell r="D28">
            <v>11.5</v>
          </cell>
          <cell r="E28">
            <v>67.625</v>
          </cell>
          <cell r="F28">
            <v>85</v>
          </cell>
          <cell r="G28">
            <v>50</v>
          </cell>
          <cell r="H28">
            <v>14.76</v>
          </cell>
          <cell r="I28" t="str">
            <v>S</v>
          </cell>
          <cell r="J28">
            <v>31.680000000000003</v>
          </cell>
          <cell r="K28">
            <v>0</v>
          </cell>
        </row>
        <row r="29">
          <cell r="B29">
            <v>13.254166666666663</v>
          </cell>
          <cell r="C29">
            <v>16.3</v>
          </cell>
          <cell r="D29">
            <v>11.4</v>
          </cell>
          <cell r="E29">
            <v>82.583333333333329</v>
          </cell>
          <cell r="F29">
            <v>88</v>
          </cell>
          <cell r="G29">
            <v>68</v>
          </cell>
          <cell r="H29">
            <v>9.7200000000000006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13.641666666666673</v>
          </cell>
          <cell r="C30">
            <v>17.100000000000001</v>
          </cell>
          <cell r="D30">
            <v>11.9</v>
          </cell>
          <cell r="E30">
            <v>83.75</v>
          </cell>
          <cell r="F30">
            <v>91</v>
          </cell>
          <cell r="G30">
            <v>65</v>
          </cell>
          <cell r="H30">
            <v>11.16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16.908333333333335</v>
          </cell>
          <cell r="C31">
            <v>26.9</v>
          </cell>
          <cell r="D31">
            <v>12.4</v>
          </cell>
          <cell r="E31">
            <v>77.416666666666671</v>
          </cell>
          <cell r="F31">
            <v>94</v>
          </cell>
          <cell r="G31">
            <v>40</v>
          </cell>
          <cell r="H31">
            <v>9.3600000000000012</v>
          </cell>
          <cell r="I31" t="str">
            <v>SE</v>
          </cell>
          <cell r="J31">
            <v>21.6</v>
          </cell>
          <cell r="K31">
            <v>0</v>
          </cell>
        </row>
        <row r="32">
          <cell r="B32">
            <v>22.7</v>
          </cell>
          <cell r="C32">
            <v>32</v>
          </cell>
          <cell r="D32">
            <v>14.8</v>
          </cell>
          <cell r="E32">
            <v>63.458333333333336</v>
          </cell>
          <cell r="F32">
            <v>89</v>
          </cell>
          <cell r="G32">
            <v>28</v>
          </cell>
          <cell r="H32">
            <v>12.6</v>
          </cell>
          <cell r="I32" t="str">
            <v>NO</v>
          </cell>
          <cell r="J32">
            <v>35.64</v>
          </cell>
          <cell r="K32">
            <v>0</v>
          </cell>
        </row>
        <row r="33">
          <cell r="B33">
            <v>18.920833333333331</v>
          </cell>
          <cell r="C33">
            <v>25.6</v>
          </cell>
          <cell r="D33">
            <v>14.4</v>
          </cell>
          <cell r="E33">
            <v>55.375</v>
          </cell>
          <cell r="F33">
            <v>75</v>
          </cell>
          <cell r="G33">
            <v>29</v>
          </cell>
          <cell r="H33">
            <v>19.079999999999998</v>
          </cell>
          <cell r="I33" t="str">
            <v>S</v>
          </cell>
          <cell r="J33">
            <v>39.6</v>
          </cell>
          <cell r="K33">
            <v>0</v>
          </cell>
        </row>
        <row r="34">
          <cell r="B34">
            <v>15.533333333333331</v>
          </cell>
          <cell r="C34">
            <v>19.100000000000001</v>
          </cell>
          <cell r="D34">
            <v>11.5</v>
          </cell>
          <cell r="E34">
            <v>65.625</v>
          </cell>
          <cell r="F34">
            <v>79</v>
          </cell>
          <cell r="G34">
            <v>51</v>
          </cell>
          <cell r="H34">
            <v>11.520000000000001</v>
          </cell>
          <cell r="I34" t="str">
            <v>S</v>
          </cell>
          <cell r="J34">
            <v>21.96</v>
          </cell>
          <cell r="K34">
            <v>0</v>
          </cell>
        </row>
        <row r="35">
          <cell r="B35">
            <v>17.074999999999999</v>
          </cell>
          <cell r="C35">
            <v>22.8</v>
          </cell>
          <cell r="D35">
            <v>11.8</v>
          </cell>
          <cell r="E35">
            <v>62.416666666666664</v>
          </cell>
          <cell r="F35">
            <v>83</v>
          </cell>
          <cell r="G35">
            <v>37</v>
          </cell>
          <cell r="H35">
            <v>13.68</v>
          </cell>
          <cell r="I35" t="str">
            <v>S</v>
          </cell>
          <cell r="J35">
            <v>28.44</v>
          </cell>
          <cell r="K35">
            <v>0</v>
          </cell>
        </row>
        <row r="36">
          <cell r="I36" t="str">
            <v>S</v>
          </cell>
        </row>
      </sheetData>
      <sheetData sheetId="7">
        <row r="5">
          <cell r="B5">
            <v>18.158333333333331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20.883333333333333</v>
          </cell>
          <cell r="C5">
            <v>31.6</v>
          </cell>
          <cell r="D5">
            <v>12.2</v>
          </cell>
          <cell r="E5">
            <v>71.541666666666671</v>
          </cell>
          <cell r="F5">
            <v>100</v>
          </cell>
          <cell r="G5">
            <v>29</v>
          </cell>
          <cell r="H5">
            <v>14.4</v>
          </cell>
          <cell r="I5" t="str">
            <v>O</v>
          </cell>
          <cell r="J5">
            <v>30.6</v>
          </cell>
          <cell r="K5">
            <v>0</v>
          </cell>
        </row>
        <row r="6">
          <cell r="B6">
            <v>21.216666666666665</v>
          </cell>
          <cell r="C6">
            <v>31.6</v>
          </cell>
          <cell r="D6">
            <v>13</v>
          </cell>
          <cell r="E6">
            <v>66.833333333333329</v>
          </cell>
          <cell r="F6">
            <v>97</v>
          </cell>
          <cell r="G6">
            <v>29</v>
          </cell>
          <cell r="H6">
            <v>19.079999999999998</v>
          </cell>
          <cell r="I6" t="str">
            <v>O</v>
          </cell>
          <cell r="J6">
            <v>39.6</v>
          </cell>
          <cell r="K6">
            <v>0</v>
          </cell>
        </row>
        <row r="7">
          <cell r="B7">
            <v>20.583333333333336</v>
          </cell>
          <cell r="C7">
            <v>30.9</v>
          </cell>
          <cell r="D7">
            <v>11.9</v>
          </cell>
          <cell r="E7">
            <v>72.791666666666671</v>
          </cell>
          <cell r="F7">
            <v>100</v>
          </cell>
          <cell r="G7">
            <v>33</v>
          </cell>
          <cell r="H7">
            <v>9</v>
          </cell>
          <cell r="I7" t="str">
            <v>O</v>
          </cell>
          <cell r="J7">
            <v>22.32</v>
          </cell>
          <cell r="K7">
            <v>0</v>
          </cell>
        </row>
        <row r="8">
          <cell r="B8">
            <v>20.5625</v>
          </cell>
          <cell r="C8">
            <v>30.5</v>
          </cell>
          <cell r="D8">
            <v>12.5</v>
          </cell>
          <cell r="E8">
            <v>71.833333333333329</v>
          </cell>
          <cell r="F8">
            <v>97</v>
          </cell>
          <cell r="G8">
            <v>34</v>
          </cell>
          <cell r="H8">
            <v>8.2799999999999994</v>
          </cell>
          <cell r="I8" t="str">
            <v>O</v>
          </cell>
          <cell r="J8">
            <v>19.8</v>
          </cell>
          <cell r="K8">
            <v>0</v>
          </cell>
        </row>
        <row r="9">
          <cell r="B9">
            <v>20.875000000000004</v>
          </cell>
          <cell r="C9">
            <v>32</v>
          </cell>
          <cell r="D9">
            <v>11.5</v>
          </cell>
          <cell r="E9">
            <v>70.416666666666671</v>
          </cell>
          <cell r="F9">
            <v>100</v>
          </cell>
          <cell r="G9">
            <v>26</v>
          </cell>
          <cell r="H9">
            <v>9.7200000000000006</v>
          </cell>
          <cell r="I9" t="str">
            <v>NE</v>
          </cell>
          <cell r="J9">
            <v>23.040000000000003</v>
          </cell>
          <cell r="K9">
            <v>0</v>
          </cell>
        </row>
        <row r="10">
          <cell r="B10">
            <v>21.379166666666663</v>
          </cell>
          <cell r="C10">
            <v>32</v>
          </cell>
          <cell r="D10">
            <v>12.3</v>
          </cell>
          <cell r="E10">
            <v>64.583333333333329</v>
          </cell>
          <cell r="F10">
            <v>97</v>
          </cell>
          <cell r="G10">
            <v>24</v>
          </cell>
          <cell r="H10">
            <v>12.96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20.824999999999999</v>
          </cell>
          <cell r="C11">
            <v>31.8</v>
          </cell>
          <cell r="D11">
            <v>11.9</v>
          </cell>
          <cell r="E11">
            <v>64</v>
          </cell>
          <cell r="F11">
            <v>97</v>
          </cell>
          <cell r="G11">
            <v>26</v>
          </cell>
          <cell r="H11">
            <v>15.840000000000002</v>
          </cell>
          <cell r="I11" t="str">
            <v>O</v>
          </cell>
          <cell r="J11">
            <v>36</v>
          </cell>
          <cell r="K11">
            <v>0</v>
          </cell>
        </row>
        <row r="12">
          <cell r="B12">
            <v>20.566666666666666</v>
          </cell>
          <cell r="C12">
            <v>29.8</v>
          </cell>
          <cell r="D12">
            <v>14.6</v>
          </cell>
          <cell r="E12">
            <v>68.291666666666671</v>
          </cell>
          <cell r="F12">
            <v>91</v>
          </cell>
          <cell r="G12">
            <v>35</v>
          </cell>
          <cell r="H12">
            <v>19.079999999999998</v>
          </cell>
          <cell r="I12" t="str">
            <v>O</v>
          </cell>
          <cell r="J12">
            <v>35.28</v>
          </cell>
          <cell r="K12">
            <v>0</v>
          </cell>
        </row>
        <row r="13">
          <cell r="B13">
            <v>14.40416666666667</v>
          </cell>
          <cell r="C13">
            <v>18.8</v>
          </cell>
          <cell r="D13">
            <v>10.9</v>
          </cell>
          <cell r="E13">
            <v>74.875</v>
          </cell>
          <cell r="F13">
            <v>89</v>
          </cell>
          <cell r="G13">
            <v>54</v>
          </cell>
          <cell r="H13">
            <v>18.36</v>
          </cell>
          <cell r="I13" t="str">
            <v>SE</v>
          </cell>
          <cell r="J13">
            <v>40.32</v>
          </cell>
          <cell r="K13">
            <v>0</v>
          </cell>
        </row>
        <row r="14">
          <cell r="B14">
            <v>12.2875</v>
          </cell>
          <cell r="C14">
            <v>19.100000000000001</v>
          </cell>
          <cell r="D14">
            <v>4.3</v>
          </cell>
          <cell r="E14">
            <v>64.916666666666671</v>
          </cell>
          <cell r="F14">
            <v>98</v>
          </cell>
          <cell r="G14">
            <v>34</v>
          </cell>
          <cell r="H14">
            <v>12.96</v>
          </cell>
          <cell r="I14" t="str">
            <v>SE</v>
          </cell>
          <cell r="J14">
            <v>33.119999999999997</v>
          </cell>
          <cell r="K14">
            <v>0</v>
          </cell>
        </row>
        <row r="15">
          <cell r="B15">
            <v>10.195833333333333</v>
          </cell>
          <cell r="C15">
            <v>21.9</v>
          </cell>
          <cell r="D15">
            <v>0.1</v>
          </cell>
          <cell r="E15">
            <v>71.583333333333329</v>
          </cell>
          <cell r="F15">
            <v>100</v>
          </cell>
          <cell r="G15">
            <v>28</v>
          </cell>
          <cell r="H15">
            <v>12.6</v>
          </cell>
          <cell r="I15" t="str">
            <v>NE</v>
          </cell>
          <cell r="J15">
            <v>25.56</v>
          </cell>
          <cell r="K15">
            <v>0</v>
          </cell>
        </row>
        <row r="16">
          <cell r="B16">
            <v>13.920833333333333</v>
          </cell>
          <cell r="C16">
            <v>25.4</v>
          </cell>
          <cell r="D16">
            <v>4.9000000000000004</v>
          </cell>
          <cell r="E16">
            <v>64.041666666666671</v>
          </cell>
          <cell r="F16">
            <v>93</v>
          </cell>
          <cell r="G16">
            <v>31</v>
          </cell>
          <cell r="H16">
            <v>10.08</v>
          </cell>
          <cell r="I16" t="str">
            <v>L</v>
          </cell>
          <cell r="J16">
            <v>27</v>
          </cell>
          <cell r="K16">
            <v>0</v>
          </cell>
        </row>
        <row r="17">
          <cell r="B17">
            <v>18.399999999999995</v>
          </cell>
          <cell r="C17">
            <v>29.6</v>
          </cell>
          <cell r="D17">
            <v>9.6</v>
          </cell>
          <cell r="E17">
            <v>62.125</v>
          </cell>
          <cell r="F17">
            <v>93</v>
          </cell>
          <cell r="G17">
            <v>31</v>
          </cell>
          <cell r="H17">
            <v>12.24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21.008333333333333</v>
          </cell>
          <cell r="C18">
            <v>32.700000000000003</v>
          </cell>
          <cell r="D18">
            <v>11.1</v>
          </cell>
          <cell r="E18">
            <v>64.375</v>
          </cell>
          <cell r="F18">
            <v>100</v>
          </cell>
          <cell r="G18">
            <v>25</v>
          </cell>
          <cell r="H18">
            <v>17.64</v>
          </cell>
          <cell r="I18" t="str">
            <v>NO</v>
          </cell>
          <cell r="J18">
            <v>33.840000000000003</v>
          </cell>
          <cell r="K18">
            <v>0</v>
          </cell>
        </row>
        <row r="19">
          <cell r="B19">
            <v>22.654166666666669</v>
          </cell>
          <cell r="C19">
            <v>35</v>
          </cell>
          <cell r="D19">
            <v>12.7</v>
          </cell>
          <cell r="E19">
            <v>56.416666666666664</v>
          </cell>
          <cell r="F19">
            <v>91</v>
          </cell>
          <cell r="G19">
            <v>23</v>
          </cell>
          <cell r="H19">
            <v>19.440000000000001</v>
          </cell>
          <cell r="I19" t="str">
            <v>NO</v>
          </cell>
          <cell r="J19">
            <v>38.159999999999997</v>
          </cell>
          <cell r="K19">
            <v>0</v>
          </cell>
        </row>
        <row r="20">
          <cell r="B20">
            <v>23.691666666666666</v>
          </cell>
          <cell r="C20">
            <v>34.299999999999997</v>
          </cell>
          <cell r="D20">
            <v>14</v>
          </cell>
          <cell r="E20">
            <v>55.375</v>
          </cell>
          <cell r="F20">
            <v>89</v>
          </cell>
          <cell r="G20">
            <v>23</v>
          </cell>
          <cell r="H20">
            <v>14.04</v>
          </cell>
          <cell r="I20" t="str">
            <v>O</v>
          </cell>
          <cell r="J20">
            <v>36</v>
          </cell>
          <cell r="K20">
            <v>0</v>
          </cell>
        </row>
        <row r="21">
          <cell r="B21">
            <v>23.154166666666669</v>
          </cell>
          <cell r="C21">
            <v>33</v>
          </cell>
          <cell r="D21">
            <v>13.8</v>
          </cell>
          <cell r="E21">
            <v>56.166666666666664</v>
          </cell>
          <cell r="F21">
            <v>92</v>
          </cell>
          <cell r="G21">
            <v>20</v>
          </cell>
          <cell r="H21">
            <v>21.240000000000002</v>
          </cell>
          <cell r="I21" t="str">
            <v>N</v>
          </cell>
          <cell r="J21">
            <v>38.519999999999996</v>
          </cell>
          <cell r="K21">
            <v>0</v>
          </cell>
        </row>
        <row r="22">
          <cell r="B22">
            <v>23.112500000000001</v>
          </cell>
          <cell r="C22">
            <v>33.4</v>
          </cell>
          <cell r="D22">
            <v>12.1</v>
          </cell>
          <cell r="E22">
            <v>47.375</v>
          </cell>
          <cell r="F22">
            <v>87</v>
          </cell>
          <cell r="G22">
            <v>20</v>
          </cell>
          <cell r="H22">
            <v>18.36</v>
          </cell>
          <cell r="I22" t="str">
            <v>N</v>
          </cell>
          <cell r="J22">
            <v>38.880000000000003</v>
          </cell>
          <cell r="K22">
            <v>0</v>
          </cell>
        </row>
        <row r="23">
          <cell r="B23">
            <v>23.087499999999995</v>
          </cell>
          <cell r="C23">
            <v>33.799999999999997</v>
          </cell>
          <cell r="D23">
            <v>13.4</v>
          </cell>
          <cell r="E23">
            <v>54.25</v>
          </cell>
          <cell r="F23">
            <v>87</v>
          </cell>
          <cell r="G23">
            <v>24</v>
          </cell>
          <cell r="H23">
            <v>19.079999999999998</v>
          </cell>
          <cell r="I23" t="str">
            <v>NO</v>
          </cell>
          <cell r="J23">
            <v>38.159999999999997</v>
          </cell>
          <cell r="K23">
            <v>0</v>
          </cell>
        </row>
        <row r="24">
          <cell r="B24">
            <v>23.112500000000001</v>
          </cell>
          <cell r="C24">
            <v>33.9</v>
          </cell>
          <cell r="D24">
            <v>14.3</v>
          </cell>
          <cell r="E24">
            <v>57.75</v>
          </cell>
          <cell r="F24">
            <v>89</v>
          </cell>
          <cell r="G24">
            <v>24</v>
          </cell>
          <cell r="H24">
            <v>23.759999999999998</v>
          </cell>
          <cell r="I24" t="str">
            <v>O</v>
          </cell>
          <cell r="J24">
            <v>50.04</v>
          </cell>
          <cell r="K24">
            <v>0</v>
          </cell>
        </row>
        <row r="25">
          <cell r="B25">
            <v>14.81666666666667</v>
          </cell>
          <cell r="C25">
            <v>21.1</v>
          </cell>
          <cell r="D25">
            <v>11.2</v>
          </cell>
          <cell r="E25">
            <v>64.833333333333329</v>
          </cell>
          <cell r="F25">
            <v>85</v>
          </cell>
          <cell r="G25">
            <v>27</v>
          </cell>
          <cell r="H25">
            <v>16.920000000000002</v>
          </cell>
          <cell r="I25" t="str">
            <v>SE</v>
          </cell>
          <cell r="J25">
            <v>36.36</v>
          </cell>
          <cell r="K25">
            <v>0</v>
          </cell>
        </row>
        <row r="26">
          <cell r="B26">
            <v>17.220833333333335</v>
          </cell>
          <cell r="C26">
            <v>30.1</v>
          </cell>
          <cell r="D26">
            <v>7.8</v>
          </cell>
          <cell r="E26">
            <v>60.125</v>
          </cell>
          <cell r="F26">
            <v>94</v>
          </cell>
          <cell r="G26">
            <v>31</v>
          </cell>
          <cell r="H26">
            <v>19.440000000000001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21.912499999999998</v>
          </cell>
          <cell r="C27">
            <v>32.200000000000003</v>
          </cell>
          <cell r="D27">
            <v>11.5</v>
          </cell>
          <cell r="E27">
            <v>59.666666666666664</v>
          </cell>
          <cell r="F27">
            <v>97</v>
          </cell>
          <cell r="G27">
            <v>27</v>
          </cell>
          <cell r="H27">
            <v>10.08</v>
          </cell>
          <cell r="I27" t="str">
            <v>N</v>
          </cell>
          <cell r="J27">
            <v>21.96</v>
          </cell>
          <cell r="K27">
            <v>0</v>
          </cell>
        </row>
        <row r="28">
          <cell r="B28">
            <v>20.954166666666666</v>
          </cell>
          <cell r="C28">
            <v>28.7</v>
          </cell>
          <cell r="D28">
            <v>12.8</v>
          </cell>
          <cell r="E28">
            <v>65.375</v>
          </cell>
          <cell r="F28">
            <v>95</v>
          </cell>
          <cell r="G28">
            <v>37</v>
          </cell>
          <cell r="H28">
            <v>11.16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19.479166666666668</v>
          </cell>
          <cell r="C29">
            <v>29.4</v>
          </cell>
          <cell r="D29">
            <v>12</v>
          </cell>
          <cell r="E29">
            <v>70.708333333333329</v>
          </cell>
          <cell r="F29">
            <v>100</v>
          </cell>
          <cell r="G29">
            <v>33</v>
          </cell>
          <cell r="H29">
            <v>11.520000000000001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19.729166666666668</v>
          </cell>
          <cell r="C30">
            <v>28.2</v>
          </cell>
          <cell r="D30">
            <v>14.2</v>
          </cell>
          <cell r="E30">
            <v>72.291666666666671</v>
          </cell>
          <cell r="F30">
            <v>97</v>
          </cell>
          <cell r="G30">
            <v>37</v>
          </cell>
          <cell r="H30">
            <v>9</v>
          </cell>
          <cell r="I30" t="str">
            <v>SE</v>
          </cell>
          <cell r="J30">
            <v>21.96</v>
          </cell>
          <cell r="K30">
            <v>0</v>
          </cell>
        </row>
        <row r="31">
          <cell r="B31">
            <v>18.958333333333336</v>
          </cell>
          <cell r="C31">
            <v>28.9</v>
          </cell>
          <cell r="D31">
            <v>12</v>
          </cell>
          <cell r="E31">
            <v>75</v>
          </cell>
          <cell r="F31">
            <v>100</v>
          </cell>
          <cell r="G31">
            <v>31</v>
          </cell>
          <cell r="H31">
            <v>7.9200000000000008</v>
          </cell>
          <cell r="I31" t="str">
            <v>SE</v>
          </cell>
          <cell r="J31">
            <v>20.88</v>
          </cell>
          <cell r="K31">
            <v>0</v>
          </cell>
        </row>
        <row r="32">
          <cell r="B32">
            <v>21.829166666666666</v>
          </cell>
          <cell r="C32">
            <v>33.799999999999997</v>
          </cell>
          <cell r="D32">
            <v>12.1</v>
          </cell>
          <cell r="E32">
            <v>63.416666666666664</v>
          </cell>
          <cell r="F32">
            <v>97</v>
          </cell>
          <cell r="G32">
            <v>24</v>
          </cell>
          <cell r="H32">
            <v>26.28</v>
          </cell>
          <cell r="I32" t="str">
            <v>O</v>
          </cell>
          <cell r="J32">
            <v>51.84</v>
          </cell>
          <cell r="K32">
            <v>0</v>
          </cell>
        </row>
        <row r="33">
          <cell r="B33">
            <v>21.504166666666674</v>
          </cell>
          <cell r="C33">
            <v>27.6</v>
          </cell>
          <cell r="D33">
            <v>16.2</v>
          </cell>
          <cell r="E33">
            <v>58.916666666666664</v>
          </cell>
          <cell r="F33">
            <v>90</v>
          </cell>
          <cell r="G33">
            <v>33</v>
          </cell>
          <cell r="H33">
            <v>10.8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18.533333333333335</v>
          </cell>
          <cell r="C34">
            <v>29.1</v>
          </cell>
          <cell r="D34">
            <v>7.9</v>
          </cell>
          <cell r="E34">
            <v>58.25</v>
          </cell>
          <cell r="F34">
            <v>94</v>
          </cell>
          <cell r="G34">
            <v>31</v>
          </cell>
          <cell r="H34">
            <v>12.6</v>
          </cell>
          <cell r="I34" t="str">
            <v>SE</v>
          </cell>
          <cell r="J34">
            <v>29.16</v>
          </cell>
          <cell r="K34">
            <v>0</v>
          </cell>
        </row>
        <row r="35">
          <cell r="B35">
            <v>19.054166666666671</v>
          </cell>
          <cell r="C35">
            <v>25.3</v>
          </cell>
          <cell r="D35">
            <v>13.8</v>
          </cell>
          <cell r="E35">
            <v>58.708333333333336</v>
          </cell>
          <cell r="F35">
            <v>88</v>
          </cell>
          <cell r="G35">
            <v>24</v>
          </cell>
          <cell r="H35">
            <v>18.720000000000002</v>
          </cell>
          <cell r="I35" t="str">
            <v>SE</v>
          </cell>
          <cell r="J35">
            <v>34.56</v>
          </cell>
          <cell r="K35">
            <v>0</v>
          </cell>
        </row>
        <row r="36">
          <cell r="I36" t="str">
            <v>O</v>
          </cell>
        </row>
      </sheetData>
      <sheetData sheetId="7">
        <row r="5">
          <cell r="B5">
            <v>18.849999999999998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20.816666666666666</v>
          </cell>
          <cell r="C5">
            <v>29.9</v>
          </cell>
          <cell r="D5">
            <v>12.7</v>
          </cell>
          <cell r="E5">
            <v>55.416666666666664</v>
          </cell>
          <cell r="F5">
            <v>83</v>
          </cell>
          <cell r="G5">
            <v>28</v>
          </cell>
          <cell r="H5">
            <v>2.52</v>
          </cell>
          <cell r="I5" t="str">
            <v>N</v>
          </cell>
          <cell r="J5">
            <v>31.319999999999997</v>
          </cell>
          <cell r="K5">
            <v>0</v>
          </cell>
        </row>
        <row r="6">
          <cell r="B6">
            <v>20.970833333333331</v>
          </cell>
          <cell r="C6">
            <v>30.4</v>
          </cell>
          <cell r="D6">
            <v>13.1</v>
          </cell>
          <cell r="E6">
            <v>56.416666666666664</v>
          </cell>
          <cell r="F6">
            <v>85</v>
          </cell>
          <cell r="G6">
            <v>25</v>
          </cell>
          <cell r="H6">
            <v>6.84</v>
          </cell>
          <cell r="I6" t="str">
            <v>SE</v>
          </cell>
          <cell r="J6">
            <v>36</v>
          </cell>
          <cell r="K6">
            <v>0</v>
          </cell>
        </row>
        <row r="7">
          <cell r="B7">
            <v>20.641666666666666</v>
          </cell>
          <cell r="C7">
            <v>31</v>
          </cell>
          <cell r="D7">
            <v>12.2</v>
          </cell>
          <cell r="E7">
            <v>57.458333333333336</v>
          </cell>
          <cell r="F7">
            <v>88</v>
          </cell>
          <cell r="G7">
            <v>24</v>
          </cell>
          <cell r="H7">
            <v>1.8</v>
          </cell>
          <cell r="I7" t="str">
            <v>NO</v>
          </cell>
          <cell r="J7">
            <v>23.040000000000003</v>
          </cell>
          <cell r="K7">
            <v>0</v>
          </cell>
        </row>
        <row r="8">
          <cell r="B8">
            <v>21.349999999999998</v>
          </cell>
          <cell r="C8">
            <v>30.7</v>
          </cell>
          <cell r="D8">
            <v>12.7</v>
          </cell>
          <cell r="E8">
            <v>54.208333333333336</v>
          </cell>
          <cell r="F8">
            <v>84</v>
          </cell>
          <cell r="G8">
            <v>22</v>
          </cell>
          <cell r="H8">
            <v>7.2</v>
          </cell>
          <cell r="I8" t="str">
            <v>NE</v>
          </cell>
          <cell r="J8">
            <v>32.4</v>
          </cell>
          <cell r="K8">
            <v>0</v>
          </cell>
        </row>
        <row r="9">
          <cell r="B9">
            <v>21.120833333333334</v>
          </cell>
          <cell r="C9">
            <v>30.5</v>
          </cell>
          <cell r="D9">
            <v>12.8</v>
          </cell>
          <cell r="E9">
            <v>57</v>
          </cell>
          <cell r="F9">
            <v>92</v>
          </cell>
          <cell r="G9">
            <v>23</v>
          </cell>
          <cell r="H9">
            <v>2.16</v>
          </cell>
          <cell r="I9" t="str">
            <v>N</v>
          </cell>
          <cell r="J9">
            <v>34.92</v>
          </cell>
          <cell r="K9">
            <v>0</v>
          </cell>
        </row>
        <row r="10">
          <cell r="B10">
            <v>21.762500000000003</v>
          </cell>
          <cell r="C10">
            <v>29.8</v>
          </cell>
          <cell r="D10">
            <v>13.1</v>
          </cell>
          <cell r="E10">
            <v>48</v>
          </cell>
          <cell r="F10">
            <v>79</v>
          </cell>
          <cell r="G10">
            <v>25</v>
          </cell>
          <cell r="H10">
            <v>3.6</v>
          </cell>
          <cell r="I10" t="str">
            <v>SE</v>
          </cell>
          <cell r="J10">
            <v>37.080000000000005</v>
          </cell>
          <cell r="K10">
            <v>0</v>
          </cell>
        </row>
        <row r="11">
          <cell r="B11">
            <v>21.362499999999997</v>
          </cell>
          <cell r="C11">
            <v>29.6</v>
          </cell>
          <cell r="D11">
            <v>13.3</v>
          </cell>
          <cell r="E11">
            <v>48.25</v>
          </cell>
          <cell r="F11">
            <v>74</v>
          </cell>
          <cell r="G11">
            <v>23</v>
          </cell>
          <cell r="H11">
            <v>3.9600000000000004</v>
          </cell>
          <cell r="I11" t="str">
            <v>SE</v>
          </cell>
          <cell r="J11">
            <v>33.119999999999997</v>
          </cell>
          <cell r="K11">
            <v>0</v>
          </cell>
        </row>
        <row r="12">
          <cell r="B12">
            <v>20.324999999999999</v>
          </cell>
          <cell r="C12">
            <v>30.2</v>
          </cell>
          <cell r="D12">
            <v>12.6</v>
          </cell>
          <cell r="E12">
            <v>53.458333333333336</v>
          </cell>
          <cell r="F12">
            <v>79</v>
          </cell>
          <cell r="G12">
            <v>25</v>
          </cell>
          <cell r="H12">
            <v>11.879999999999999</v>
          </cell>
          <cell r="I12" t="str">
            <v>O</v>
          </cell>
          <cell r="J12">
            <v>35.28</v>
          </cell>
          <cell r="K12">
            <v>0</v>
          </cell>
        </row>
        <row r="13">
          <cell r="B13">
            <v>14.079166666666667</v>
          </cell>
          <cell r="C13">
            <v>20</v>
          </cell>
          <cell r="D13">
            <v>11</v>
          </cell>
          <cell r="E13">
            <v>90.791666666666671</v>
          </cell>
          <cell r="F13">
            <v>99</v>
          </cell>
          <cell r="G13">
            <v>66</v>
          </cell>
          <cell r="H13">
            <v>20.52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13.27083333333333</v>
          </cell>
          <cell r="C14">
            <v>20.399999999999999</v>
          </cell>
          <cell r="D14">
            <v>6.6</v>
          </cell>
          <cell r="E14">
            <v>62.958333333333336</v>
          </cell>
          <cell r="F14">
            <v>87</v>
          </cell>
          <cell r="G14">
            <v>28</v>
          </cell>
          <cell r="H14">
            <v>16.2</v>
          </cell>
          <cell r="I14" t="str">
            <v>S</v>
          </cell>
          <cell r="J14">
            <v>29.52</v>
          </cell>
          <cell r="K14">
            <v>0</v>
          </cell>
        </row>
        <row r="15">
          <cell r="B15">
            <v>14.750000000000002</v>
          </cell>
          <cell r="C15">
            <v>24.4</v>
          </cell>
          <cell r="D15">
            <v>8.4</v>
          </cell>
          <cell r="E15">
            <v>51.125</v>
          </cell>
          <cell r="F15">
            <v>71</v>
          </cell>
          <cell r="G15">
            <v>26</v>
          </cell>
          <cell r="H15">
            <v>19.8</v>
          </cell>
          <cell r="I15" t="str">
            <v>L</v>
          </cell>
          <cell r="J15">
            <v>39.24</v>
          </cell>
          <cell r="K15">
            <v>0</v>
          </cell>
        </row>
        <row r="16">
          <cell r="B16">
            <v>18.666666666666664</v>
          </cell>
          <cell r="C16">
            <v>28.2</v>
          </cell>
          <cell r="D16">
            <v>11.9</v>
          </cell>
          <cell r="E16">
            <v>46.916666666666664</v>
          </cell>
          <cell r="F16">
            <v>62</v>
          </cell>
          <cell r="G16">
            <v>29</v>
          </cell>
          <cell r="H16">
            <v>1.08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21.524999999999995</v>
          </cell>
          <cell r="C17">
            <v>30.8</v>
          </cell>
          <cell r="D17">
            <v>13.7</v>
          </cell>
          <cell r="E17">
            <v>50.208333333333336</v>
          </cell>
          <cell r="F17">
            <v>78</v>
          </cell>
          <cell r="G17">
            <v>26</v>
          </cell>
          <cell r="H17">
            <v>3.6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21.787499999999998</v>
          </cell>
          <cell r="C18">
            <v>31.4</v>
          </cell>
          <cell r="D18">
            <v>13.1</v>
          </cell>
          <cell r="E18">
            <v>52.666666666666664</v>
          </cell>
          <cell r="F18">
            <v>85</v>
          </cell>
          <cell r="G18">
            <v>22</v>
          </cell>
          <cell r="H18">
            <v>3.9600000000000004</v>
          </cell>
          <cell r="I18" t="str">
            <v>N</v>
          </cell>
          <cell r="J18">
            <v>34.92</v>
          </cell>
          <cell r="K18">
            <v>0</v>
          </cell>
        </row>
        <row r="19">
          <cell r="B19">
            <v>22.275000000000002</v>
          </cell>
          <cell r="C19">
            <v>30.8</v>
          </cell>
          <cell r="D19">
            <v>14.7</v>
          </cell>
          <cell r="E19">
            <v>49.083333333333336</v>
          </cell>
          <cell r="F19">
            <v>73</v>
          </cell>
          <cell r="G19">
            <v>25</v>
          </cell>
          <cell r="H19">
            <v>14.4</v>
          </cell>
          <cell r="I19" t="str">
            <v>N</v>
          </cell>
          <cell r="J19">
            <v>39.24</v>
          </cell>
          <cell r="K19">
            <v>0</v>
          </cell>
        </row>
        <row r="20">
          <cell r="B20">
            <v>23.145833333333339</v>
          </cell>
          <cell r="C20">
            <v>32.9</v>
          </cell>
          <cell r="D20">
            <v>14</v>
          </cell>
          <cell r="E20">
            <v>51.916666666666664</v>
          </cell>
          <cell r="F20">
            <v>83</v>
          </cell>
          <cell r="G20">
            <v>25</v>
          </cell>
          <cell r="H20">
            <v>1.4400000000000002</v>
          </cell>
          <cell r="I20" t="str">
            <v>N</v>
          </cell>
          <cell r="J20">
            <v>29.16</v>
          </cell>
          <cell r="K20">
            <v>0</v>
          </cell>
        </row>
        <row r="21">
          <cell r="B21">
            <v>23.204166666666669</v>
          </cell>
          <cell r="C21">
            <v>30.8</v>
          </cell>
          <cell r="D21">
            <v>16.3</v>
          </cell>
          <cell r="E21">
            <v>46.958333333333336</v>
          </cell>
          <cell r="F21">
            <v>69</v>
          </cell>
          <cell r="G21">
            <v>23</v>
          </cell>
          <cell r="H21">
            <v>11.16</v>
          </cell>
          <cell r="I21" t="str">
            <v>NE</v>
          </cell>
          <cell r="J21">
            <v>37.800000000000004</v>
          </cell>
          <cell r="K21">
            <v>0</v>
          </cell>
        </row>
        <row r="22">
          <cell r="B22">
            <v>22.587499999999995</v>
          </cell>
          <cell r="C22">
            <v>30.8</v>
          </cell>
          <cell r="D22">
            <v>15.4</v>
          </cell>
          <cell r="E22">
            <v>41.875</v>
          </cell>
          <cell r="F22">
            <v>63</v>
          </cell>
          <cell r="G22">
            <v>24</v>
          </cell>
          <cell r="H22">
            <v>7.5600000000000005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22.837500000000006</v>
          </cell>
          <cell r="C23">
            <v>31.1</v>
          </cell>
          <cell r="D23">
            <v>16</v>
          </cell>
          <cell r="E23">
            <v>48.791666666666664</v>
          </cell>
          <cell r="F23">
            <v>70</v>
          </cell>
          <cell r="G23">
            <v>27</v>
          </cell>
          <cell r="H23">
            <v>13.32</v>
          </cell>
          <cell r="I23" t="str">
            <v>N</v>
          </cell>
          <cell r="J23">
            <v>36.36</v>
          </cell>
          <cell r="K23">
            <v>0</v>
          </cell>
        </row>
        <row r="24">
          <cell r="B24">
            <v>22.737500000000001</v>
          </cell>
          <cell r="C24">
            <v>32.200000000000003</v>
          </cell>
          <cell r="D24">
            <v>14.4</v>
          </cell>
          <cell r="E24">
            <v>50.458333333333336</v>
          </cell>
          <cell r="F24">
            <v>80</v>
          </cell>
          <cell r="G24">
            <v>20</v>
          </cell>
          <cell r="H24">
            <v>5.7600000000000007</v>
          </cell>
          <cell r="I24" t="str">
            <v>N</v>
          </cell>
          <cell r="J24">
            <v>32.4</v>
          </cell>
          <cell r="K24">
            <v>0</v>
          </cell>
        </row>
        <row r="25">
          <cell r="B25">
            <v>17.654166666666665</v>
          </cell>
          <cell r="C25">
            <v>25.2</v>
          </cell>
          <cell r="D25">
            <v>12.1</v>
          </cell>
          <cell r="E25">
            <v>69.833333333333329</v>
          </cell>
          <cell r="F25">
            <v>93</v>
          </cell>
          <cell r="G25">
            <v>40</v>
          </cell>
          <cell r="H25">
            <v>19.079999999999998</v>
          </cell>
          <cell r="I25" t="str">
            <v>S</v>
          </cell>
          <cell r="J25">
            <v>33.480000000000004</v>
          </cell>
          <cell r="K25">
            <v>0</v>
          </cell>
        </row>
        <row r="26">
          <cell r="B26">
            <v>19.475000000000001</v>
          </cell>
          <cell r="C26">
            <v>29.4</v>
          </cell>
          <cell r="D26">
            <v>13.3</v>
          </cell>
          <cell r="E26">
            <v>52.75</v>
          </cell>
          <cell r="F26">
            <v>74</v>
          </cell>
          <cell r="G26">
            <v>27</v>
          </cell>
          <cell r="H26">
            <v>4.6800000000000006</v>
          </cell>
          <cell r="I26" t="str">
            <v>L</v>
          </cell>
          <cell r="J26">
            <v>37.080000000000005</v>
          </cell>
          <cell r="K26">
            <v>0</v>
          </cell>
        </row>
        <row r="27">
          <cell r="B27">
            <v>23.341666666666669</v>
          </cell>
          <cell r="C27">
            <v>32.1</v>
          </cell>
          <cell r="D27">
            <v>13.5</v>
          </cell>
          <cell r="E27">
            <v>46.625</v>
          </cell>
          <cell r="F27">
            <v>81</v>
          </cell>
          <cell r="G27">
            <v>21</v>
          </cell>
          <cell r="H27">
            <v>0.72000000000000008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21.116666666666664</v>
          </cell>
          <cell r="C28">
            <v>30.3</v>
          </cell>
          <cell r="D28">
            <v>12.1</v>
          </cell>
          <cell r="E28">
            <v>57.5</v>
          </cell>
          <cell r="F28">
            <v>96</v>
          </cell>
          <cell r="G28">
            <v>25</v>
          </cell>
          <cell r="H28">
            <v>1.08</v>
          </cell>
          <cell r="I28" t="str">
            <v>SO</v>
          </cell>
          <cell r="J28">
            <v>24.840000000000003</v>
          </cell>
          <cell r="K28">
            <v>0</v>
          </cell>
        </row>
        <row r="29">
          <cell r="B29">
            <v>20.74583333333333</v>
          </cell>
          <cell r="C29">
            <v>30</v>
          </cell>
          <cell r="D29">
            <v>13.9</v>
          </cell>
          <cell r="E29">
            <v>58.708333333333336</v>
          </cell>
          <cell r="F29">
            <v>86</v>
          </cell>
          <cell r="G29">
            <v>25</v>
          </cell>
          <cell r="H29">
            <v>7.2</v>
          </cell>
          <cell r="I29" t="str">
            <v>O</v>
          </cell>
          <cell r="J29">
            <v>33.119999999999997</v>
          </cell>
          <cell r="K29">
            <v>0</v>
          </cell>
        </row>
        <row r="30">
          <cell r="B30">
            <v>21.424999999999997</v>
          </cell>
          <cell r="C30">
            <v>30.5</v>
          </cell>
          <cell r="D30">
            <v>15.5</v>
          </cell>
          <cell r="E30">
            <v>58.041666666666664</v>
          </cell>
          <cell r="F30">
            <v>81</v>
          </cell>
          <cell r="G30">
            <v>23</v>
          </cell>
          <cell r="H30">
            <v>1.08</v>
          </cell>
          <cell r="I30" t="str">
            <v>S</v>
          </cell>
          <cell r="J30">
            <v>27.36</v>
          </cell>
          <cell r="K30">
            <v>0</v>
          </cell>
        </row>
        <row r="31">
          <cell r="B31">
            <v>20.579166666666666</v>
          </cell>
          <cell r="C31">
            <v>31</v>
          </cell>
          <cell r="D31">
            <v>12.2</v>
          </cell>
          <cell r="E31">
            <v>62.958333333333336</v>
          </cell>
          <cell r="F31">
            <v>96</v>
          </cell>
          <cell r="G31">
            <v>24</v>
          </cell>
          <cell r="H31">
            <v>0.72000000000000008</v>
          </cell>
          <cell r="I31" t="str">
            <v>O</v>
          </cell>
          <cell r="J31">
            <v>40.680000000000007</v>
          </cell>
          <cell r="K31">
            <v>0</v>
          </cell>
        </row>
        <row r="32">
          <cell r="B32">
            <v>22.120833333333334</v>
          </cell>
          <cell r="C32">
            <v>32.1</v>
          </cell>
          <cell r="D32">
            <v>12.7</v>
          </cell>
          <cell r="E32">
            <v>52.083333333333336</v>
          </cell>
          <cell r="F32">
            <v>83</v>
          </cell>
          <cell r="G32">
            <v>25</v>
          </cell>
          <cell r="H32">
            <v>20.88</v>
          </cell>
          <cell r="I32" t="str">
            <v>NO</v>
          </cell>
          <cell r="J32">
            <v>45</v>
          </cell>
          <cell r="K32">
            <v>0</v>
          </cell>
        </row>
        <row r="33">
          <cell r="B33">
            <v>22.058333333333337</v>
          </cell>
          <cell r="C33">
            <v>30.9</v>
          </cell>
          <cell r="D33">
            <v>14.6</v>
          </cell>
          <cell r="E33">
            <v>57.125</v>
          </cell>
          <cell r="F33">
            <v>84</v>
          </cell>
          <cell r="G33">
            <v>31</v>
          </cell>
          <cell r="H33">
            <v>15.840000000000002</v>
          </cell>
          <cell r="I33" t="str">
            <v>O</v>
          </cell>
          <cell r="J33">
            <v>38.159999999999997</v>
          </cell>
          <cell r="K33">
            <v>0</v>
          </cell>
        </row>
        <row r="34">
          <cell r="B34">
            <v>21.075000000000003</v>
          </cell>
          <cell r="C34">
            <v>31.6</v>
          </cell>
          <cell r="D34">
            <v>12.6</v>
          </cell>
          <cell r="E34">
            <v>64.75</v>
          </cell>
          <cell r="F34">
            <v>96</v>
          </cell>
          <cell r="G34">
            <v>26</v>
          </cell>
          <cell r="H34">
            <v>5.7600000000000007</v>
          </cell>
          <cell r="I34" t="str">
            <v>SO</v>
          </cell>
          <cell r="J34">
            <v>32.4</v>
          </cell>
          <cell r="K34">
            <v>0</v>
          </cell>
        </row>
        <row r="35">
          <cell r="B35">
            <v>19.650000000000002</v>
          </cell>
          <cell r="C35">
            <v>24.1</v>
          </cell>
          <cell r="D35">
            <v>15.1</v>
          </cell>
          <cell r="E35">
            <v>69.166666666666671</v>
          </cell>
          <cell r="F35">
            <v>83</v>
          </cell>
          <cell r="G35">
            <v>55</v>
          </cell>
          <cell r="H35">
            <v>2.8800000000000003</v>
          </cell>
          <cell r="I35" t="str">
            <v>L</v>
          </cell>
          <cell r="J35">
            <v>31.319999999999997</v>
          </cell>
          <cell r="K35">
            <v>0.6</v>
          </cell>
        </row>
        <row r="36">
          <cell r="I36" t="str">
            <v>N</v>
          </cell>
        </row>
      </sheetData>
      <sheetData sheetId="7">
        <row r="5">
          <cell r="B5">
            <v>19.999999999999996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21.900000000000002</v>
          </cell>
          <cell r="C5">
            <v>29.3</v>
          </cell>
          <cell r="D5">
            <v>16.399999999999999</v>
          </cell>
          <cell r="E5">
            <v>68.291666666666671</v>
          </cell>
          <cell r="F5">
            <v>92</v>
          </cell>
          <cell r="G5">
            <v>34</v>
          </cell>
          <cell r="H5">
            <v>16.559999999999999</v>
          </cell>
          <cell r="I5" t="str">
            <v>NE</v>
          </cell>
          <cell r="J5">
            <v>30.96</v>
          </cell>
          <cell r="K5">
            <v>0.2</v>
          </cell>
        </row>
        <row r="6">
          <cell r="B6">
            <v>21.554166666666664</v>
          </cell>
          <cell r="C6">
            <v>29.5</v>
          </cell>
          <cell r="D6">
            <v>14.7</v>
          </cell>
          <cell r="E6">
            <v>64.125</v>
          </cell>
          <cell r="F6">
            <v>88</v>
          </cell>
          <cell r="G6">
            <v>34</v>
          </cell>
          <cell r="H6">
            <v>14.04</v>
          </cell>
          <cell r="I6" t="str">
            <v>N</v>
          </cell>
          <cell r="J6">
            <v>36</v>
          </cell>
          <cell r="K6">
            <v>0</v>
          </cell>
        </row>
        <row r="7">
          <cell r="B7">
            <v>21.404166666666665</v>
          </cell>
          <cell r="C7">
            <v>27.9</v>
          </cell>
          <cell r="D7">
            <v>16.8</v>
          </cell>
          <cell r="E7">
            <v>74.125</v>
          </cell>
          <cell r="F7">
            <v>92</v>
          </cell>
          <cell r="G7">
            <v>42</v>
          </cell>
          <cell r="H7">
            <v>12.6</v>
          </cell>
          <cell r="I7" t="str">
            <v>S</v>
          </cell>
          <cell r="J7">
            <v>20.88</v>
          </cell>
          <cell r="K7">
            <v>0</v>
          </cell>
        </row>
        <row r="8">
          <cell r="B8">
            <v>19.345833333333299</v>
          </cell>
          <cell r="C8">
            <v>28.1</v>
          </cell>
          <cell r="D8">
            <v>15.8</v>
          </cell>
          <cell r="E8">
            <v>88.083333333333329</v>
          </cell>
          <cell r="F8">
            <v>97</v>
          </cell>
          <cell r="G8">
            <v>46</v>
          </cell>
          <cell r="H8">
            <v>16.2</v>
          </cell>
          <cell r="I8" t="str">
            <v>S</v>
          </cell>
          <cell r="J8">
            <v>25.2</v>
          </cell>
          <cell r="K8">
            <v>0.2</v>
          </cell>
        </row>
        <row r="9">
          <cell r="B9">
            <v>21.475000000000005</v>
          </cell>
          <cell r="C9">
            <v>29.3</v>
          </cell>
          <cell r="D9">
            <v>16.2</v>
          </cell>
          <cell r="E9">
            <v>73.375</v>
          </cell>
          <cell r="F9">
            <v>96</v>
          </cell>
          <cell r="G9">
            <v>33</v>
          </cell>
          <cell r="H9">
            <v>15.840000000000002</v>
          </cell>
          <cell r="I9" t="str">
            <v>NE</v>
          </cell>
          <cell r="J9">
            <v>26.64</v>
          </cell>
          <cell r="K9">
            <v>0.2</v>
          </cell>
        </row>
        <row r="10">
          <cell r="B10">
            <v>22</v>
          </cell>
          <cell r="C10">
            <v>29.2</v>
          </cell>
          <cell r="D10">
            <v>15.8</v>
          </cell>
          <cell r="E10">
            <v>61.125</v>
          </cell>
          <cell r="F10">
            <v>86</v>
          </cell>
          <cell r="G10">
            <v>33</v>
          </cell>
          <cell r="H10">
            <v>10.44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21.900000000000002</v>
          </cell>
          <cell r="C11">
            <v>29.7</v>
          </cell>
          <cell r="D11">
            <v>15.3</v>
          </cell>
          <cell r="E11">
            <v>61.5</v>
          </cell>
          <cell r="F11">
            <v>81</v>
          </cell>
          <cell r="G11">
            <v>32</v>
          </cell>
          <cell r="H11">
            <v>13.32</v>
          </cell>
          <cell r="I11" t="str">
            <v>N</v>
          </cell>
          <cell r="J11">
            <v>34.92</v>
          </cell>
          <cell r="K11">
            <v>0</v>
          </cell>
        </row>
        <row r="12">
          <cell r="B12">
            <v>16.445833333333333</v>
          </cell>
          <cell r="C12">
            <v>21.6</v>
          </cell>
          <cell r="D12">
            <v>10.5</v>
          </cell>
          <cell r="E12">
            <v>88.333333333333329</v>
          </cell>
          <cell r="F12">
            <v>97</v>
          </cell>
          <cell r="G12">
            <v>71</v>
          </cell>
          <cell r="H12">
            <v>16.2</v>
          </cell>
          <cell r="I12" t="str">
            <v>SO</v>
          </cell>
          <cell r="J12">
            <v>29.52</v>
          </cell>
          <cell r="K12">
            <v>0</v>
          </cell>
        </row>
        <row r="13">
          <cell r="B13">
            <v>10.545833333333333</v>
          </cell>
          <cell r="C13">
            <v>12.9</v>
          </cell>
          <cell r="D13">
            <v>9.6999999999999993</v>
          </cell>
          <cell r="E13">
            <v>86.208333333333329</v>
          </cell>
          <cell r="F13">
            <v>94</v>
          </cell>
          <cell r="G13">
            <v>70</v>
          </cell>
          <cell r="H13">
            <v>16.920000000000002</v>
          </cell>
          <cell r="I13" t="str">
            <v>S</v>
          </cell>
          <cell r="J13">
            <v>32.4</v>
          </cell>
          <cell r="K13">
            <v>0.2</v>
          </cell>
        </row>
        <row r="14">
          <cell r="B14">
            <v>10.275</v>
          </cell>
          <cell r="C14">
            <v>16.3</v>
          </cell>
          <cell r="D14">
            <v>5</v>
          </cell>
          <cell r="E14">
            <v>74.916666666666671</v>
          </cell>
          <cell r="F14">
            <v>93</v>
          </cell>
          <cell r="G14">
            <v>49</v>
          </cell>
          <cell r="H14">
            <v>12.24</v>
          </cell>
          <cell r="I14" t="str">
            <v>S</v>
          </cell>
          <cell r="J14">
            <v>27</v>
          </cell>
          <cell r="K14">
            <v>0.2</v>
          </cell>
        </row>
        <row r="15">
          <cell r="B15">
            <v>11.700000000000001</v>
          </cell>
          <cell r="C15">
            <v>20.100000000000001</v>
          </cell>
          <cell r="D15">
            <v>6.6</v>
          </cell>
          <cell r="E15">
            <v>71.958333333333329</v>
          </cell>
          <cell r="F15">
            <v>96</v>
          </cell>
          <cell r="G15">
            <v>34</v>
          </cell>
          <cell r="H15">
            <v>18</v>
          </cell>
          <cell r="I15" t="str">
            <v>S</v>
          </cell>
          <cell r="J15">
            <v>36</v>
          </cell>
          <cell r="K15">
            <v>0.2</v>
          </cell>
        </row>
        <row r="16">
          <cell r="B16">
            <v>13.891666666666667</v>
          </cell>
          <cell r="C16">
            <v>19.899999999999999</v>
          </cell>
          <cell r="D16">
            <v>7.8</v>
          </cell>
          <cell r="E16">
            <v>62.375</v>
          </cell>
          <cell r="F16">
            <v>82</v>
          </cell>
          <cell r="G16">
            <v>44</v>
          </cell>
          <cell r="H16">
            <v>21.96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18.212499999999991</v>
          </cell>
          <cell r="C17">
            <v>26.6</v>
          </cell>
          <cell r="D17">
            <v>13.3</v>
          </cell>
          <cell r="E17">
            <v>56.875</v>
          </cell>
          <cell r="F17">
            <v>75</v>
          </cell>
          <cell r="G17">
            <v>34</v>
          </cell>
          <cell r="H17">
            <v>12.6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20.375000000000004</v>
          </cell>
          <cell r="C18">
            <v>29.5</v>
          </cell>
          <cell r="D18">
            <v>14</v>
          </cell>
          <cell r="E18">
            <v>57.5</v>
          </cell>
          <cell r="F18">
            <v>77</v>
          </cell>
          <cell r="G18">
            <v>31</v>
          </cell>
          <cell r="H18">
            <v>19.440000000000001</v>
          </cell>
          <cell r="I18" t="str">
            <v>NE</v>
          </cell>
          <cell r="J18">
            <v>37.800000000000004</v>
          </cell>
          <cell r="K18">
            <v>0</v>
          </cell>
        </row>
        <row r="19">
          <cell r="B19">
            <v>22.395833333333329</v>
          </cell>
          <cell r="C19">
            <v>31.6</v>
          </cell>
          <cell r="D19">
            <v>15.5</v>
          </cell>
          <cell r="E19">
            <v>55.166666666666664</v>
          </cell>
          <cell r="F19">
            <v>77</v>
          </cell>
          <cell r="G19">
            <v>28</v>
          </cell>
          <cell r="H19">
            <v>18.720000000000002</v>
          </cell>
          <cell r="I19" t="str">
            <v>N</v>
          </cell>
          <cell r="J19">
            <v>43.92</v>
          </cell>
          <cell r="K19">
            <v>0</v>
          </cell>
        </row>
        <row r="20">
          <cell r="B20">
            <v>23.595833333333328</v>
          </cell>
          <cell r="C20">
            <v>32</v>
          </cell>
          <cell r="D20">
            <v>16.3</v>
          </cell>
          <cell r="E20">
            <v>56.916666666666664</v>
          </cell>
          <cell r="F20">
            <v>81</v>
          </cell>
          <cell r="G20">
            <v>34</v>
          </cell>
          <cell r="H20">
            <v>16.920000000000002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23.804166666666671</v>
          </cell>
          <cell r="C21">
            <v>31.3</v>
          </cell>
          <cell r="D21">
            <v>17.600000000000001</v>
          </cell>
          <cell r="E21">
            <v>54.875</v>
          </cell>
          <cell r="F21">
            <v>77</v>
          </cell>
          <cell r="G21">
            <v>27</v>
          </cell>
          <cell r="H21">
            <v>19.079999999999998</v>
          </cell>
          <cell r="I21" t="str">
            <v>NE</v>
          </cell>
          <cell r="J21">
            <v>41.4</v>
          </cell>
          <cell r="K21">
            <v>0</v>
          </cell>
        </row>
        <row r="22">
          <cell r="B22">
            <v>22.291666666666668</v>
          </cell>
          <cell r="C22">
            <v>30.3</v>
          </cell>
          <cell r="D22">
            <v>14.8</v>
          </cell>
          <cell r="E22">
            <v>48.166666666666664</v>
          </cell>
          <cell r="F22">
            <v>72</v>
          </cell>
          <cell r="G22">
            <v>26</v>
          </cell>
          <cell r="H22">
            <v>19.079999999999998</v>
          </cell>
          <cell r="I22" t="str">
            <v>NE</v>
          </cell>
          <cell r="J22">
            <v>38.519999999999996</v>
          </cell>
          <cell r="K22">
            <v>0</v>
          </cell>
        </row>
        <row r="23">
          <cell r="B23">
            <v>22.854166666666661</v>
          </cell>
          <cell r="C23">
            <v>31.3</v>
          </cell>
          <cell r="D23">
            <v>15.7</v>
          </cell>
          <cell r="E23">
            <v>51.541666666666664</v>
          </cell>
          <cell r="F23">
            <v>74</v>
          </cell>
          <cell r="G23">
            <v>30</v>
          </cell>
          <cell r="H23">
            <v>18</v>
          </cell>
          <cell r="I23" t="str">
            <v>NE</v>
          </cell>
          <cell r="J23">
            <v>38.880000000000003</v>
          </cell>
          <cell r="K23">
            <v>0.2</v>
          </cell>
        </row>
        <row r="24">
          <cell r="B24">
            <v>18.420833333333334</v>
          </cell>
          <cell r="C24">
            <v>27.9</v>
          </cell>
          <cell r="D24">
            <v>10.7</v>
          </cell>
          <cell r="E24">
            <v>69.833333333333329</v>
          </cell>
          <cell r="F24">
            <v>91</v>
          </cell>
          <cell r="G24">
            <v>43</v>
          </cell>
          <cell r="H24">
            <v>24.840000000000003</v>
          </cell>
          <cell r="I24" t="str">
            <v>NE</v>
          </cell>
          <cell r="J24">
            <v>47.519999999999996</v>
          </cell>
          <cell r="K24">
            <v>0</v>
          </cell>
        </row>
        <row r="25">
          <cell r="B25">
            <v>9.5624999999999982</v>
          </cell>
          <cell r="C25">
            <v>14.9</v>
          </cell>
          <cell r="D25">
            <v>6.5</v>
          </cell>
          <cell r="E25">
            <v>78.375</v>
          </cell>
          <cell r="F25">
            <v>94</v>
          </cell>
          <cell r="G25">
            <v>48</v>
          </cell>
          <cell r="H25">
            <v>17.28</v>
          </cell>
          <cell r="I25" t="str">
            <v>S</v>
          </cell>
          <cell r="J25">
            <v>43.56</v>
          </cell>
          <cell r="K25">
            <v>2.4</v>
          </cell>
        </row>
        <row r="26">
          <cell r="B26">
            <v>13.879166666666663</v>
          </cell>
          <cell r="C26">
            <v>27.1</v>
          </cell>
          <cell r="D26">
            <v>5.6</v>
          </cell>
          <cell r="E26">
            <v>68.958333333333329</v>
          </cell>
          <cell r="F26">
            <v>93</v>
          </cell>
          <cell r="G26">
            <v>34</v>
          </cell>
          <cell r="H26">
            <v>18.720000000000002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21.691666666666663</v>
          </cell>
          <cell r="C27">
            <v>29.8</v>
          </cell>
          <cell r="D27">
            <v>16.3</v>
          </cell>
          <cell r="E27">
            <v>63.125</v>
          </cell>
          <cell r="F27">
            <v>83</v>
          </cell>
          <cell r="G27">
            <v>33</v>
          </cell>
          <cell r="H27">
            <v>14.4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14.795833333333334</v>
          </cell>
          <cell r="C28">
            <v>20.2</v>
          </cell>
          <cell r="D28">
            <v>11.9</v>
          </cell>
          <cell r="E28">
            <v>84.083333333333329</v>
          </cell>
          <cell r="F28">
            <v>95</v>
          </cell>
          <cell r="G28">
            <v>64</v>
          </cell>
          <cell r="H28">
            <v>18.720000000000002</v>
          </cell>
          <cell r="I28" t="str">
            <v>SO</v>
          </cell>
          <cell r="J28">
            <v>39.6</v>
          </cell>
          <cell r="K28">
            <v>0</v>
          </cell>
        </row>
        <row r="29">
          <cell r="B29">
            <v>16.604166666666668</v>
          </cell>
          <cell r="C29">
            <v>26.1</v>
          </cell>
          <cell r="D29">
            <v>11.7</v>
          </cell>
          <cell r="E29">
            <v>81.791666666666671</v>
          </cell>
          <cell r="F29">
            <v>97</v>
          </cell>
          <cell r="G29">
            <v>43</v>
          </cell>
          <cell r="H29">
            <v>14.76</v>
          </cell>
          <cell r="I29" t="str">
            <v>NE</v>
          </cell>
          <cell r="J29">
            <v>32.4</v>
          </cell>
          <cell r="K29">
            <v>0</v>
          </cell>
        </row>
        <row r="30">
          <cell r="B30">
            <v>13.729166666666666</v>
          </cell>
          <cell r="C30">
            <v>16.7</v>
          </cell>
          <cell r="D30">
            <v>12.6</v>
          </cell>
          <cell r="E30">
            <v>94.416666666666671</v>
          </cell>
          <cell r="F30">
            <v>97</v>
          </cell>
          <cell r="G30">
            <v>85</v>
          </cell>
          <cell r="H30">
            <v>7.9200000000000008</v>
          </cell>
          <cell r="I30" t="str">
            <v>SO</v>
          </cell>
          <cell r="J30">
            <v>25.2</v>
          </cell>
          <cell r="K30">
            <v>0.2</v>
          </cell>
        </row>
        <row r="31">
          <cell r="B31">
            <v>16.775000000000002</v>
          </cell>
          <cell r="C31">
            <v>26</v>
          </cell>
          <cell r="D31">
            <v>12.3</v>
          </cell>
          <cell r="E31">
            <v>82.291666666666671</v>
          </cell>
          <cell r="F31">
            <v>97</v>
          </cell>
          <cell r="G31">
            <v>47</v>
          </cell>
          <cell r="H31">
            <v>11.520000000000001</v>
          </cell>
          <cell r="I31" t="str">
            <v>L</v>
          </cell>
          <cell r="J31">
            <v>22.68</v>
          </cell>
          <cell r="K31">
            <v>0.2</v>
          </cell>
        </row>
        <row r="32">
          <cell r="B32">
            <v>21.941666666666666</v>
          </cell>
          <cell r="C32">
            <v>29.6</v>
          </cell>
          <cell r="D32">
            <v>16.899999999999999</v>
          </cell>
          <cell r="E32">
            <v>59.208333333333336</v>
          </cell>
          <cell r="F32">
            <v>74</v>
          </cell>
          <cell r="G32">
            <v>36</v>
          </cell>
          <cell r="H32">
            <v>14.76</v>
          </cell>
          <cell r="I32" t="str">
            <v>NE</v>
          </cell>
          <cell r="J32">
            <v>37.080000000000005</v>
          </cell>
          <cell r="K32">
            <v>0</v>
          </cell>
        </row>
        <row r="33">
          <cell r="B33">
            <v>15.341666666666669</v>
          </cell>
          <cell r="C33">
            <v>23.3</v>
          </cell>
          <cell r="D33">
            <v>10.3</v>
          </cell>
          <cell r="E33">
            <v>63.833333333333336</v>
          </cell>
          <cell r="F33">
            <v>84</v>
          </cell>
          <cell r="G33">
            <v>34</v>
          </cell>
          <cell r="H33">
            <v>19.079999999999998</v>
          </cell>
          <cell r="I33" t="str">
            <v>S</v>
          </cell>
          <cell r="J33">
            <v>41.4</v>
          </cell>
          <cell r="K33">
            <v>0</v>
          </cell>
        </row>
        <row r="34">
          <cell r="B34">
            <v>14.608333333333334</v>
          </cell>
          <cell r="C34">
            <v>22.6</v>
          </cell>
          <cell r="D34">
            <v>9.8000000000000007</v>
          </cell>
          <cell r="E34">
            <v>63.541666666666664</v>
          </cell>
          <cell r="F34">
            <v>88</v>
          </cell>
          <cell r="G34">
            <v>31</v>
          </cell>
          <cell r="H34">
            <v>11.520000000000001</v>
          </cell>
          <cell r="I34" t="str">
            <v>S</v>
          </cell>
          <cell r="J34">
            <v>21.240000000000002</v>
          </cell>
          <cell r="K34">
            <v>0</v>
          </cell>
        </row>
        <row r="35">
          <cell r="B35">
            <v>14.541666666666666</v>
          </cell>
          <cell r="C35">
            <v>22</v>
          </cell>
          <cell r="D35">
            <v>9.1</v>
          </cell>
          <cell r="E35">
            <v>63.708333333333336</v>
          </cell>
          <cell r="F35">
            <v>89</v>
          </cell>
          <cell r="G35">
            <v>29</v>
          </cell>
          <cell r="H35">
            <v>15.120000000000001</v>
          </cell>
          <cell r="I35" t="str">
            <v>S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>
            <v>14.5375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22.408333333333331</v>
          </cell>
          <cell r="C5">
            <v>30.7</v>
          </cell>
          <cell r="D5">
            <v>15.6</v>
          </cell>
          <cell r="E5">
            <v>58.791666666666664</v>
          </cell>
          <cell r="F5">
            <v>85</v>
          </cell>
          <cell r="G5">
            <v>29</v>
          </cell>
          <cell r="H5">
            <v>13.32</v>
          </cell>
          <cell r="I5" t="str">
            <v>SE</v>
          </cell>
          <cell r="J5">
            <v>33.119999999999997</v>
          </cell>
          <cell r="K5">
            <v>0</v>
          </cell>
        </row>
        <row r="6">
          <cell r="B6">
            <v>23.4375</v>
          </cell>
          <cell r="C6">
            <v>31.1</v>
          </cell>
          <cell r="D6">
            <v>17.3</v>
          </cell>
          <cell r="E6">
            <v>52.666666666666664</v>
          </cell>
          <cell r="F6">
            <v>71</v>
          </cell>
          <cell r="G6">
            <v>30</v>
          </cell>
          <cell r="H6">
            <v>17.64</v>
          </cell>
          <cell r="I6" t="str">
            <v>NO</v>
          </cell>
          <cell r="J6">
            <v>36.72</v>
          </cell>
          <cell r="K6">
            <v>0</v>
          </cell>
        </row>
        <row r="7">
          <cell r="B7">
            <v>22.662499999999998</v>
          </cell>
          <cell r="C7">
            <v>30.7</v>
          </cell>
          <cell r="D7">
            <v>16.600000000000001</v>
          </cell>
          <cell r="E7">
            <v>57.541666666666664</v>
          </cell>
          <cell r="F7">
            <v>80</v>
          </cell>
          <cell r="G7">
            <v>26</v>
          </cell>
          <cell r="H7">
            <v>12.24</v>
          </cell>
          <cell r="I7" t="str">
            <v>NO</v>
          </cell>
          <cell r="J7">
            <v>28.8</v>
          </cell>
          <cell r="K7">
            <v>0</v>
          </cell>
        </row>
        <row r="8">
          <cell r="B8">
            <v>22.791666666666668</v>
          </cell>
          <cell r="C8">
            <v>31.6</v>
          </cell>
          <cell r="D8">
            <v>15.9</v>
          </cell>
          <cell r="E8">
            <v>56.5</v>
          </cell>
          <cell r="F8">
            <v>84</v>
          </cell>
          <cell r="G8">
            <v>25</v>
          </cell>
          <cell r="H8">
            <v>11.879999999999999</v>
          </cell>
          <cell r="I8" t="str">
            <v>SE</v>
          </cell>
          <cell r="J8">
            <v>32.76</v>
          </cell>
          <cell r="K8">
            <v>0</v>
          </cell>
        </row>
        <row r="9">
          <cell r="B9">
            <v>22.583333333333332</v>
          </cell>
          <cell r="C9">
            <v>31.8</v>
          </cell>
          <cell r="D9">
            <v>15.1</v>
          </cell>
          <cell r="E9">
            <v>55.958333333333336</v>
          </cell>
          <cell r="F9">
            <v>85</v>
          </cell>
          <cell r="G9">
            <v>24</v>
          </cell>
          <cell r="H9">
            <v>11.879999999999999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22.879166666666666</v>
          </cell>
          <cell r="C10">
            <v>32.1</v>
          </cell>
          <cell r="D10">
            <v>15.6</v>
          </cell>
          <cell r="E10">
            <v>51.666666666666664</v>
          </cell>
          <cell r="F10">
            <v>79</v>
          </cell>
          <cell r="G10">
            <v>25</v>
          </cell>
          <cell r="H10">
            <v>12.24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22.80416666666666</v>
          </cell>
          <cell r="C11">
            <v>30.6</v>
          </cell>
          <cell r="D11">
            <v>15.3</v>
          </cell>
          <cell r="E11">
            <v>48.708333333333336</v>
          </cell>
          <cell r="F11">
            <v>78</v>
          </cell>
          <cell r="G11">
            <v>26</v>
          </cell>
          <cell r="H11">
            <v>9.3600000000000012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21.683333333333334</v>
          </cell>
          <cell r="C12">
            <v>29.5</v>
          </cell>
          <cell r="D12">
            <v>15.7</v>
          </cell>
          <cell r="E12">
            <v>55.75</v>
          </cell>
          <cell r="F12">
            <v>79</v>
          </cell>
          <cell r="G12">
            <v>26</v>
          </cell>
          <cell r="H12">
            <v>9.7200000000000006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13.950000000000001</v>
          </cell>
          <cell r="C13">
            <v>19.2</v>
          </cell>
          <cell r="D13">
            <v>10.7</v>
          </cell>
          <cell r="E13">
            <v>75.958333333333329</v>
          </cell>
          <cell r="F13">
            <v>90</v>
          </cell>
          <cell r="G13">
            <v>54</v>
          </cell>
          <cell r="H13">
            <v>15.840000000000002</v>
          </cell>
          <cell r="I13" t="str">
            <v>S</v>
          </cell>
          <cell r="J13">
            <v>36.36</v>
          </cell>
          <cell r="K13">
            <v>0</v>
          </cell>
        </row>
        <row r="14">
          <cell r="B14">
            <v>12.145833333333334</v>
          </cell>
          <cell r="C14">
            <v>18.7</v>
          </cell>
          <cell r="D14">
            <v>5.3</v>
          </cell>
          <cell r="E14">
            <v>63.208333333333336</v>
          </cell>
          <cell r="F14">
            <v>89</v>
          </cell>
          <cell r="G14">
            <v>33</v>
          </cell>
          <cell r="H14">
            <v>20.16</v>
          </cell>
          <cell r="I14" t="str">
            <v>S</v>
          </cell>
          <cell r="J14">
            <v>38.880000000000003</v>
          </cell>
          <cell r="K14">
            <v>0</v>
          </cell>
        </row>
        <row r="15">
          <cell r="B15">
            <v>11.962499999999999</v>
          </cell>
          <cell r="C15">
            <v>23</v>
          </cell>
          <cell r="D15">
            <v>3.2</v>
          </cell>
          <cell r="E15">
            <v>61.5</v>
          </cell>
          <cell r="F15">
            <v>92</v>
          </cell>
          <cell r="G15">
            <v>23</v>
          </cell>
          <cell r="H15">
            <v>12.6</v>
          </cell>
          <cell r="I15" t="str">
            <v>SE</v>
          </cell>
          <cell r="J15">
            <v>27</v>
          </cell>
          <cell r="K15">
            <v>0</v>
          </cell>
        </row>
        <row r="16">
          <cell r="B16">
            <v>16.820833333333329</v>
          </cell>
          <cell r="C16">
            <v>26.8</v>
          </cell>
          <cell r="D16">
            <v>9.5</v>
          </cell>
          <cell r="E16">
            <v>50.083333333333336</v>
          </cell>
          <cell r="F16">
            <v>66</v>
          </cell>
          <cell r="G16">
            <v>29</v>
          </cell>
          <cell r="H16">
            <v>14.04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21.262499999999999</v>
          </cell>
          <cell r="C17">
            <v>29.9</v>
          </cell>
          <cell r="D17">
            <v>14.2</v>
          </cell>
          <cell r="E17">
            <v>50.916666666666664</v>
          </cell>
          <cell r="F17">
            <v>73</v>
          </cell>
          <cell r="G17">
            <v>30</v>
          </cell>
          <cell r="H17">
            <v>10.8</v>
          </cell>
          <cell r="I17" t="str">
            <v>SE</v>
          </cell>
          <cell r="J17">
            <v>25.92</v>
          </cell>
          <cell r="K17">
            <v>0</v>
          </cell>
        </row>
        <row r="18">
          <cell r="B18">
            <v>23.358333333333338</v>
          </cell>
          <cell r="C18">
            <v>31.6</v>
          </cell>
          <cell r="D18">
            <v>16.899999999999999</v>
          </cell>
          <cell r="E18">
            <v>49.625</v>
          </cell>
          <cell r="F18">
            <v>71</v>
          </cell>
          <cell r="G18">
            <v>26</v>
          </cell>
          <cell r="H18">
            <v>16.559999999999999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24.533333333333331</v>
          </cell>
          <cell r="C19">
            <v>33.1</v>
          </cell>
          <cell r="D19">
            <v>16.3</v>
          </cell>
          <cell r="E19">
            <v>46.583333333333336</v>
          </cell>
          <cell r="F19">
            <v>72</v>
          </cell>
          <cell r="G19">
            <v>23</v>
          </cell>
          <cell r="H19">
            <v>20.52</v>
          </cell>
          <cell r="I19" t="str">
            <v>N</v>
          </cell>
          <cell r="J19">
            <v>40.680000000000007</v>
          </cell>
          <cell r="K19">
            <v>0</v>
          </cell>
        </row>
        <row r="20">
          <cell r="B20">
            <v>24.987500000000001</v>
          </cell>
          <cell r="C20">
            <v>33</v>
          </cell>
          <cell r="D20">
            <v>17.600000000000001</v>
          </cell>
          <cell r="E20">
            <v>48.416666666666664</v>
          </cell>
          <cell r="F20">
            <v>73</v>
          </cell>
          <cell r="G20">
            <v>26</v>
          </cell>
          <cell r="H20">
            <v>13.32</v>
          </cell>
          <cell r="I20" t="str">
            <v>NO</v>
          </cell>
          <cell r="J20">
            <v>27</v>
          </cell>
          <cell r="K20">
            <v>0</v>
          </cell>
        </row>
        <row r="21">
          <cell r="B21">
            <v>25.000000000000004</v>
          </cell>
          <cell r="C21">
            <v>32.700000000000003</v>
          </cell>
          <cell r="D21">
            <v>18.399999999999999</v>
          </cell>
          <cell r="E21">
            <v>45.208333333333336</v>
          </cell>
          <cell r="F21">
            <v>74</v>
          </cell>
          <cell r="G21">
            <v>21</v>
          </cell>
          <cell r="H21">
            <v>15.48</v>
          </cell>
          <cell r="I21" t="str">
            <v>NE</v>
          </cell>
          <cell r="J21">
            <v>31.680000000000003</v>
          </cell>
          <cell r="K21">
            <v>0</v>
          </cell>
        </row>
        <row r="22">
          <cell r="B22">
            <v>25.466666666666669</v>
          </cell>
          <cell r="C22">
            <v>32.6</v>
          </cell>
          <cell r="D22">
            <v>19.899999999999999</v>
          </cell>
          <cell r="E22">
            <v>35.041666666666664</v>
          </cell>
          <cell r="F22">
            <v>48</v>
          </cell>
          <cell r="G22">
            <v>21</v>
          </cell>
          <cell r="H22">
            <v>15.48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24.704166666666666</v>
          </cell>
          <cell r="C23">
            <v>32.799999999999997</v>
          </cell>
          <cell r="D23">
            <v>15.9</v>
          </cell>
          <cell r="E23">
            <v>44.583333333333336</v>
          </cell>
          <cell r="F23">
            <v>72</v>
          </cell>
          <cell r="G23">
            <v>26</v>
          </cell>
          <cell r="H23">
            <v>19.079999999999998</v>
          </cell>
          <cell r="I23" t="str">
            <v>NO</v>
          </cell>
          <cell r="J23">
            <v>42.480000000000004</v>
          </cell>
          <cell r="K23">
            <v>0</v>
          </cell>
        </row>
        <row r="24">
          <cell r="B24">
            <v>24.458333333333329</v>
          </cell>
          <cell r="C24">
            <v>33</v>
          </cell>
          <cell r="D24">
            <v>16.8</v>
          </cell>
          <cell r="E24">
            <v>50.291666666666664</v>
          </cell>
          <cell r="F24">
            <v>77</v>
          </cell>
          <cell r="G24">
            <v>25</v>
          </cell>
          <cell r="H24">
            <v>16.559999999999999</v>
          </cell>
          <cell r="I24" t="str">
            <v>NO</v>
          </cell>
          <cell r="J24">
            <v>45.36</v>
          </cell>
          <cell r="K24">
            <v>0</v>
          </cell>
        </row>
        <row r="25">
          <cell r="B25">
            <v>14.374999999999998</v>
          </cell>
          <cell r="C25">
            <v>19.8</v>
          </cell>
          <cell r="D25">
            <v>10.199999999999999</v>
          </cell>
          <cell r="E25">
            <v>69.791666666666671</v>
          </cell>
          <cell r="F25">
            <v>87</v>
          </cell>
          <cell r="G25">
            <v>40</v>
          </cell>
          <cell r="H25">
            <v>23.040000000000003</v>
          </cell>
          <cell r="I25" t="str">
            <v>SE</v>
          </cell>
          <cell r="J25">
            <v>42.480000000000004</v>
          </cell>
          <cell r="K25">
            <v>0</v>
          </cell>
        </row>
        <row r="26">
          <cell r="B26">
            <v>18.679166666666664</v>
          </cell>
          <cell r="C26">
            <v>31.1</v>
          </cell>
          <cell r="D26">
            <v>9.9</v>
          </cell>
          <cell r="E26">
            <v>51.875</v>
          </cell>
          <cell r="F26">
            <v>77</v>
          </cell>
          <cell r="G26">
            <v>25</v>
          </cell>
          <cell r="H26">
            <v>13.68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23.454166666666666</v>
          </cell>
          <cell r="C27">
            <v>32.200000000000003</v>
          </cell>
          <cell r="D27">
            <v>15.1</v>
          </cell>
          <cell r="E27">
            <v>48.791666666666664</v>
          </cell>
          <cell r="F27">
            <v>79</v>
          </cell>
          <cell r="G27">
            <v>23</v>
          </cell>
          <cell r="H27">
            <v>8.64</v>
          </cell>
          <cell r="I27" t="str">
            <v>SE</v>
          </cell>
          <cell r="J27">
            <v>19.440000000000001</v>
          </cell>
          <cell r="K27">
            <v>0</v>
          </cell>
        </row>
        <row r="28">
          <cell r="B28">
            <v>21.062500000000004</v>
          </cell>
          <cell r="C28">
            <v>30.2</v>
          </cell>
          <cell r="D28">
            <v>13.5</v>
          </cell>
          <cell r="E28">
            <v>62.583333333333336</v>
          </cell>
          <cell r="F28">
            <v>91</v>
          </cell>
          <cell r="G28">
            <v>29</v>
          </cell>
          <cell r="H28">
            <v>14.76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19.716666666666669</v>
          </cell>
          <cell r="C29">
            <v>30.7</v>
          </cell>
          <cell r="D29">
            <v>11.5</v>
          </cell>
          <cell r="E29">
            <v>65.833333333333329</v>
          </cell>
          <cell r="F29">
            <v>96</v>
          </cell>
          <cell r="G29">
            <v>26</v>
          </cell>
          <cell r="H29">
            <v>12.24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19.891666666666666</v>
          </cell>
          <cell r="C30">
            <v>29.2</v>
          </cell>
          <cell r="D30">
            <v>13.2</v>
          </cell>
          <cell r="E30">
            <v>67.208333333333329</v>
          </cell>
          <cell r="F30">
            <v>92</v>
          </cell>
          <cell r="G30">
            <v>33</v>
          </cell>
          <cell r="H30">
            <v>11.879999999999999</v>
          </cell>
          <cell r="I30" t="str">
            <v>SE</v>
          </cell>
          <cell r="J30">
            <v>23.400000000000002</v>
          </cell>
          <cell r="K30">
            <v>0</v>
          </cell>
        </row>
        <row r="31">
          <cell r="B31">
            <v>19.670833333333334</v>
          </cell>
          <cell r="C31">
            <v>30.4</v>
          </cell>
          <cell r="D31">
            <v>12</v>
          </cell>
          <cell r="E31">
            <v>68.041666666666671</v>
          </cell>
          <cell r="F31">
            <v>96</v>
          </cell>
          <cell r="G31">
            <v>28</v>
          </cell>
          <cell r="H31">
            <v>10.08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23.654166666666665</v>
          </cell>
          <cell r="C32">
            <v>32.200000000000003</v>
          </cell>
          <cell r="D32">
            <v>14.5</v>
          </cell>
          <cell r="E32">
            <v>49.958333333333336</v>
          </cell>
          <cell r="F32">
            <v>79</v>
          </cell>
          <cell r="G32">
            <v>28</v>
          </cell>
          <cell r="H32">
            <v>20.52</v>
          </cell>
          <cell r="I32" t="str">
            <v>NO</v>
          </cell>
          <cell r="J32">
            <v>43.2</v>
          </cell>
          <cell r="K32">
            <v>0</v>
          </cell>
        </row>
        <row r="33">
          <cell r="B33">
            <v>22</v>
          </cell>
          <cell r="C33">
            <v>29.7</v>
          </cell>
          <cell r="D33">
            <v>15.2</v>
          </cell>
          <cell r="E33">
            <v>62.25</v>
          </cell>
          <cell r="F33">
            <v>90</v>
          </cell>
          <cell r="G33">
            <v>33</v>
          </cell>
          <cell r="H33">
            <v>11.520000000000001</v>
          </cell>
          <cell r="I33" t="str">
            <v>SE</v>
          </cell>
          <cell r="J33">
            <v>23.759999999999998</v>
          </cell>
          <cell r="K33">
            <v>0</v>
          </cell>
        </row>
        <row r="34">
          <cell r="B34">
            <v>20.037500000000001</v>
          </cell>
          <cell r="C34">
            <v>30.3</v>
          </cell>
          <cell r="D34">
            <v>11.4</v>
          </cell>
          <cell r="E34">
            <v>55.041666666666664</v>
          </cell>
          <cell r="F34">
            <v>82</v>
          </cell>
          <cell r="G34">
            <v>26</v>
          </cell>
          <cell r="H34">
            <v>11.16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B35">
            <v>18.704166666666669</v>
          </cell>
          <cell r="C35">
            <v>24.4</v>
          </cell>
          <cell r="D35">
            <v>13.9</v>
          </cell>
          <cell r="E35">
            <v>62.208333333333336</v>
          </cell>
          <cell r="F35">
            <v>93</v>
          </cell>
          <cell r="G35">
            <v>29</v>
          </cell>
          <cell r="H35">
            <v>18.720000000000002</v>
          </cell>
          <cell r="I35" t="str">
            <v>SE</v>
          </cell>
          <cell r="J35">
            <v>35.28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>
            <v>18.775000000000002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23.654166666666672</v>
          </cell>
          <cell r="C5">
            <v>34.200000000000003</v>
          </cell>
          <cell r="D5">
            <v>16.100000000000001</v>
          </cell>
          <cell r="E5">
            <v>50.833333333333336</v>
          </cell>
          <cell r="F5">
            <v>75</v>
          </cell>
          <cell r="G5">
            <v>26</v>
          </cell>
          <cell r="H5">
            <v>15.48</v>
          </cell>
          <cell r="I5" t="str">
            <v>L</v>
          </cell>
          <cell r="J5">
            <v>31.319999999999997</v>
          </cell>
          <cell r="K5">
            <v>0</v>
          </cell>
        </row>
        <row r="6">
          <cell r="B6">
            <v>23.270833333333332</v>
          </cell>
          <cell r="C6">
            <v>34.6</v>
          </cell>
          <cell r="D6">
            <v>15.4</v>
          </cell>
          <cell r="E6">
            <v>51.916666666666664</v>
          </cell>
          <cell r="F6">
            <v>75</v>
          </cell>
          <cell r="G6">
            <v>26</v>
          </cell>
          <cell r="H6">
            <v>17.28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22.745833333333334</v>
          </cell>
          <cell r="C7">
            <v>34.6</v>
          </cell>
          <cell r="D7">
            <v>15.1</v>
          </cell>
          <cell r="E7">
            <v>54.75</v>
          </cell>
          <cell r="F7">
            <v>84</v>
          </cell>
          <cell r="G7">
            <v>29</v>
          </cell>
          <cell r="H7">
            <v>15.120000000000001</v>
          </cell>
          <cell r="I7" t="str">
            <v>SE</v>
          </cell>
          <cell r="J7">
            <v>23.759999999999998</v>
          </cell>
          <cell r="K7">
            <v>0</v>
          </cell>
        </row>
        <row r="8">
          <cell r="B8">
            <v>24.075000000000003</v>
          </cell>
          <cell r="C8">
            <v>35.700000000000003</v>
          </cell>
          <cell r="D8">
            <v>16.2</v>
          </cell>
          <cell r="E8">
            <v>52.583333333333336</v>
          </cell>
          <cell r="F8">
            <v>78</v>
          </cell>
          <cell r="G8">
            <v>22</v>
          </cell>
          <cell r="H8">
            <v>14.76</v>
          </cell>
          <cell r="I8" t="str">
            <v>SO</v>
          </cell>
          <cell r="J8">
            <v>39.96</v>
          </cell>
          <cell r="K8">
            <v>0</v>
          </cell>
        </row>
        <row r="9">
          <cell r="B9">
            <v>23.679166666666674</v>
          </cell>
          <cell r="C9">
            <v>34.700000000000003</v>
          </cell>
          <cell r="D9">
            <v>15.6</v>
          </cell>
          <cell r="E9">
            <v>52.375</v>
          </cell>
          <cell r="F9">
            <v>83</v>
          </cell>
          <cell r="G9">
            <v>21</v>
          </cell>
          <cell r="H9">
            <v>14.4</v>
          </cell>
          <cell r="I9" t="str">
            <v>N</v>
          </cell>
          <cell r="J9">
            <v>33.480000000000004</v>
          </cell>
          <cell r="K9">
            <v>0</v>
          </cell>
        </row>
        <row r="10">
          <cell r="B10">
            <v>24.187500000000004</v>
          </cell>
          <cell r="C10">
            <v>35.200000000000003</v>
          </cell>
          <cell r="D10">
            <v>16.7</v>
          </cell>
          <cell r="E10">
            <v>44.708333333333336</v>
          </cell>
          <cell r="F10">
            <v>63</v>
          </cell>
          <cell r="G10">
            <v>23</v>
          </cell>
          <cell r="H10">
            <v>18.720000000000002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23.604166666666668</v>
          </cell>
          <cell r="C11">
            <v>35.700000000000003</v>
          </cell>
          <cell r="D11">
            <v>16</v>
          </cell>
          <cell r="E11">
            <v>45.625</v>
          </cell>
          <cell r="F11">
            <v>64</v>
          </cell>
          <cell r="G11">
            <v>23</v>
          </cell>
          <cell r="H11">
            <v>19.079999999999998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23.033333333333328</v>
          </cell>
          <cell r="C12">
            <v>36.4</v>
          </cell>
          <cell r="D12">
            <v>14.9</v>
          </cell>
          <cell r="E12">
            <v>50.791666666666664</v>
          </cell>
          <cell r="F12">
            <v>76</v>
          </cell>
          <cell r="G12">
            <v>25</v>
          </cell>
          <cell r="H12">
            <v>11.879999999999999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14.495833333333332</v>
          </cell>
          <cell r="C13">
            <v>21</v>
          </cell>
          <cell r="D13">
            <v>11.5</v>
          </cell>
          <cell r="E13">
            <v>95.5</v>
          </cell>
          <cell r="F13">
            <v>98</v>
          </cell>
          <cell r="G13">
            <v>55</v>
          </cell>
          <cell r="H13">
            <v>19.8</v>
          </cell>
          <cell r="I13" t="str">
            <v>SO</v>
          </cell>
          <cell r="J13">
            <v>35.64</v>
          </cell>
          <cell r="K13">
            <v>1.2</v>
          </cell>
        </row>
        <row r="14">
          <cell r="B14">
            <v>14.220833333333333</v>
          </cell>
          <cell r="C14">
            <v>25.3</v>
          </cell>
          <cell r="D14">
            <v>7.8</v>
          </cell>
          <cell r="E14">
            <v>76.625</v>
          </cell>
          <cell r="F14">
            <v>97</v>
          </cell>
          <cell r="G14">
            <v>42</v>
          </cell>
          <cell r="H14">
            <v>21.6</v>
          </cell>
          <cell r="I14" t="str">
            <v>SO</v>
          </cell>
          <cell r="J14">
            <v>34.200000000000003</v>
          </cell>
          <cell r="K14">
            <v>0.2</v>
          </cell>
        </row>
        <row r="15">
          <cell r="B15">
            <v>16.666666666666668</v>
          </cell>
          <cell r="C15">
            <v>30.9</v>
          </cell>
          <cell r="D15">
            <v>7.6</v>
          </cell>
          <cell r="E15">
            <v>60.75</v>
          </cell>
          <cell r="F15">
            <v>86</v>
          </cell>
          <cell r="G15">
            <v>33</v>
          </cell>
          <cell r="H15">
            <v>21.240000000000002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21.954166666666666</v>
          </cell>
          <cell r="C16">
            <v>35.6</v>
          </cell>
          <cell r="D16">
            <v>13.7</v>
          </cell>
          <cell r="E16">
            <v>51.375</v>
          </cell>
          <cell r="F16">
            <v>75</v>
          </cell>
          <cell r="G16">
            <v>26</v>
          </cell>
          <cell r="H16">
            <v>18.720000000000002</v>
          </cell>
          <cell r="I16" t="str">
            <v>SE</v>
          </cell>
          <cell r="J16">
            <v>25.92</v>
          </cell>
          <cell r="K16">
            <v>0</v>
          </cell>
        </row>
        <row r="17">
          <cell r="B17">
            <v>23.337500000000002</v>
          </cell>
          <cell r="C17">
            <v>35.6</v>
          </cell>
          <cell r="D17">
            <v>15.9</v>
          </cell>
          <cell r="E17">
            <v>50.916666666666664</v>
          </cell>
          <cell r="F17">
            <v>75</v>
          </cell>
          <cell r="G17">
            <v>22</v>
          </cell>
          <cell r="H17">
            <v>13.32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23.933333333333334</v>
          </cell>
          <cell r="C18">
            <v>35.200000000000003</v>
          </cell>
          <cell r="D18">
            <v>16.3</v>
          </cell>
          <cell r="E18">
            <v>48.125</v>
          </cell>
          <cell r="F18">
            <v>72</v>
          </cell>
          <cell r="G18">
            <v>21</v>
          </cell>
          <cell r="H18">
            <v>15.120000000000001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24.429166666666671</v>
          </cell>
          <cell r="C19">
            <v>34</v>
          </cell>
          <cell r="D19">
            <v>18.399999999999999</v>
          </cell>
          <cell r="E19">
            <v>44.791666666666664</v>
          </cell>
          <cell r="F19">
            <v>62</v>
          </cell>
          <cell r="G19">
            <v>24</v>
          </cell>
          <cell r="H19">
            <v>24.48</v>
          </cell>
          <cell r="I19" t="str">
            <v>L</v>
          </cell>
          <cell r="J19">
            <v>38.880000000000003</v>
          </cell>
          <cell r="K19">
            <v>0</v>
          </cell>
        </row>
        <row r="20">
          <cell r="B20">
            <v>25.908333333333335</v>
          </cell>
          <cell r="C20">
            <v>38</v>
          </cell>
          <cell r="D20">
            <v>18.399999999999999</v>
          </cell>
          <cell r="E20">
            <v>46.291666666666664</v>
          </cell>
          <cell r="F20">
            <v>67</v>
          </cell>
          <cell r="G20">
            <v>22</v>
          </cell>
          <cell r="H20">
            <v>14.76</v>
          </cell>
          <cell r="I20" t="str">
            <v>L</v>
          </cell>
          <cell r="J20">
            <v>31.319999999999997</v>
          </cell>
          <cell r="K20">
            <v>0</v>
          </cell>
        </row>
        <row r="21">
          <cell r="B21">
            <v>25.204166666666662</v>
          </cell>
          <cell r="C21">
            <v>37.4</v>
          </cell>
          <cell r="D21">
            <v>16.5</v>
          </cell>
          <cell r="E21">
            <v>47.875</v>
          </cell>
          <cell r="F21">
            <v>75</v>
          </cell>
          <cell r="G21">
            <v>23</v>
          </cell>
          <cell r="H21">
            <v>20.16</v>
          </cell>
          <cell r="I21" t="str">
            <v>S</v>
          </cell>
          <cell r="J21">
            <v>35.64</v>
          </cell>
          <cell r="K21">
            <v>0</v>
          </cell>
        </row>
        <row r="22">
          <cell r="B22">
            <v>24.783333333333331</v>
          </cell>
          <cell r="C22">
            <v>35.4</v>
          </cell>
          <cell r="D22">
            <v>16.3</v>
          </cell>
          <cell r="E22">
            <v>46.041666666666664</v>
          </cell>
          <cell r="F22">
            <v>68</v>
          </cell>
          <cell r="G22">
            <v>22</v>
          </cell>
          <cell r="H22">
            <v>21.6</v>
          </cell>
          <cell r="I22" t="str">
            <v>L</v>
          </cell>
          <cell r="J22">
            <v>38.880000000000003</v>
          </cell>
          <cell r="K22">
            <v>0</v>
          </cell>
        </row>
        <row r="23">
          <cell r="B23">
            <v>24.833333333333332</v>
          </cell>
          <cell r="C23">
            <v>35.299999999999997</v>
          </cell>
          <cell r="D23">
            <v>17.7</v>
          </cell>
          <cell r="E23">
            <v>48.375</v>
          </cell>
          <cell r="F23">
            <v>70</v>
          </cell>
          <cell r="G23">
            <v>25</v>
          </cell>
          <cell r="H23">
            <v>20.88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>
            <v>25.200000000000003</v>
          </cell>
          <cell r="C24">
            <v>36.4</v>
          </cell>
          <cell r="D24">
            <v>17.7</v>
          </cell>
          <cell r="E24">
            <v>46.458333333333336</v>
          </cell>
          <cell r="F24">
            <v>67</v>
          </cell>
          <cell r="G24">
            <v>24</v>
          </cell>
          <cell r="H24">
            <v>14.04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19.020833333333332</v>
          </cell>
          <cell r="C25">
            <v>29</v>
          </cell>
          <cell r="D25">
            <v>10.6</v>
          </cell>
          <cell r="E25">
            <v>74.25</v>
          </cell>
          <cell r="F25">
            <v>95</v>
          </cell>
          <cell r="G25">
            <v>48</v>
          </cell>
          <cell r="H25">
            <v>18.720000000000002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20.079166666666669</v>
          </cell>
          <cell r="C26">
            <v>34.700000000000003</v>
          </cell>
          <cell r="D26">
            <v>10.5</v>
          </cell>
          <cell r="E26">
            <v>66</v>
          </cell>
          <cell r="F26">
            <v>93</v>
          </cell>
          <cell r="G26">
            <v>25</v>
          </cell>
          <cell r="H26">
            <v>14.76</v>
          </cell>
          <cell r="I26" t="str">
            <v>L</v>
          </cell>
          <cell r="J26">
            <v>32.04</v>
          </cell>
          <cell r="K26">
            <v>0</v>
          </cell>
        </row>
        <row r="27">
          <cell r="B27">
            <v>24.316666666666674</v>
          </cell>
          <cell r="C27">
            <v>36.4</v>
          </cell>
          <cell r="D27">
            <v>16.100000000000001</v>
          </cell>
          <cell r="E27">
            <v>48.041666666666664</v>
          </cell>
          <cell r="F27">
            <v>71</v>
          </cell>
          <cell r="G27">
            <v>23</v>
          </cell>
          <cell r="H27">
            <v>15.48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21.216666666666669</v>
          </cell>
          <cell r="C28">
            <v>29.8</v>
          </cell>
          <cell r="D28">
            <v>14.4</v>
          </cell>
          <cell r="E28">
            <v>69.416666666666671</v>
          </cell>
          <cell r="F28">
            <v>94</v>
          </cell>
          <cell r="G28">
            <v>45</v>
          </cell>
          <cell r="H28">
            <v>15.840000000000002</v>
          </cell>
          <cell r="I28" t="str">
            <v>SO</v>
          </cell>
          <cell r="J28">
            <v>30.6</v>
          </cell>
          <cell r="K28">
            <v>0</v>
          </cell>
        </row>
        <row r="29">
          <cell r="B29">
            <v>20.208333333333329</v>
          </cell>
          <cell r="C29">
            <v>31.6</v>
          </cell>
          <cell r="D29">
            <v>10.6</v>
          </cell>
          <cell r="E29">
            <v>72.458333333333329</v>
          </cell>
          <cell r="F29">
            <v>99</v>
          </cell>
          <cell r="G29">
            <v>37</v>
          </cell>
          <cell r="H29">
            <v>13.68</v>
          </cell>
          <cell r="I29" t="str">
            <v>SO</v>
          </cell>
          <cell r="J29">
            <v>27</v>
          </cell>
          <cell r="K29">
            <v>0</v>
          </cell>
        </row>
        <row r="30">
          <cell r="B30">
            <v>19.883333333333333</v>
          </cell>
          <cell r="C30">
            <v>31.3</v>
          </cell>
          <cell r="D30">
            <v>10.8</v>
          </cell>
          <cell r="E30">
            <v>76</v>
          </cell>
          <cell r="F30">
            <v>99</v>
          </cell>
          <cell r="G30">
            <v>42</v>
          </cell>
          <cell r="H30">
            <v>15.840000000000002</v>
          </cell>
          <cell r="I30" t="str">
            <v>SO</v>
          </cell>
          <cell r="J30">
            <v>24.48</v>
          </cell>
          <cell r="K30">
            <v>0</v>
          </cell>
        </row>
        <row r="31">
          <cell r="B31">
            <v>22.491666666666664</v>
          </cell>
          <cell r="C31">
            <v>35.799999999999997</v>
          </cell>
          <cell r="D31">
            <v>13.4</v>
          </cell>
          <cell r="E31">
            <v>62.625</v>
          </cell>
          <cell r="F31">
            <v>95</v>
          </cell>
          <cell r="G31">
            <v>24</v>
          </cell>
          <cell r="H31">
            <v>13.68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24.395833333333339</v>
          </cell>
          <cell r="C32">
            <v>35.4</v>
          </cell>
          <cell r="D32">
            <v>17.2</v>
          </cell>
          <cell r="E32">
            <v>49.041666666666664</v>
          </cell>
          <cell r="F32">
            <v>73</v>
          </cell>
          <cell r="G32">
            <v>20</v>
          </cell>
          <cell r="H32">
            <v>21.6</v>
          </cell>
          <cell r="I32" t="str">
            <v>NE</v>
          </cell>
          <cell r="J32">
            <v>39.6</v>
          </cell>
          <cell r="K32">
            <v>0</v>
          </cell>
        </row>
        <row r="33">
          <cell r="B33">
            <v>24.116666666666664</v>
          </cell>
          <cell r="C33">
            <v>35</v>
          </cell>
          <cell r="D33">
            <v>16.8</v>
          </cell>
          <cell r="E33">
            <v>52.5</v>
          </cell>
          <cell r="F33">
            <v>70</v>
          </cell>
          <cell r="G33">
            <v>29</v>
          </cell>
          <cell r="H33">
            <v>12.24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24.495833333333334</v>
          </cell>
          <cell r="C34">
            <v>37</v>
          </cell>
          <cell r="D34">
            <v>16.3</v>
          </cell>
          <cell r="E34">
            <v>58.541666666666664</v>
          </cell>
          <cell r="F34">
            <v>88</v>
          </cell>
          <cell r="G34">
            <v>26</v>
          </cell>
          <cell r="H34">
            <v>13.68</v>
          </cell>
          <cell r="I34" t="str">
            <v>SO</v>
          </cell>
          <cell r="J34">
            <v>36</v>
          </cell>
          <cell r="K34">
            <v>0</v>
          </cell>
        </row>
        <row r="35">
          <cell r="B35">
            <v>22.795833333333331</v>
          </cell>
          <cell r="C35">
            <v>29.8</v>
          </cell>
          <cell r="D35">
            <v>19.100000000000001</v>
          </cell>
          <cell r="E35">
            <v>58.958333333333336</v>
          </cell>
          <cell r="F35">
            <v>72</v>
          </cell>
          <cell r="G35">
            <v>41</v>
          </cell>
          <cell r="H35">
            <v>19.8</v>
          </cell>
          <cell r="I35" t="str">
            <v>SE</v>
          </cell>
          <cell r="J35">
            <v>30.96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>
            <v>22.716666666666665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23.88333333333334</v>
          </cell>
          <cell r="C5">
            <v>32.700000000000003</v>
          </cell>
          <cell r="D5">
            <v>17.100000000000001</v>
          </cell>
          <cell r="E5">
            <v>53.833333333333336</v>
          </cell>
          <cell r="F5">
            <v>87</v>
          </cell>
          <cell r="G5">
            <v>25</v>
          </cell>
          <cell r="H5">
            <v>9.7200000000000006</v>
          </cell>
          <cell r="I5" t="str">
            <v>N</v>
          </cell>
          <cell r="J5">
            <v>24.840000000000003</v>
          </cell>
          <cell r="K5">
            <v>0</v>
          </cell>
        </row>
        <row r="6">
          <cell r="B6">
            <v>24.375</v>
          </cell>
          <cell r="C6">
            <v>33</v>
          </cell>
          <cell r="D6">
            <v>16.899999999999999</v>
          </cell>
          <cell r="E6">
            <v>52.166666666666664</v>
          </cell>
          <cell r="F6">
            <v>85</v>
          </cell>
          <cell r="G6">
            <v>24</v>
          </cell>
          <cell r="H6">
            <v>9.7200000000000006</v>
          </cell>
          <cell r="I6" t="str">
            <v>NO</v>
          </cell>
          <cell r="J6">
            <v>26.64</v>
          </cell>
          <cell r="K6">
            <v>0</v>
          </cell>
        </row>
        <row r="7">
          <cell r="B7">
            <v>24.058333333333334</v>
          </cell>
          <cell r="C7">
            <v>33.4</v>
          </cell>
          <cell r="D7">
            <v>16.399999999999999</v>
          </cell>
          <cell r="E7">
            <v>50.541666666666664</v>
          </cell>
          <cell r="F7">
            <v>79</v>
          </cell>
          <cell r="G7">
            <v>24</v>
          </cell>
          <cell r="H7">
            <v>5.04</v>
          </cell>
          <cell r="I7" t="str">
            <v>NO</v>
          </cell>
          <cell r="J7">
            <v>15.840000000000002</v>
          </cell>
          <cell r="K7">
            <v>0</v>
          </cell>
        </row>
        <row r="8">
          <cell r="B8">
            <v>23.716666666666669</v>
          </cell>
          <cell r="C8">
            <v>33.5</v>
          </cell>
          <cell r="D8">
            <v>17</v>
          </cell>
          <cell r="E8">
            <v>49.708333333333336</v>
          </cell>
          <cell r="F8">
            <v>84</v>
          </cell>
          <cell r="G8">
            <v>18</v>
          </cell>
          <cell r="H8">
            <v>10.08</v>
          </cell>
          <cell r="I8" t="str">
            <v>NE</v>
          </cell>
          <cell r="J8">
            <v>21.6</v>
          </cell>
          <cell r="K8">
            <v>0</v>
          </cell>
        </row>
        <row r="9">
          <cell r="B9">
            <v>23.724999999999998</v>
          </cell>
          <cell r="C9">
            <v>33.4</v>
          </cell>
          <cell r="D9">
            <v>16.2</v>
          </cell>
          <cell r="E9">
            <v>48.208333333333336</v>
          </cell>
          <cell r="F9">
            <v>76</v>
          </cell>
          <cell r="G9">
            <v>21</v>
          </cell>
          <cell r="H9">
            <v>10.8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23.862500000000001</v>
          </cell>
          <cell r="C10">
            <v>32.200000000000003</v>
          </cell>
          <cell r="D10">
            <v>17</v>
          </cell>
          <cell r="E10">
            <v>51.958333333333336</v>
          </cell>
          <cell r="F10">
            <v>87</v>
          </cell>
          <cell r="G10">
            <v>22</v>
          </cell>
          <cell r="H10">
            <v>10.44</v>
          </cell>
          <cell r="I10" t="str">
            <v>N</v>
          </cell>
          <cell r="J10">
            <v>25.92</v>
          </cell>
          <cell r="K10">
            <v>0</v>
          </cell>
        </row>
        <row r="11">
          <cell r="B11">
            <v>23.074999999999999</v>
          </cell>
          <cell r="C11">
            <v>32.200000000000003</v>
          </cell>
          <cell r="D11">
            <v>16.3</v>
          </cell>
          <cell r="E11">
            <v>54.916666666666664</v>
          </cell>
          <cell r="F11">
            <v>91</v>
          </cell>
          <cell r="G11">
            <v>20</v>
          </cell>
          <cell r="H11">
            <v>9.3600000000000012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22.900000000000002</v>
          </cell>
          <cell r="C12">
            <v>32.700000000000003</v>
          </cell>
          <cell r="D12">
            <v>15.1</v>
          </cell>
          <cell r="E12">
            <v>50.208333333333336</v>
          </cell>
          <cell r="F12">
            <v>78</v>
          </cell>
          <cell r="G12">
            <v>20</v>
          </cell>
          <cell r="H12">
            <v>8.64</v>
          </cell>
          <cell r="I12" t="str">
            <v>NO</v>
          </cell>
          <cell r="J12">
            <v>26.28</v>
          </cell>
          <cell r="K12">
            <v>0</v>
          </cell>
        </row>
        <row r="13">
          <cell r="B13">
            <v>18.4375</v>
          </cell>
          <cell r="C13">
            <v>23.2</v>
          </cell>
          <cell r="D13">
            <v>16.2</v>
          </cell>
          <cell r="E13">
            <v>69.458333333333329</v>
          </cell>
          <cell r="F13">
            <v>86</v>
          </cell>
          <cell r="G13">
            <v>42</v>
          </cell>
          <cell r="H13">
            <v>15.48</v>
          </cell>
          <cell r="I13" t="str">
            <v>SO</v>
          </cell>
          <cell r="J13">
            <v>35.28</v>
          </cell>
          <cell r="K13">
            <v>0</v>
          </cell>
        </row>
        <row r="14">
          <cell r="B14">
            <v>16.074999999999992</v>
          </cell>
          <cell r="C14">
            <v>22.2</v>
          </cell>
          <cell r="D14">
            <v>11.8</v>
          </cell>
          <cell r="E14">
            <v>56.916666666666664</v>
          </cell>
          <cell r="F14">
            <v>79</v>
          </cell>
          <cell r="G14">
            <v>29</v>
          </cell>
          <cell r="H14">
            <v>11.520000000000001</v>
          </cell>
          <cell r="I14" t="str">
            <v>SO</v>
          </cell>
          <cell r="J14">
            <v>29.52</v>
          </cell>
          <cell r="K14">
            <v>0</v>
          </cell>
        </row>
        <row r="15">
          <cell r="B15">
            <v>15.016666666666664</v>
          </cell>
          <cell r="C15">
            <v>24.8</v>
          </cell>
          <cell r="D15">
            <v>7.3</v>
          </cell>
          <cell r="E15">
            <v>54.416666666666664</v>
          </cell>
          <cell r="F15">
            <v>86</v>
          </cell>
          <cell r="G15">
            <v>25</v>
          </cell>
          <cell r="H15">
            <v>9</v>
          </cell>
          <cell r="I15" t="str">
            <v>S</v>
          </cell>
          <cell r="J15">
            <v>22.32</v>
          </cell>
          <cell r="K15">
            <v>0</v>
          </cell>
        </row>
        <row r="16">
          <cell r="B16">
            <v>16.475000000000001</v>
          </cell>
          <cell r="C16">
            <v>27.5</v>
          </cell>
          <cell r="D16">
            <v>8.6999999999999993</v>
          </cell>
          <cell r="E16">
            <v>52.666666666666664</v>
          </cell>
          <cell r="F16">
            <v>78</v>
          </cell>
          <cell r="G16">
            <v>26</v>
          </cell>
          <cell r="H16">
            <v>4.32</v>
          </cell>
          <cell r="I16" t="str">
            <v>S</v>
          </cell>
          <cell r="J16">
            <v>15.120000000000001</v>
          </cell>
          <cell r="K16">
            <v>0</v>
          </cell>
        </row>
        <row r="17">
          <cell r="B17">
            <v>19.895833333333332</v>
          </cell>
          <cell r="C17">
            <v>31.8</v>
          </cell>
          <cell r="D17">
            <v>12.5</v>
          </cell>
          <cell r="E17">
            <v>49.166666666666664</v>
          </cell>
          <cell r="F17">
            <v>75</v>
          </cell>
          <cell r="G17">
            <v>22</v>
          </cell>
          <cell r="H17">
            <v>6.84</v>
          </cell>
          <cell r="I17" t="str">
            <v>NE</v>
          </cell>
          <cell r="J17">
            <v>17.64</v>
          </cell>
          <cell r="K17">
            <v>0</v>
          </cell>
        </row>
        <row r="18">
          <cell r="B18">
            <v>22.241666666666674</v>
          </cell>
          <cell r="C18">
            <v>32.299999999999997</v>
          </cell>
          <cell r="D18">
            <v>14.2</v>
          </cell>
          <cell r="E18">
            <v>52.333333333333336</v>
          </cell>
          <cell r="F18">
            <v>80</v>
          </cell>
          <cell r="G18">
            <v>23</v>
          </cell>
          <cell r="H18">
            <v>14.4</v>
          </cell>
          <cell r="I18" t="str">
            <v>NE</v>
          </cell>
          <cell r="J18">
            <v>33.480000000000004</v>
          </cell>
          <cell r="K18">
            <v>0</v>
          </cell>
        </row>
        <row r="19">
          <cell r="B19">
            <v>23.670833333333334</v>
          </cell>
          <cell r="C19">
            <v>33.799999999999997</v>
          </cell>
          <cell r="D19">
            <v>15.8</v>
          </cell>
          <cell r="E19">
            <v>54.416666666666664</v>
          </cell>
          <cell r="F19">
            <v>90</v>
          </cell>
          <cell r="G19">
            <v>22</v>
          </cell>
          <cell r="H19">
            <v>11.520000000000001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24.591666666666665</v>
          </cell>
          <cell r="C20">
            <v>34.6</v>
          </cell>
          <cell r="D20">
            <v>16.7</v>
          </cell>
          <cell r="E20">
            <v>52.25</v>
          </cell>
          <cell r="F20">
            <v>87</v>
          </cell>
          <cell r="G20">
            <v>22</v>
          </cell>
          <cell r="H20">
            <v>7.9200000000000008</v>
          </cell>
          <cell r="I20" t="str">
            <v>N</v>
          </cell>
          <cell r="J20">
            <v>19.079999999999998</v>
          </cell>
          <cell r="K20">
            <v>0</v>
          </cell>
        </row>
        <row r="21">
          <cell r="B21">
            <v>23.245833333333334</v>
          </cell>
          <cell r="C21">
            <v>32.700000000000003</v>
          </cell>
          <cell r="D21">
            <v>15.6</v>
          </cell>
          <cell r="E21">
            <v>50.625</v>
          </cell>
          <cell r="F21">
            <v>86</v>
          </cell>
          <cell r="G21">
            <v>19</v>
          </cell>
          <cell r="H21">
            <v>12.96</v>
          </cell>
          <cell r="I21" t="str">
            <v>NO</v>
          </cell>
          <cell r="J21">
            <v>25.92</v>
          </cell>
          <cell r="K21">
            <v>0</v>
          </cell>
        </row>
        <row r="22">
          <cell r="B22">
            <v>23.162499999999998</v>
          </cell>
          <cell r="C22">
            <v>33.4</v>
          </cell>
          <cell r="D22">
            <v>15</v>
          </cell>
          <cell r="E22">
            <v>48.833333333333336</v>
          </cell>
          <cell r="F22">
            <v>78</v>
          </cell>
          <cell r="G22">
            <v>24</v>
          </cell>
          <cell r="H22">
            <v>10.08</v>
          </cell>
          <cell r="I22" t="str">
            <v>NE</v>
          </cell>
          <cell r="J22">
            <v>24.12</v>
          </cell>
          <cell r="K22">
            <v>0</v>
          </cell>
        </row>
        <row r="23">
          <cell r="B23">
            <v>25.441666666666666</v>
          </cell>
          <cell r="C23">
            <v>33.1</v>
          </cell>
          <cell r="D23">
            <v>19.5</v>
          </cell>
          <cell r="E23">
            <v>46.041666666666664</v>
          </cell>
          <cell r="F23">
            <v>67</v>
          </cell>
          <cell r="G23">
            <v>25</v>
          </cell>
          <cell r="H23">
            <v>10.8</v>
          </cell>
          <cell r="I23" t="str">
            <v>NE</v>
          </cell>
          <cell r="J23">
            <v>27.720000000000002</v>
          </cell>
          <cell r="K23">
            <v>0</v>
          </cell>
        </row>
        <row r="24">
          <cell r="B24">
            <v>24.725000000000005</v>
          </cell>
          <cell r="C24">
            <v>34.1</v>
          </cell>
          <cell r="D24">
            <v>17.3</v>
          </cell>
          <cell r="E24">
            <v>49.125</v>
          </cell>
          <cell r="F24">
            <v>82</v>
          </cell>
          <cell r="G24">
            <v>21</v>
          </cell>
          <cell r="H24">
            <v>11.879999999999999</v>
          </cell>
          <cell r="I24" t="str">
            <v>N</v>
          </cell>
          <cell r="J24">
            <v>24.12</v>
          </cell>
          <cell r="K24">
            <v>0</v>
          </cell>
        </row>
        <row r="25">
          <cell r="B25">
            <v>20.370833333333334</v>
          </cell>
          <cell r="C25">
            <v>26.2</v>
          </cell>
          <cell r="D25">
            <v>15.4</v>
          </cell>
          <cell r="E25">
            <v>60.291666666666664</v>
          </cell>
          <cell r="F25">
            <v>83</v>
          </cell>
          <cell r="G25">
            <v>36</v>
          </cell>
          <cell r="H25">
            <v>16.559999999999999</v>
          </cell>
          <cell r="I25" t="str">
            <v>S</v>
          </cell>
          <cell r="J25">
            <v>42.480000000000004</v>
          </cell>
          <cell r="K25">
            <v>0</v>
          </cell>
        </row>
        <row r="26">
          <cell r="B26">
            <v>20.741666666666667</v>
          </cell>
          <cell r="C26">
            <v>32.4</v>
          </cell>
          <cell r="D26">
            <v>13</v>
          </cell>
          <cell r="E26">
            <v>54.5</v>
          </cell>
          <cell r="F26">
            <v>82</v>
          </cell>
          <cell r="G26">
            <v>25</v>
          </cell>
          <cell r="H26">
            <v>6.84</v>
          </cell>
          <cell r="I26" t="str">
            <v>S</v>
          </cell>
          <cell r="J26">
            <v>18.720000000000002</v>
          </cell>
          <cell r="K26">
            <v>0</v>
          </cell>
        </row>
        <row r="27">
          <cell r="B27">
            <v>23.175000000000001</v>
          </cell>
          <cell r="C27">
            <v>33.5</v>
          </cell>
          <cell r="D27">
            <v>15.7</v>
          </cell>
          <cell r="E27">
            <v>53.041666666666664</v>
          </cell>
          <cell r="F27">
            <v>79</v>
          </cell>
          <cell r="G27">
            <v>21</v>
          </cell>
          <cell r="H27">
            <v>6.48</v>
          </cell>
          <cell r="I27" t="str">
            <v>N</v>
          </cell>
          <cell r="J27">
            <v>20.52</v>
          </cell>
          <cell r="K27">
            <v>0</v>
          </cell>
        </row>
        <row r="28">
          <cell r="B28">
            <v>23.783333333333335</v>
          </cell>
          <cell r="C28">
            <v>32.6</v>
          </cell>
          <cell r="D28">
            <v>16.399999999999999</v>
          </cell>
          <cell r="E28">
            <v>44.75</v>
          </cell>
          <cell r="F28">
            <v>70</v>
          </cell>
          <cell r="G28">
            <v>20</v>
          </cell>
          <cell r="H28">
            <v>8.2799999999999994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22.862500000000001</v>
          </cell>
          <cell r="C29">
            <v>31</v>
          </cell>
          <cell r="D29">
            <v>16.600000000000001</v>
          </cell>
          <cell r="E29">
            <v>47.958333333333336</v>
          </cell>
          <cell r="F29">
            <v>76</v>
          </cell>
          <cell r="G29">
            <v>25</v>
          </cell>
          <cell r="H29">
            <v>10.08</v>
          </cell>
          <cell r="I29" t="str">
            <v>SE</v>
          </cell>
          <cell r="J29">
            <v>24.12</v>
          </cell>
          <cell r="K29">
            <v>0</v>
          </cell>
        </row>
        <row r="30">
          <cell r="B30">
            <v>22.879166666666666</v>
          </cell>
          <cell r="C30">
            <v>34</v>
          </cell>
          <cell r="D30">
            <v>15.4</v>
          </cell>
          <cell r="E30">
            <v>49.583333333333336</v>
          </cell>
          <cell r="F30">
            <v>79</v>
          </cell>
          <cell r="G30">
            <v>19</v>
          </cell>
          <cell r="H30">
            <v>9</v>
          </cell>
          <cell r="I30" t="str">
            <v>SO</v>
          </cell>
          <cell r="J30">
            <v>21.96</v>
          </cell>
          <cell r="K30">
            <v>0</v>
          </cell>
        </row>
        <row r="31">
          <cell r="B31">
            <v>23.504166666666666</v>
          </cell>
          <cell r="C31">
            <v>32.9</v>
          </cell>
          <cell r="D31">
            <v>15.9</v>
          </cell>
          <cell r="E31">
            <v>44.666666666666664</v>
          </cell>
          <cell r="F31">
            <v>75</v>
          </cell>
          <cell r="G31">
            <v>20</v>
          </cell>
          <cell r="H31">
            <v>8.64</v>
          </cell>
          <cell r="I31" t="str">
            <v>NE</v>
          </cell>
          <cell r="J31">
            <v>21.6</v>
          </cell>
          <cell r="K31">
            <v>0</v>
          </cell>
        </row>
        <row r="32">
          <cell r="B32">
            <v>24.658333333333331</v>
          </cell>
          <cell r="C32">
            <v>34.9</v>
          </cell>
          <cell r="D32">
            <v>17.3</v>
          </cell>
          <cell r="E32">
            <v>48.208333333333336</v>
          </cell>
          <cell r="F32">
            <v>84</v>
          </cell>
          <cell r="G32">
            <v>18</v>
          </cell>
          <cell r="H32">
            <v>9</v>
          </cell>
          <cell r="I32" t="str">
            <v>N</v>
          </cell>
          <cell r="J32">
            <v>23.040000000000003</v>
          </cell>
          <cell r="K32">
            <v>0</v>
          </cell>
        </row>
        <row r="33">
          <cell r="B33">
            <v>25.749999999999996</v>
          </cell>
          <cell r="C33">
            <v>33.799999999999997</v>
          </cell>
          <cell r="D33">
            <v>18.7</v>
          </cell>
          <cell r="E33">
            <v>42.25</v>
          </cell>
          <cell r="F33">
            <v>66</v>
          </cell>
          <cell r="G33">
            <v>23</v>
          </cell>
          <cell r="H33">
            <v>9.7200000000000006</v>
          </cell>
          <cell r="I33" t="str">
            <v>O</v>
          </cell>
          <cell r="J33">
            <v>29.16</v>
          </cell>
          <cell r="K33">
            <v>0</v>
          </cell>
        </row>
        <row r="34">
          <cell r="B34">
            <v>25.454166666666666</v>
          </cell>
          <cell r="C34">
            <v>33.6</v>
          </cell>
          <cell r="D34">
            <v>18.8</v>
          </cell>
          <cell r="E34">
            <v>53.75</v>
          </cell>
          <cell r="F34">
            <v>85</v>
          </cell>
          <cell r="G34">
            <v>23</v>
          </cell>
          <cell r="H34">
            <v>12.96</v>
          </cell>
          <cell r="I34" t="str">
            <v>S</v>
          </cell>
          <cell r="J34">
            <v>28.44</v>
          </cell>
          <cell r="K34">
            <v>0</v>
          </cell>
        </row>
        <row r="35">
          <cell r="B35">
            <v>23.400000000000002</v>
          </cell>
          <cell r="C35">
            <v>29.9</v>
          </cell>
          <cell r="D35">
            <v>17.7</v>
          </cell>
          <cell r="E35">
            <v>53.291666666666664</v>
          </cell>
          <cell r="F35">
            <v>75</v>
          </cell>
          <cell r="G35">
            <v>34</v>
          </cell>
          <cell r="H35">
            <v>12.24</v>
          </cell>
          <cell r="I35" t="str">
            <v>S</v>
          </cell>
          <cell r="J35">
            <v>32.04</v>
          </cell>
          <cell r="K35">
            <v>0</v>
          </cell>
        </row>
        <row r="36">
          <cell r="I36" t="str">
            <v>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21.583333333333332</v>
          </cell>
          <cell r="C16">
            <v>24.5</v>
          </cell>
          <cell r="D16">
            <v>17.899999999999999</v>
          </cell>
          <cell r="E16">
            <v>42</v>
          </cell>
          <cell r="F16">
            <v>52</v>
          </cell>
          <cell r="G16">
            <v>33</v>
          </cell>
          <cell r="H16">
            <v>9</v>
          </cell>
          <cell r="I16" t="str">
            <v>NE</v>
          </cell>
          <cell r="J16">
            <v>23.040000000000003</v>
          </cell>
          <cell r="K16">
            <v>0</v>
          </cell>
        </row>
        <row r="17">
          <cell r="B17">
            <v>19.695833333333333</v>
          </cell>
          <cell r="C17">
            <v>29</v>
          </cell>
          <cell r="D17">
            <v>13.5</v>
          </cell>
          <cell r="E17">
            <v>48.666666666666664</v>
          </cell>
          <cell r="F17">
            <v>64</v>
          </cell>
          <cell r="G17">
            <v>31</v>
          </cell>
          <cell r="H17">
            <v>13.68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22.400000000000006</v>
          </cell>
          <cell r="C18">
            <v>31.7</v>
          </cell>
          <cell r="D18">
            <v>14.4</v>
          </cell>
          <cell r="E18">
            <v>49.875</v>
          </cell>
          <cell r="F18">
            <v>76</v>
          </cell>
          <cell r="G18">
            <v>28</v>
          </cell>
          <cell r="H18">
            <v>18</v>
          </cell>
          <cell r="I18" t="str">
            <v>SE</v>
          </cell>
          <cell r="J18">
            <v>36.36</v>
          </cell>
          <cell r="K18">
            <v>0</v>
          </cell>
        </row>
        <row r="19">
          <cell r="B19">
            <v>24.320833333333336</v>
          </cell>
          <cell r="C19">
            <v>34</v>
          </cell>
          <cell r="D19">
            <v>17</v>
          </cell>
          <cell r="E19">
            <v>47.083333333333336</v>
          </cell>
          <cell r="F19">
            <v>67</v>
          </cell>
          <cell r="G19">
            <v>24</v>
          </cell>
          <cell r="H19">
            <v>20.16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25.104166666666668</v>
          </cell>
          <cell r="C20">
            <v>34.1</v>
          </cell>
          <cell r="D20">
            <v>17</v>
          </cell>
          <cell r="E20">
            <v>48.541666666666664</v>
          </cell>
          <cell r="F20">
            <v>74</v>
          </cell>
          <cell r="G20">
            <v>26</v>
          </cell>
          <cell r="H20">
            <v>11.520000000000001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24.570833333333336</v>
          </cell>
          <cell r="C21">
            <v>33</v>
          </cell>
          <cell r="D21">
            <v>16.7</v>
          </cell>
          <cell r="E21">
            <v>48.541666666666664</v>
          </cell>
          <cell r="F21">
            <v>80</v>
          </cell>
          <cell r="G21">
            <v>21</v>
          </cell>
          <cell r="H21">
            <v>17.64</v>
          </cell>
          <cell r="I21" t="str">
            <v>NE</v>
          </cell>
          <cell r="J21">
            <v>34.56</v>
          </cell>
          <cell r="K21">
            <v>0</v>
          </cell>
        </row>
        <row r="22">
          <cell r="B22">
            <v>23.462500000000002</v>
          </cell>
          <cell r="C22">
            <v>32.6</v>
          </cell>
          <cell r="D22">
            <v>14.8</v>
          </cell>
          <cell r="E22">
            <v>44.375</v>
          </cell>
          <cell r="F22">
            <v>72</v>
          </cell>
          <cell r="G22">
            <v>23</v>
          </cell>
          <cell r="H22">
            <v>19.079999999999998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24.599999999999998</v>
          </cell>
          <cell r="C23">
            <v>33.299999999999997</v>
          </cell>
          <cell r="D23">
            <v>17.399999999999999</v>
          </cell>
          <cell r="E23">
            <v>48.375</v>
          </cell>
          <cell r="F23">
            <v>71</v>
          </cell>
          <cell r="G23">
            <v>27</v>
          </cell>
          <cell r="H23">
            <v>18.36</v>
          </cell>
          <cell r="I23" t="str">
            <v>L</v>
          </cell>
          <cell r="J23">
            <v>34.92</v>
          </cell>
          <cell r="K23">
            <v>0</v>
          </cell>
        </row>
        <row r="24">
          <cell r="B24">
            <v>24.387500000000003</v>
          </cell>
          <cell r="C24">
            <v>33.700000000000003</v>
          </cell>
          <cell r="D24">
            <v>17</v>
          </cell>
          <cell r="E24">
            <v>49.083333333333336</v>
          </cell>
          <cell r="F24">
            <v>75</v>
          </cell>
          <cell r="G24">
            <v>24</v>
          </cell>
          <cell r="H24">
            <v>25.2</v>
          </cell>
          <cell r="I24" t="str">
            <v>NE</v>
          </cell>
          <cell r="J24">
            <v>51.84</v>
          </cell>
          <cell r="K24">
            <v>0</v>
          </cell>
        </row>
        <row r="25">
          <cell r="B25">
            <v>14.916666666666663</v>
          </cell>
          <cell r="C25">
            <v>20.5</v>
          </cell>
          <cell r="D25">
            <v>11.3</v>
          </cell>
          <cell r="E25">
            <v>63.208333333333336</v>
          </cell>
          <cell r="F25">
            <v>83</v>
          </cell>
          <cell r="G25">
            <v>26</v>
          </cell>
          <cell r="H25">
            <v>19.079999999999998</v>
          </cell>
          <cell r="I25" t="str">
            <v>S</v>
          </cell>
          <cell r="J25">
            <v>47.519999999999996</v>
          </cell>
          <cell r="K25">
            <v>0</v>
          </cell>
        </row>
        <row r="26">
          <cell r="B26">
            <v>17.566666666666666</v>
          </cell>
          <cell r="C26">
            <v>29.4</v>
          </cell>
          <cell r="D26">
            <v>9.3000000000000007</v>
          </cell>
          <cell r="E26">
            <v>57</v>
          </cell>
          <cell r="F26">
            <v>83</v>
          </cell>
          <cell r="G26">
            <v>34</v>
          </cell>
          <cell r="H26">
            <v>16.559999999999999</v>
          </cell>
          <cell r="I26" t="str">
            <v>NE</v>
          </cell>
          <cell r="J26">
            <v>31.680000000000003</v>
          </cell>
          <cell r="K26">
            <v>0</v>
          </cell>
        </row>
        <row r="27">
          <cell r="B27">
            <v>22.600000000000005</v>
          </cell>
          <cell r="C27">
            <v>32</v>
          </cell>
          <cell r="D27">
            <v>15.7</v>
          </cell>
          <cell r="E27">
            <v>58.791666666666664</v>
          </cell>
          <cell r="F27">
            <v>86</v>
          </cell>
          <cell r="G27">
            <v>26</v>
          </cell>
          <cell r="H27">
            <v>11.520000000000001</v>
          </cell>
          <cell r="I27" t="str">
            <v>S</v>
          </cell>
          <cell r="J27">
            <v>19.440000000000001</v>
          </cell>
          <cell r="K27">
            <v>0</v>
          </cell>
        </row>
        <row r="28">
          <cell r="B28">
            <v>22.200000000000003</v>
          </cell>
          <cell r="C28">
            <v>29.8</v>
          </cell>
          <cell r="D28">
            <v>15.2</v>
          </cell>
          <cell r="E28">
            <v>61.666666666666664</v>
          </cell>
          <cell r="F28">
            <v>89</v>
          </cell>
          <cell r="G28">
            <v>38</v>
          </cell>
          <cell r="H28">
            <v>14.4</v>
          </cell>
          <cell r="I28" t="str">
            <v>SO</v>
          </cell>
          <cell r="J28">
            <v>28.8</v>
          </cell>
          <cell r="K28">
            <v>0</v>
          </cell>
        </row>
        <row r="29">
          <cell r="B29">
            <v>21.412499999999998</v>
          </cell>
          <cell r="C29">
            <v>28.8</v>
          </cell>
          <cell r="D29">
            <v>14.9</v>
          </cell>
          <cell r="E29">
            <v>63.708333333333336</v>
          </cell>
          <cell r="F29">
            <v>88</v>
          </cell>
          <cell r="G29">
            <v>35</v>
          </cell>
          <cell r="H29">
            <v>18.720000000000002</v>
          </cell>
          <cell r="I29" t="str">
            <v>S</v>
          </cell>
          <cell r="J29">
            <v>29.52</v>
          </cell>
          <cell r="K29">
            <v>0</v>
          </cell>
        </row>
        <row r="30">
          <cell r="B30">
            <v>21.5</v>
          </cell>
          <cell r="C30">
            <v>29.5</v>
          </cell>
          <cell r="D30">
            <v>14.8</v>
          </cell>
          <cell r="E30">
            <v>62.291666666666664</v>
          </cell>
          <cell r="F30">
            <v>91</v>
          </cell>
          <cell r="G30">
            <v>36</v>
          </cell>
          <cell r="H30">
            <v>11.520000000000001</v>
          </cell>
          <cell r="I30" t="str">
            <v>S</v>
          </cell>
          <cell r="J30">
            <v>25.56</v>
          </cell>
          <cell r="K30">
            <v>0</v>
          </cell>
        </row>
        <row r="31">
          <cell r="B31">
            <v>20.112500000000001</v>
          </cell>
          <cell r="C31">
            <v>29.9</v>
          </cell>
          <cell r="D31">
            <v>13.3</v>
          </cell>
          <cell r="E31">
            <v>70.708333333333329</v>
          </cell>
          <cell r="F31">
            <v>98</v>
          </cell>
          <cell r="G31">
            <v>33</v>
          </cell>
          <cell r="H31">
            <v>11.16</v>
          </cell>
          <cell r="I31" t="str">
            <v>S</v>
          </cell>
          <cell r="J31">
            <v>25.2</v>
          </cell>
          <cell r="K31">
            <v>0</v>
          </cell>
        </row>
        <row r="32">
          <cell r="B32">
            <v>23.854166666666668</v>
          </cell>
          <cell r="C32">
            <v>33.4</v>
          </cell>
          <cell r="D32">
            <v>15.5</v>
          </cell>
          <cell r="E32">
            <v>50.458333333333336</v>
          </cell>
          <cell r="F32">
            <v>75</v>
          </cell>
          <cell r="G32">
            <v>26</v>
          </cell>
          <cell r="H32">
            <v>18.36</v>
          </cell>
          <cell r="I32" t="str">
            <v>NO</v>
          </cell>
          <cell r="J32">
            <v>44.28</v>
          </cell>
          <cell r="K32">
            <v>0</v>
          </cell>
        </row>
        <row r="33">
          <cell r="B33">
            <v>22.624999999999996</v>
          </cell>
          <cell r="C33">
            <v>28.6</v>
          </cell>
          <cell r="D33">
            <v>16.7</v>
          </cell>
          <cell r="E33">
            <v>55.875</v>
          </cell>
          <cell r="F33">
            <v>84</v>
          </cell>
          <cell r="G33">
            <v>36</v>
          </cell>
          <cell r="H33">
            <v>14.04</v>
          </cell>
          <cell r="I33" t="str">
            <v>SO</v>
          </cell>
          <cell r="J33">
            <v>32.04</v>
          </cell>
          <cell r="K33">
            <v>0</v>
          </cell>
        </row>
        <row r="34">
          <cell r="B34">
            <v>20.429166666666671</v>
          </cell>
          <cell r="C34">
            <v>29.6</v>
          </cell>
          <cell r="D34">
            <v>12.5</v>
          </cell>
          <cell r="E34">
            <v>47.041666666666664</v>
          </cell>
          <cell r="F34">
            <v>71</v>
          </cell>
          <cell r="G34">
            <v>33</v>
          </cell>
          <cell r="H34">
            <v>12.96</v>
          </cell>
          <cell r="I34" t="str">
            <v>S</v>
          </cell>
          <cell r="J34">
            <v>27.36</v>
          </cell>
          <cell r="K34">
            <v>0</v>
          </cell>
        </row>
        <row r="35">
          <cell r="B35">
            <v>18.841666666666665</v>
          </cell>
          <cell r="C35">
            <v>25.5</v>
          </cell>
          <cell r="D35">
            <v>13</v>
          </cell>
          <cell r="E35">
            <v>59.708333333333336</v>
          </cell>
          <cell r="F35">
            <v>91</v>
          </cell>
          <cell r="G35">
            <v>24</v>
          </cell>
          <cell r="H35">
            <v>18.720000000000002</v>
          </cell>
          <cell r="I35" t="str">
            <v>SO</v>
          </cell>
          <cell r="J35">
            <v>42.84</v>
          </cell>
          <cell r="K35">
            <v>0.2</v>
          </cell>
        </row>
        <row r="36">
          <cell r="I36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22.566666666666666</v>
          </cell>
          <cell r="C5">
            <v>32.200000000000003</v>
          </cell>
          <cell r="D5">
            <v>14.7</v>
          </cell>
          <cell r="E5">
            <v>70.291666666666671</v>
          </cell>
          <cell r="F5">
            <v>97</v>
          </cell>
          <cell r="G5">
            <v>30</v>
          </cell>
          <cell r="H5">
            <v>18</v>
          </cell>
          <cell r="I5" t="str">
            <v>SE</v>
          </cell>
          <cell r="J5">
            <v>34.92</v>
          </cell>
          <cell r="K5">
            <v>0</v>
          </cell>
        </row>
        <row r="6">
          <cell r="B6">
            <v>22.529166666666669</v>
          </cell>
          <cell r="C6">
            <v>32.9</v>
          </cell>
          <cell r="D6">
            <v>14.7</v>
          </cell>
          <cell r="E6">
            <v>70.166666666666671</v>
          </cell>
          <cell r="F6">
            <v>96</v>
          </cell>
          <cell r="G6">
            <v>30</v>
          </cell>
          <cell r="H6">
            <v>13.68</v>
          </cell>
          <cell r="I6" t="str">
            <v>SE</v>
          </cell>
          <cell r="J6">
            <v>29.16</v>
          </cell>
          <cell r="K6">
            <v>0</v>
          </cell>
        </row>
        <row r="7">
          <cell r="B7">
            <v>22.133333333333329</v>
          </cell>
          <cell r="C7">
            <v>32.700000000000003</v>
          </cell>
          <cell r="D7">
            <v>14.2</v>
          </cell>
          <cell r="E7">
            <v>71.625</v>
          </cell>
          <cell r="F7">
            <v>97</v>
          </cell>
          <cell r="G7">
            <v>30</v>
          </cell>
          <cell r="H7">
            <v>11.520000000000001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21.541666666666661</v>
          </cell>
          <cell r="C8">
            <v>31.4</v>
          </cell>
          <cell r="D8">
            <v>14.5</v>
          </cell>
          <cell r="E8">
            <v>75.541666666666671</v>
          </cell>
          <cell r="F8">
            <v>96</v>
          </cell>
          <cell r="G8">
            <v>38</v>
          </cell>
          <cell r="H8">
            <v>4.32</v>
          </cell>
          <cell r="I8" t="str">
            <v>O</v>
          </cell>
          <cell r="J8">
            <v>17.64</v>
          </cell>
          <cell r="K8">
            <v>0</v>
          </cell>
        </row>
        <row r="9">
          <cell r="B9">
            <v>22.608333333333334</v>
          </cell>
          <cell r="C9">
            <v>33.6</v>
          </cell>
          <cell r="D9">
            <v>14.3</v>
          </cell>
          <cell r="E9">
            <v>68.75</v>
          </cell>
          <cell r="F9">
            <v>97</v>
          </cell>
          <cell r="G9">
            <v>24</v>
          </cell>
          <cell r="H9">
            <v>10.44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22.316666666666666</v>
          </cell>
          <cell r="C10">
            <v>33.6</v>
          </cell>
          <cell r="D10">
            <v>14.3</v>
          </cell>
          <cell r="E10">
            <v>67.375</v>
          </cell>
          <cell r="F10">
            <v>96</v>
          </cell>
          <cell r="G10">
            <v>24</v>
          </cell>
          <cell r="H10">
            <v>11.16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22.104166666666661</v>
          </cell>
          <cell r="C11">
            <v>33</v>
          </cell>
          <cell r="D11">
            <v>13.8</v>
          </cell>
          <cell r="E11">
            <v>68.166666666666671</v>
          </cell>
          <cell r="F11">
            <v>96</v>
          </cell>
          <cell r="G11">
            <v>25</v>
          </cell>
          <cell r="H11">
            <v>9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20.445833333333333</v>
          </cell>
          <cell r="C12">
            <v>29.7</v>
          </cell>
          <cell r="D12">
            <v>15.5</v>
          </cell>
          <cell r="E12">
            <v>75.625</v>
          </cell>
          <cell r="F12">
            <v>92</v>
          </cell>
          <cell r="G12">
            <v>43</v>
          </cell>
          <cell r="H12">
            <v>5.4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14.649999999999997</v>
          </cell>
          <cell r="C13">
            <v>18.2</v>
          </cell>
          <cell r="D13">
            <v>12.4</v>
          </cell>
          <cell r="E13">
            <v>76.5</v>
          </cell>
          <cell r="F13">
            <v>88</v>
          </cell>
          <cell r="G13">
            <v>57</v>
          </cell>
          <cell r="H13">
            <v>7.9200000000000008</v>
          </cell>
          <cell r="I13" t="str">
            <v>SO</v>
          </cell>
          <cell r="J13">
            <v>29.16</v>
          </cell>
          <cell r="K13">
            <v>0</v>
          </cell>
        </row>
        <row r="14">
          <cell r="B14">
            <v>14.166666666666666</v>
          </cell>
          <cell r="C14">
            <v>21.4</v>
          </cell>
          <cell r="D14">
            <v>7.2</v>
          </cell>
          <cell r="E14">
            <v>66.666666666666671</v>
          </cell>
          <cell r="F14">
            <v>95</v>
          </cell>
          <cell r="G14">
            <v>32</v>
          </cell>
          <cell r="H14">
            <v>7.5600000000000005</v>
          </cell>
          <cell r="I14" t="str">
            <v>S</v>
          </cell>
          <cell r="J14">
            <v>24.12</v>
          </cell>
          <cell r="K14">
            <v>0</v>
          </cell>
        </row>
        <row r="15">
          <cell r="B15">
            <v>13.587499999999999</v>
          </cell>
          <cell r="C15">
            <v>24.7</v>
          </cell>
          <cell r="D15">
            <v>4.9000000000000004</v>
          </cell>
          <cell r="E15">
            <v>64.958333333333329</v>
          </cell>
          <cell r="F15">
            <v>92</v>
          </cell>
          <cell r="G15">
            <v>25</v>
          </cell>
          <cell r="H15">
            <v>12.96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19.1875</v>
          </cell>
          <cell r="C16">
            <v>29</v>
          </cell>
          <cell r="D16">
            <v>12.6</v>
          </cell>
          <cell r="E16">
            <v>50.333333333333336</v>
          </cell>
          <cell r="F16">
            <v>82</v>
          </cell>
          <cell r="G16">
            <v>28</v>
          </cell>
          <cell r="H16">
            <v>9.7200000000000006</v>
          </cell>
          <cell r="I16" t="str">
            <v>SE</v>
          </cell>
          <cell r="J16">
            <v>20.52</v>
          </cell>
          <cell r="K16">
            <v>0</v>
          </cell>
        </row>
        <row r="17">
          <cell r="B17">
            <v>20.470833333333328</v>
          </cell>
          <cell r="C17">
            <v>31.4</v>
          </cell>
          <cell r="D17">
            <v>12.2</v>
          </cell>
          <cell r="E17">
            <v>69.333333333333329</v>
          </cell>
          <cell r="F17">
            <v>95</v>
          </cell>
          <cell r="G17">
            <v>30</v>
          </cell>
          <cell r="H17">
            <v>9.3600000000000012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21.995833333333334</v>
          </cell>
          <cell r="C18">
            <v>33.299999999999997</v>
          </cell>
          <cell r="D18">
            <v>13.6</v>
          </cell>
          <cell r="E18">
            <v>69.791666666666671</v>
          </cell>
          <cell r="F18">
            <v>96</v>
          </cell>
          <cell r="G18">
            <v>28</v>
          </cell>
          <cell r="H18">
            <v>10.08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22.491666666666664</v>
          </cell>
          <cell r="C19">
            <v>34.299999999999997</v>
          </cell>
          <cell r="D19">
            <v>13.5</v>
          </cell>
          <cell r="E19">
            <v>67.458333333333329</v>
          </cell>
          <cell r="F19">
            <v>96</v>
          </cell>
          <cell r="G19">
            <v>27</v>
          </cell>
          <cell r="H19">
            <v>18.36</v>
          </cell>
          <cell r="I19" t="str">
            <v>SE</v>
          </cell>
          <cell r="J19">
            <v>41.76</v>
          </cell>
          <cell r="K19">
            <v>0</v>
          </cell>
        </row>
        <row r="20">
          <cell r="B20">
            <v>23.841666666666669</v>
          </cell>
          <cell r="C20">
            <v>34.5</v>
          </cell>
          <cell r="D20">
            <v>16.100000000000001</v>
          </cell>
          <cell r="E20">
            <v>65.625</v>
          </cell>
          <cell r="F20">
            <v>95</v>
          </cell>
          <cell r="G20">
            <v>28</v>
          </cell>
          <cell r="H20">
            <v>9</v>
          </cell>
          <cell r="I20" t="str">
            <v>NO</v>
          </cell>
          <cell r="J20">
            <v>24.840000000000003</v>
          </cell>
          <cell r="K20">
            <v>0</v>
          </cell>
        </row>
        <row r="21">
          <cell r="B21">
            <v>24.091666666666665</v>
          </cell>
          <cell r="C21">
            <v>34.9</v>
          </cell>
          <cell r="D21">
            <v>15.8</v>
          </cell>
          <cell r="E21">
            <v>64.416666666666671</v>
          </cell>
          <cell r="F21">
            <v>95</v>
          </cell>
          <cell r="G21">
            <v>23</v>
          </cell>
          <cell r="H21">
            <v>17.64</v>
          </cell>
          <cell r="I21" t="str">
            <v>SE</v>
          </cell>
          <cell r="J21">
            <v>31.319999999999997</v>
          </cell>
          <cell r="K21">
            <v>0</v>
          </cell>
        </row>
        <row r="22">
          <cell r="B22">
            <v>23.8125</v>
          </cell>
          <cell r="C22">
            <v>34.5</v>
          </cell>
          <cell r="D22">
            <v>14.6</v>
          </cell>
          <cell r="E22">
            <v>58.916666666666664</v>
          </cell>
          <cell r="F22">
            <v>94</v>
          </cell>
          <cell r="G22">
            <v>24</v>
          </cell>
          <cell r="H22">
            <v>13.32</v>
          </cell>
          <cell r="I22" t="str">
            <v>SE</v>
          </cell>
          <cell r="J22">
            <v>34.56</v>
          </cell>
          <cell r="K22">
            <v>0</v>
          </cell>
        </row>
        <row r="23">
          <cell r="B23">
            <v>23.716666666666672</v>
          </cell>
          <cell r="C23">
            <v>34</v>
          </cell>
          <cell r="D23">
            <v>15.1</v>
          </cell>
          <cell r="E23">
            <v>62.125</v>
          </cell>
          <cell r="F23">
            <v>93</v>
          </cell>
          <cell r="G23">
            <v>29</v>
          </cell>
          <cell r="H23">
            <v>19.8</v>
          </cell>
          <cell r="I23" t="str">
            <v>SE</v>
          </cell>
          <cell r="J23">
            <v>48.96</v>
          </cell>
          <cell r="K23">
            <v>0</v>
          </cell>
        </row>
        <row r="24">
          <cell r="B24">
            <v>22.575000000000003</v>
          </cell>
          <cell r="C24">
            <v>33.700000000000003</v>
          </cell>
          <cell r="D24">
            <v>15.1</v>
          </cell>
          <cell r="E24">
            <v>68</v>
          </cell>
          <cell r="F24">
            <v>95</v>
          </cell>
          <cell r="G24">
            <v>30</v>
          </cell>
          <cell r="H24">
            <v>14.76</v>
          </cell>
          <cell r="I24" t="str">
            <v>S</v>
          </cell>
          <cell r="J24">
            <v>42.84</v>
          </cell>
          <cell r="K24">
            <v>0</v>
          </cell>
        </row>
        <row r="25">
          <cell r="B25">
            <v>16.329166666666666</v>
          </cell>
          <cell r="C25">
            <v>23.4</v>
          </cell>
          <cell r="D25">
            <v>11.7</v>
          </cell>
          <cell r="E25">
            <v>67.333333333333329</v>
          </cell>
          <cell r="F25">
            <v>86</v>
          </cell>
          <cell r="G25">
            <v>38</v>
          </cell>
          <cell r="H25">
            <v>14.76</v>
          </cell>
          <cell r="I25" t="str">
            <v>S</v>
          </cell>
          <cell r="J25">
            <v>28.08</v>
          </cell>
          <cell r="K25">
            <v>0</v>
          </cell>
        </row>
        <row r="26">
          <cell r="B26">
            <v>19.9375</v>
          </cell>
          <cell r="C26">
            <v>32.1</v>
          </cell>
          <cell r="D26">
            <v>11.6</v>
          </cell>
          <cell r="E26">
            <v>58</v>
          </cell>
          <cell r="F26">
            <v>81</v>
          </cell>
          <cell r="G26">
            <v>28</v>
          </cell>
          <cell r="H26">
            <v>6.84</v>
          </cell>
          <cell r="I26" t="str">
            <v>S</v>
          </cell>
          <cell r="J26">
            <v>23.759999999999998</v>
          </cell>
          <cell r="K26">
            <v>0</v>
          </cell>
        </row>
        <row r="27">
          <cell r="B27">
            <v>22.900000000000006</v>
          </cell>
          <cell r="C27">
            <v>33.299999999999997</v>
          </cell>
          <cell r="D27">
            <v>14.4</v>
          </cell>
          <cell r="E27">
            <v>64.416666666666671</v>
          </cell>
          <cell r="F27">
            <v>95</v>
          </cell>
          <cell r="G27">
            <v>24</v>
          </cell>
          <cell r="H27">
            <v>6.84</v>
          </cell>
          <cell r="I27" t="str">
            <v>SE</v>
          </cell>
          <cell r="J27">
            <v>16.920000000000002</v>
          </cell>
          <cell r="K27">
            <v>0</v>
          </cell>
        </row>
        <row r="28">
          <cell r="B28">
            <v>20.450000000000006</v>
          </cell>
          <cell r="C28">
            <v>28</v>
          </cell>
          <cell r="D28">
            <v>13.5</v>
          </cell>
          <cell r="E28">
            <v>65.041666666666671</v>
          </cell>
          <cell r="F28">
            <v>88</v>
          </cell>
          <cell r="G28">
            <v>40</v>
          </cell>
          <cell r="H28">
            <v>5.04</v>
          </cell>
          <cell r="I28" t="str">
            <v>S</v>
          </cell>
          <cell r="J28">
            <v>30.240000000000002</v>
          </cell>
          <cell r="K28">
            <v>0</v>
          </cell>
        </row>
        <row r="29">
          <cell r="B29">
            <v>19.724999999999998</v>
          </cell>
          <cell r="C29">
            <v>29.4</v>
          </cell>
          <cell r="D29">
            <v>12.7</v>
          </cell>
          <cell r="E29">
            <v>67.5</v>
          </cell>
          <cell r="F29">
            <v>90</v>
          </cell>
          <cell r="G29">
            <v>36</v>
          </cell>
          <cell r="H29">
            <v>6.84</v>
          </cell>
          <cell r="I29" t="str">
            <v>S</v>
          </cell>
          <cell r="J29">
            <v>21.240000000000002</v>
          </cell>
          <cell r="K29">
            <v>0</v>
          </cell>
        </row>
        <row r="30">
          <cell r="B30">
            <v>18.787500000000005</v>
          </cell>
          <cell r="C30">
            <v>26.6</v>
          </cell>
          <cell r="D30">
            <v>14.1</v>
          </cell>
          <cell r="E30">
            <v>73.75</v>
          </cell>
          <cell r="F30">
            <v>90</v>
          </cell>
          <cell r="G30">
            <v>46</v>
          </cell>
          <cell r="H30">
            <v>5.04</v>
          </cell>
          <cell r="I30" t="str">
            <v>S</v>
          </cell>
          <cell r="J30">
            <v>18.36</v>
          </cell>
          <cell r="K30">
            <v>0</v>
          </cell>
        </row>
        <row r="31">
          <cell r="B31">
            <v>19.350000000000001</v>
          </cell>
          <cell r="C31">
            <v>30.1</v>
          </cell>
          <cell r="D31">
            <v>13.1</v>
          </cell>
          <cell r="E31">
            <v>75.875</v>
          </cell>
          <cell r="F31">
            <v>97</v>
          </cell>
          <cell r="G31">
            <v>38</v>
          </cell>
          <cell r="H31">
            <v>5.7600000000000007</v>
          </cell>
          <cell r="I31" t="str">
            <v>S</v>
          </cell>
          <cell r="J31">
            <v>15.48</v>
          </cell>
          <cell r="K31">
            <v>0</v>
          </cell>
        </row>
        <row r="32">
          <cell r="B32">
            <v>22.613636363636363</v>
          </cell>
          <cell r="C32">
            <v>33.200000000000003</v>
          </cell>
          <cell r="D32">
            <v>13.6</v>
          </cell>
          <cell r="E32">
            <v>68.045454545454547</v>
          </cell>
          <cell r="F32">
            <v>96</v>
          </cell>
          <cell r="G32">
            <v>31</v>
          </cell>
          <cell r="H32">
            <v>14.04</v>
          </cell>
          <cell r="I32" t="str">
            <v>SE</v>
          </cell>
          <cell r="J32">
            <v>36</v>
          </cell>
          <cell r="K32">
            <v>0</v>
          </cell>
        </row>
        <row r="33">
          <cell r="B33">
            <v>22.766666666666669</v>
          </cell>
          <cell r="C33">
            <v>29.8</v>
          </cell>
          <cell r="D33">
            <v>16.3</v>
          </cell>
          <cell r="E33">
            <v>69.142857142857139</v>
          </cell>
          <cell r="F33">
            <v>94</v>
          </cell>
          <cell r="G33">
            <v>43</v>
          </cell>
          <cell r="H33">
            <v>3.9600000000000004</v>
          </cell>
          <cell r="I33" t="str">
            <v>S</v>
          </cell>
          <cell r="J33">
            <v>16.2</v>
          </cell>
          <cell r="K33">
            <v>0</v>
          </cell>
        </row>
        <row r="34">
          <cell r="B34">
            <v>23.157894736842106</v>
          </cell>
          <cell r="C34">
            <v>31.6</v>
          </cell>
          <cell r="D34">
            <v>14.1</v>
          </cell>
          <cell r="E34">
            <v>52.473684210526315</v>
          </cell>
          <cell r="F34">
            <v>79</v>
          </cell>
          <cell r="G34">
            <v>29</v>
          </cell>
          <cell r="H34">
            <v>11.16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21.605555555555558</v>
          </cell>
          <cell r="C35">
            <v>25.2</v>
          </cell>
          <cell r="D35">
            <v>15.9</v>
          </cell>
          <cell r="E35">
            <v>54.944444444444443</v>
          </cell>
          <cell r="F35">
            <v>88</v>
          </cell>
          <cell r="G35">
            <v>34</v>
          </cell>
          <cell r="H35">
            <v>6.48</v>
          </cell>
          <cell r="I35" t="str">
            <v>S</v>
          </cell>
          <cell r="J35">
            <v>27.720000000000002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>
            <v>22.040000000000003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23.569230769230771</v>
          </cell>
          <cell r="C27">
            <v>27.9</v>
          </cell>
          <cell r="D27">
            <v>18.100000000000001</v>
          </cell>
          <cell r="E27">
            <v>53.92307692307692</v>
          </cell>
          <cell r="F27">
            <v>78</v>
          </cell>
          <cell r="G27">
            <v>38</v>
          </cell>
          <cell r="H27">
            <v>18</v>
          </cell>
          <cell r="I27" t="str">
            <v>SO</v>
          </cell>
          <cell r="J27">
            <v>32.4</v>
          </cell>
          <cell r="K27">
            <v>0</v>
          </cell>
        </row>
        <row r="28">
          <cell r="B28">
            <v>12.783333333333331</v>
          </cell>
          <cell r="C28">
            <v>18.100000000000001</v>
          </cell>
          <cell r="D28">
            <v>10.3</v>
          </cell>
          <cell r="E28">
            <v>90.125</v>
          </cell>
          <cell r="F28">
            <v>98</v>
          </cell>
          <cell r="G28">
            <v>73</v>
          </cell>
          <cell r="H28">
            <v>21.240000000000002</v>
          </cell>
          <cell r="I28" t="str">
            <v>SO</v>
          </cell>
          <cell r="J28">
            <v>38.880000000000003</v>
          </cell>
          <cell r="K28">
            <v>0</v>
          </cell>
        </row>
        <row r="29">
          <cell r="B29">
            <v>15.050000000000004</v>
          </cell>
          <cell r="C29">
            <v>26.3</v>
          </cell>
          <cell r="D29">
            <v>10.8</v>
          </cell>
          <cell r="E29">
            <v>86.541666666666671</v>
          </cell>
          <cell r="F29">
            <v>99</v>
          </cell>
          <cell r="G29">
            <v>42</v>
          </cell>
          <cell r="H29">
            <v>20.88</v>
          </cell>
          <cell r="I29" t="str">
            <v>SO</v>
          </cell>
          <cell r="J29">
            <v>33.480000000000004</v>
          </cell>
          <cell r="K29">
            <v>0</v>
          </cell>
        </row>
        <row r="30">
          <cell r="B30">
            <v>12.320833333333333</v>
          </cell>
          <cell r="C30">
            <v>13.8</v>
          </cell>
          <cell r="D30">
            <v>11</v>
          </cell>
          <cell r="E30">
            <v>98.916666666666671</v>
          </cell>
          <cell r="F30">
            <v>99</v>
          </cell>
          <cell r="G30">
            <v>98</v>
          </cell>
          <cell r="H30">
            <v>14.4</v>
          </cell>
          <cell r="I30" t="str">
            <v>SO</v>
          </cell>
          <cell r="J30">
            <v>29.16</v>
          </cell>
          <cell r="K30">
            <v>0.2</v>
          </cell>
        </row>
        <row r="31">
          <cell r="B31">
            <v>16.854166666666664</v>
          </cell>
          <cell r="C31">
            <v>27.6</v>
          </cell>
          <cell r="D31">
            <v>9.8000000000000007</v>
          </cell>
          <cell r="E31">
            <v>78.958333333333329</v>
          </cell>
          <cell r="F31">
            <v>99</v>
          </cell>
          <cell r="G31">
            <v>34</v>
          </cell>
          <cell r="H31">
            <v>14.76</v>
          </cell>
          <cell r="I31" t="str">
            <v>NE</v>
          </cell>
          <cell r="J31">
            <v>30.240000000000002</v>
          </cell>
          <cell r="K31">
            <v>0.2</v>
          </cell>
        </row>
        <row r="32">
          <cell r="B32">
            <v>22.220833333333331</v>
          </cell>
          <cell r="C32">
            <v>29.2</v>
          </cell>
          <cell r="D32">
            <v>17.3</v>
          </cell>
          <cell r="E32">
            <v>56.958333333333336</v>
          </cell>
          <cell r="F32">
            <v>71</v>
          </cell>
          <cell r="G32">
            <v>40</v>
          </cell>
          <cell r="H32">
            <v>21.6</v>
          </cell>
          <cell r="I32" t="str">
            <v>N</v>
          </cell>
          <cell r="J32">
            <v>39.96</v>
          </cell>
          <cell r="K32">
            <v>0</v>
          </cell>
        </row>
        <row r="33">
          <cell r="B33">
            <v>16.087499999999995</v>
          </cell>
          <cell r="C33">
            <v>23.9</v>
          </cell>
          <cell r="D33">
            <v>10.1</v>
          </cell>
          <cell r="E33">
            <v>65.166666666666671</v>
          </cell>
          <cell r="F33">
            <v>96</v>
          </cell>
          <cell r="G33">
            <v>35</v>
          </cell>
          <cell r="H33">
            <v>14.04</v>
          </cell>
          <cell r="I33" t="str">
            <v>SO</v>
          </cell>
          <cell r="J33">
            <v>33.840000000000003</v>
          </cell>
          <cell r="K33">
            <v>0</v>
          </cell>
        </row>
        <row r="34">
          <cell r="B34">
            <v>15.195833333333335</v>
          </cell>
          <cell r="C34">
            <v>23.9</v>
          </cell>
          <cell r="D34">
            <v>11</v>
          </cell>
          <cell r="E34">
            <v>62.916666666666664</v>
          </cell>
          <cell r="F34">
            <v>93</v>
          </cell>
          <cell r="G34">
            <v>35</v>
          </cell>
          <cell r="H34">
            <v>12.96</v>
          </cell>
          <cell r="I34" t="str">
            <v>SE</v>
          </cell>
          <cell r="J34">
            <v>24.48</v>
          </cell>
          <cell r="K34">
            <v>1.6</v>
          </cell>
        </row>
        <row r="35">
          <cell r="B35">
            <v>14.820833333333335</v>
          </cell>
          <cell r="C35">
            <v>21</v>
          </cell>
          <cell r="D35">
            <v>9.8000000000000007</v>
          </cell>
          <cell r="E35">
            <v>63.333333333333336</v>
          </cell>
          <cell r="F35">
            <v>94</v>
          </cell>
          <cell r="G35">
            <v>24</v>
          </cell>
          <cell r="H35">
            <v>19.440000000000001</v>
          </cell>
          <cell r="I35" t="str">
            <v>S</v>
          </cell>
          <cell r="J35">
            <v>35.28</v>
          </cell>
          <cell r="K35">
            <v>0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13.5</v>
          </cell>
          <cell r="C13">
            <v>13.8</v>
          </cell>
          <cell r="D13">
            <v>13.4</v>
          </cell>
          <cell r="E13">
            <v>69</v>
          </cell>
          <cell r="F13">
            <v>70</v>
          </cell>
          <cell r="G13">
            <v>67</v>
          </cell>
          <cell r="H13">
            <v>7.9200000000000008</v>
          </cell>
          <cell r="I13" t="str">
            <v>S</v>
          </cell>
          <cell r="J13">
            <v>20.16</v>
          </cell>
          <cell r="K13">
            <v>0</v>
          </cell>
        </row>
        <row r="14">
          <cell r="B14">
            <v>12.912500000000001</v>
          </cell>
          <cell r="C14">
            <v>20</v>
          </cell>
          <cell r="D14">
            <v>7.5</v>
          </cell>
          <cell r="E14">
            <v>62.125</v>
          </cell>
          <cell r="F14">
            <v>85</v>
          </cell>
          <cell r="G14">
            <v>27</v>
          </cell>
          <cell r="H14">
            <v>25.56</v>
          </cell>
          <cell r="I14" t="str">
            <v>SE</v>
          </cell>
          <cell r="J14">
            <v>39.24</v>
          </cell>
          <cell r="K14">
            <v>0</v>
          </cell>
        </row>
        <row r="15">
          <cell r="B15">
            <v>12.304166666666665</v>
          </cell>
          <cell r="C15">
            <v>23.9</v>
          </cell>
          <cell r="D15">
            <v>4.2</v>
          </cell>
          <cell r="E15">
            <v>62.541666666666664</v>
          </cell>
          <cell r="F15">
            <v>92</v>
          </cell>
          <cell r="G15">
            <v>27</v>
          </cell>
          <cell r="H15">
            <v>28.44</v>
          </cell>
          <cell r="I15" t="str">
            <v>SE</v>
          </cell>
          <cell r="J15">
            <v>43.56</v>
          </cell>
          <cell r="K15">
            <v>0</v>
          </cell>
        </row>
        <row r="16">
          <cell r="B16">
            <v>17.054166666666667</v>
          </cell>
          <cell r="C16">
            <v>28.6</v>
          </cell>
          <cell r="D16">
            <v>8.5</v>
          </cell>
          <cell r="E16">
            <v>54.25</v>
          </cell>
          <cell r="F16">
            <v>78</v>
          </cell>
          <cell r="G16">
            <v>30</v>
          </cell>
          <cell r="H16">
            <v>20.52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20.250000000000004</v>
          </cell>
          <cell r="C17">
            <v>30.3</v>
          </cell>
          <cell r="D17">
            <v>12.4</v>
          </cell>
          <cell r="E17">
            <v>57.875</v>
          </cell>
          <cell r="F17">
            <v>84</v>
          </cell>
          <cell r="G17">
            <v>30</v>
          </cell>
          <cell r="H17">
            <v>15.840000000000002</v>
          </cell>
          <cell r="I17" t="str">
            <v>SE</v>
          </cell>
          <cell r="J17">
            <v>29.52</v>
          </cell>
          <cell r="K17">
            <v>0</v>
          </cell>
        </row>
        <row r="18">
          <cell r="B18">
            <v>22.370833333333337</v>
          </cell>
          <cell r="C18">
            <v>32</v>
          </cell>
          <cell r="D18">
            <v>13.6</v>
          </cell>
          <cell r="E18">
            <v>52.291666666666664</v>
          </cell>
          <cell r="F18">
            <v>86</v>
          </cell>
          <cell r="G18">
            <v>26</v>
          </cell>
          <cell r="H18">
            <v>21.6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23.604166666666671</v>
          </cell>
          <cell r="C19">
            <v>32</v>
          </cell>
          <cell r="D19">
            <v>15</v>
          </cell>
          <cell r="E19">
            <v>46.791666666666664</v>
          </cell>
          <cell r="F19">
            <v>75</v>
          </cell>
          <cell r="G19">
            <v>28</v>
          </cell>
          <cell r="H19">
            <v>26.64</v>
          </cell>
          <cell r="I19" t="str">
            <v>N</v>
          </cell>
          <cell r="J19">
            <v>42.12</v>
          </cell>
          <cell r="K19">
            <v>0</v>
          </cell>
        </row>
        <row r="20">
          <cell r="B20">
            <v>24.829166666666666</v>
          </cell>
          <cell r="C20">
            <v>32.9</v>
          </cell>
          <cell r="D20">
            <v>15.6</v>
          </cell>
          <cell r="E20">
            <v>48.541666666666664</v>
          </cell>
          <cell r="F20">
            <v>79</v>
          </cell>
          <cell r="G20">
            <v>27</v>
          </cell>
          <cell r="H20">
            <v>14.4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22.600000000000005</v>
          </cell>
          <cell r="C21">
            <v>32.200000000000003</v>
          </cell>
          <cell r="D21">
            <v>13.5</v>
          </cell>
          <cell r="E21">
            <v>52.041666666666664</v>
          </cell>
          <cell r="F21">
            <v>85</v>
          </cell>
          <cell r="G21">
            <v>21</v>
          </cell>
          <cell r="H21">
            <v>20.88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21.154166666666665</v>
          </cell>
          <cell r="C22">
            <v>31.6</v>
          </cell>
          <cell r="D22">
            <v>11.8</v>
          </cell>
          <cell r="E22">
            <v>50.833333333333336</v>
          </cell>
          <cell r="F22">
            <v>78</v>
          </cell>
          <cell r="G22">
            <v>26</v>
          </cell>
          <cell r="H22">
            <v>22.68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24.041666666666668</v>
          </cell>
          <cell r="C23">
            <v>31.7</v>
          </cell>
          <cell r="D23">
            <v>15.6</v>
          </cell>
          <cell r="E23">
            <v>47.583333333333336</v>
          </cell>
          <cell r="F23">
            <v>74</v>
          </cell>
          <cell r="G23">
            <v>31</v>
          </cell>
          <cell r="H23">
            <v>22.32</v>
          </cell>
          <cell r="I23" t="str">
            <v>N</v>
          </cell>
          <cell r="J23">
            <v>38.880000000000003</v>
          </cell>
          <cell r="K23">
            <v>0</v>
          </cell>
        </row>
        <row r="24">
          <cell r="B24">
            <v>24.420833333333338</v>
          </cell>
          <cell r="C24">
            <v>32.700000000000003</v>
          </cell>
          <cell r="D24">
            <v>16.3</v>
          </cell>
          <cell r="E24">
            <v>47.083333333333336</v>
          </cell>
          <cell r="F24">
            <v>73</v>
          </cell>
          <cell r="G24">
            <v>23</v>
          </cell>
          <cell r="H24">
            <v>19.079999999999998</v>
          </cell>
          <cell r="I24" t="str">
            <v>NO</v>
          </cell>
          <cell r="J24">
            <v>33.480000000000004</v>
          </cell>
          <cell r="K24">
            <v>0</v>
          </cell>
        </row>
        <row r="25">
          <cell r="B25">
            <v>16.737500000000001</v>
          </cell>
          <cell r="C25">
            <v>24</v>
          </cell>
          <cell r="D25">
            <v>11.1</v>
          </cell>
          <cell r="E25">
            <v>70.416666666666671</v>
          </cell>
          <cell r="F25">
            <v>92</v>
          </cell>
          <cell r="G25">
            <v>43</v>
          </cell>
          <cell r="H25">
            <v>35.28</v>
          </cell>
          <cell r="I25" t="str">
            <v>SE</v>
          </cell>
          <cell r="J25">
            <v>48.96</v>
          </cell>
          <cell r="K25">
            <v>0</v>
          </cell>
        </row>
        <row r="26">
          <cell r="B26">
            <v>18.279166666666672</v>
          </cell>
          <cell r="C26">
            <v>29.3</v>
          </cell>
          <cell r="D26">
            <v>10.1</v>
          </cell>
          <cell r="E26">
            <v>57.333333333333336</v>
          </cell>
          <cell r="F26">
            <v>82</v>
          </cell>
          <cell r="G26">
            <v>30</v>
          </cell>
          <cell r="H26">
            <v>22.68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22.187499999999996</v>
          </cell>
          <cell r="C27">
            <v>31.5</v>
          </cell>
          <cell r="D27">
            <v>14</v>
          </cell>
          <cell r="E27">
            <v>53.041666666666664</v>
          </cell>
          <cell r="F27">
            <v>81</v>
          </cell>
          <cell r="G27">
            <v>26</v>
          </cell>
          <cell r="H27">
            <v>14.04</v>
          </cell>
          <cell r="I27" t="str">
            <v>SE</v>
          </cell>
          <cell r="J27">
            <v>39.6</v>
          </cell>
          <cell r="K27">
            <v>0</v>
          </cell>
        </row>
        <row r="28">
          <cell r="B28">
            <v>21.179166666666664</v>
          </cell>
          <cell r="C28">
            <v>30.6</v>
          </cell>
          <cell r="D28">
            <v>11.6</v>
          </cell>
          <cell r="E28">
            <v>56.375</v>
          </cell>
          <cell r="F28">
            <v>94</v>
          </cell>
          <cell r="G28">
            <v>27</v>
          </cell>
          <cell r="H28">
            <v>15.840000000000002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20.533333333333335</v>
          </cell>
          <cell r="C29">
            <v>30.6</v>
          </cell>
          <cell r="D29">
            <v>11.7</v>
          </cell>
          <cell r="E29">
            <v>61.666666666666664</v>
          </cell>
          <cell r="F29">
            <v>95</v>
          </cell>
          <cell r="G29">
            <v>26</v>
          </cell>
          <cell r="H29">
            <v>21.240000000000002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21.633333333333336</v>
          </cell>
          <cell r="C30">
            <v>30.8</v>
          </cell>
          <cell r="D30">
            <v>13</v>
          </cell>
          <cell r="E30">
            <v>57.791666666666664</v>
          </cell>
          <cell r="F30">
            <v>90</v>
          </cell>
          <cell r="G30">
            <v>27</v>
          </cell>
          <cell r="H30">
            <v>14.4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21.05</v>
          </cell>
          <cell r="C31">
            <v>30.6</v>
          </cell>
          <cell r="D31">
            <v>12.8</v>
          </cell>
          <cell r="E31">
            <v>61.625</v>
          </cell>
          <cell r="F31">
            <v>94</v>
          </cell>
          <cell r="G31">
            <v>28</v>
          </cell>
          <cell r="H31">
            <v>12.96</v>
          </cell>
          <cell r="I31" t="str">
            <v>N</v>
          </cell>
          <cell r="J31">
            <v>37.800000000000004</v>
          </cell>
          <cell r="K31">
            <v>0</v>
          </cell>
        </row>
        <row r="32">
          <cell r="B32">
            <v>23.795833333333338</v>
          </cell>
          <cell r="C32">
            <v>32.6</v>
          </cell>
          <cell r="D32">
            <v>15.9</v>
          </cell>
          <cell r="E32">
            <v>47.625</v>
          </cell>
          <cell r="F32">
            <v>70</v>
          </cell>
          <cell r="G32">
            <v>26</v>
          </cell>
          <cell r="H32">
            <v>24.840000000000003</v>
          </cell>
          <cell r="I32" t="str">
            <v>NO</v>
          </cell>
          <cell r="J32">
            <v>42.84</v>
          </cell>
          <cell r="K32">
            <v>0</v>
          </cell>
        </row>
        <row r="33">
          <cell r="B33">
            <v>22.595833333333335</v>
          </cell>
          <cell r="C33">
            <v>30.7</v>
          </cell>
          <cell r="D33">
            <v>15.1</v>
          </cell>
          <cell r="E33">
            <v>59</v>
          </cell>
          <cell r="F33">
            <v>87</v>
          </cell>
          <cell r="G33">
            <v>35</v>
          </cell>
          <cell r="H33">
            <v>17.64</v>
          </cell>
          <cell r="I33" t="str">
            <v>O</v>
          </cell>
          <cell r="J33">
            <v>32.76</v>
          </cell>
          <cell r="K33">
            <v>0</v>
          </cell>
        </row>
        <row r="34">
          <cell r="B34">
            <v>21.100000000000005</v>
          </cell>
          <cell r="C34">
            <v>31.5</v>
          </cell>
          <cell r="D34">
            <v>12.5</v>
          </cell>
          <cell r="E34">
            <v>64.083333333333329</v>
          </cell>
          <cell r="F34">
            <v>96</v>
          </cell>
          <cell r="G34">
            <v>29</v>
          </cell>
          <cell r="H34">
            <v>21.240000000000002</v>
          </cell>
          <cell r="I34" t="str">
            <v>SE</v>
          </cell>
          <cell r="J34">
            <v>36.72</v>
          </cell>
          <cell r="K34">
            <v>0</v>
          </cell>
        </row>
        <row r="35">
          <cell r="B35">
            <v>19.25416666666667</v>
          </cell>
          <cell r="C35">
            <v>24.6</v>
          </cell>
          <cell r="D35">
            <v>15.4</v>
          </cell>
          <cell r="E35">
            <v>68.083333333333329</v>
          </cell>
          <cell r="F35">
            <v>87</v>
          </cell>
          <cell r="G35">
            <v>49</v>
          </cell>
          <cell r="H35">
            <v>24.840000000000003</v>
          </cell>
          <cell r="I35" t="str">
            <v>SE</v>
          </cell>
          <cell r="J35">
            <v>34.56</v>
          </cell>
          <cell r="K35">
            <v>0.8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14.7</v>
          </cell>
          <cell r="C15">
            <v>15.2</v>
          </cell>
          <cell r="D15">
            <v>14.1</v>
          </cell>
          <cell r="E15">
            <v>51</v>
          </cell>
          <cell r="F15">
            <v>52</v>
          </cell>
          <cell r="G15">
            <v>45</v>
          </cell>
          <cell r="H15">
            <v>10.08</v>
          </cell>
          <cell r="I15" t="str">
            <v>SO</v>
          </cell>
          <cell r="J15">
            <v>15.48</v>
          </cell>
          <cell r="K15">
            <v>0</v>
          </cell>
        </row>
        <row r="16">
          <cell r="B16">
            <v>15.412499999999996</v>
          </cell>
          <cell r="C16">
            <v>25.2</v>
          </cell>
          <cell r="D16">
            <v>8.9</v>
          </cell>
          <cell r="E16">
            <v>55.583333333333336</v>
          </cell>
          <cell r="F16">
            <v>83</v>
          </cell>
          <cell r="G16">
            <v>29</v>
          </cell>
          <cell r="H16">
            <v>19.079999999999998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18.779166666666665</v>
          </cell>
          <cell r="C17">
            <v>30.5</v>
          </cell>
          <cell r="D17">
            <v>10.6</v>
          </cell>
          <cell r="E17">
            <v>50.583333333333336</v>
          </cell>
          <cell r="F17">
            <v>74</v>
          </cell>
          <cell r="G17">
            <v>27</v>
          </cell>
          <cell r="H17">
            <v>11.520000000000001</v>
          </cell>
          <cell r="I17" t="str">
            <v>S</v>
          </cell>
          <cell r="J17">
            <v>19.8</v>
          </cell>
          <cell r="K17">
            <v>0</v>
          </cell>
        </row>
        <row r="18">
          <cell r="B18">
            <v>22.186956521739134</v>
          </cell>
          <cell r="C18">
            <v>32.299999999999997</v>
          </cell>
          <cell r="D18">
            <v>13.7</v>
          </cell>
          <cell r="E18">
            <v>49.260869565217391</v>
          </cell>
          <cell r="F18">
            <v>74</v>
          </cell>
          <cell r="G18">
            <v>25</v>
          </cell>
          <cell r="H18">
            <v>15.840000000000002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23.916666666666668</v>
          </cell>
          <cell r="C19">
            <v>34.1</v>
          </cell>
          <cell r="D19">
            <v>13.4</v>
          </cell>
          <cell r="E19">
            <v>47.875</v>
          </cell>
          <cell r="F19">
            <v>80</v>
          </cell>
          <cell r="G19">
            <v>24</v>
          </cell>
          <cell r="H19">
            <v>24.12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24.291666666666668</v>
          </cell>
          <cell r="C20">
            <v>34.5</v>
          </cell>
          <cell r="D20">
            <v>14.6</v>
          </cell>
          <cell r="E20">
            <v>50.291666666666664</v>
          </cell>
          <cell r="F20">
            <v>81</v>
          </cell>
          <cell r="G20">
            <v>25</v>
          </cell>
          <cell r="H20">
            <v>16.559999999999999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23.729166666666671</v>
          </cell>
          <cell r="C21">
            <v>32.4</v>
          </cell>
          <cell r="D21">
            <v>13.7</v>
          </cell>
          <cell r="E21">
            <v>45.291666666666664</v>
          </cell>
          <cell r="F21">
            <v>79</v>
          </cell>
          <cell r="G21">
            <v>22</v>
          </cell>
          <cell r="H21">
            <v>21.96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23.008333333333336</v>
          </cell>
          <cell r="C22">
            <v>32.9</v>
          </cell>
          <cell r="D22">
            <v>12.8</v>
          </cell>
          <cell r="E22">
            <v>46.5</v>
          </cell>
          <cell r="F22">
            <v>77</v>
          </cell>
          <cell r="G22">
            <v>24</v>
          </cell>
          <cell r="H22">
            <v>13.32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24.566666666666663</v>
          </cell>
          <cell r="C23">
            <v>33.4</v>
          </cell>
          <cell r="D23">
            <v>17.600000000000001</v>
          </cell>
          <cell r="E23">
            <v>50.5</v>
          </cell>
          <cell r="F23">
            <v>74</v>
          </cell>
          <cell r="G23">
            <v>29</v>
          </cell>
          <cell r="H23">
            <v>21.6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24.245833333333337</v>
          </cell>
          <cell r="C24">
            <v>33.9</v>
          </cell>
          <cell r="D24">
            <v>15.3</v>
          </cell>
          <cell r="E24">
            <v>48</v>
          </cell>
          <cell r="F24">
            <v>81</v>
          </cell>
          <cell r="G24">
            <v>22</v>
          </cell>
          <cell r="H24">
            <v>23.400000000000002</v>
          </cell>
          <cell r="I24" t="str">
            <v>SE</v>
          </cell>
          <cell r="J24">
            <v>40.680000000000007</v>
          </cell>
          <cell r="K24">
            <v>0</v>
          </cell>
        </row>
        <row r="25">
          <cell r="B25">
            <v>18.179166666666667</v>
          </cell>
          <cell r="C25">
            <v>24.4</v>
          </cell>
          <cell r="D25">
            <v>13.1</v>
          </cell>
          <cell r="E25">
            <v>65.666666666666671</v>
          </cell>
          <cell r="F25">
            <v>88</v>
          </cell>
          <cell r="G25">
            <v>38</v>
          </cell>
          <cell r="H25">
            <v>29.52</v>
          </cell>
          <cell r="I25" t="str">
            <v>O</v>
          </cell>
          <cell r="J25">
            <v>48.6</v>
          </cell>
          <cell r="K25">
            <v>0</v>
          </cell>
        </row>
        <row r="26">
          <cell r="B26">
            <v>18.987500000000004</v>
          </cell>
          <cell r="C26">
            <v>30.1</v>
          </cell>
          <cell r="D26">
            <v>10.9</v>
          </cell>
          <cell r="E26">
            <v>61</v>
          </cell>
          <cell r="F26">
            <v>91</v>
          </cell>
          <cell r="G26">
            <v>36</v>
          </cell>
          <cell r="H26">
            <v>15.120000000000001</v>
          </cell>
          <cell r="I26" t="str">
            <v>O</v>
          </cell>
          <cell r="J26">
            <v>28.08</v>
          </cell>
          <cell r="K26">
            <v>0</v>
          </cell>
        </row>
        <row r="27">
          <cell r="B27">
            <v>22.733333333333334</v>
          </cell>
          <cell r="C27">
            <v>32.4</v>
          </cell>
          <cell r="D27">
            <v>15.2</v>
          </cell>
          <cell r="E27">
            <v>55.625</v>
          </cell>
          <cell r="F27">
            <v>85</v>
          </cell>
          <cell r="G27">
            <v>26</v>
          </cell>
          <cell r="H27">
            <v>11.520000000000001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23.604166666666671</v>
          </cell>
          <cell r="C28">
            <v>32.299999999999997</v>
          </cell>
          <cell r="D28">
            <v>16.399999999999999</v>
          </cell>
          <cell r="E28">
            <v>47</v>
          </cell>
          <cell r="F28">
            <v>76</v>
          </cell>
          <cell r="G28">
            <v>23</v>
          </cell>
          <cell r="H28">
            <v>15.48</v>
          </cell>
          <cell r="I28" t="str">
            <v>SE</v>
          </cell>
          <cell r="J28">
            <v>31.319999999999997</v>
          </cell>
          <cell r="K28">
            <v>0</v>
          </cell>
        </row>
        <row r="29">
          <cell r="B29">
            <v>21.250000000000004</v>
          </cell>
          <cell r="C29">
            <v>29.7</v>
          </cell>
          <cell r="D29">
            <v>13.4</v>
          </cell>
          <cell r="E29">
            <v>58.25</v>
          </cell>
          <cell r="F29">
            <v>91</v>
          </cell>
          <cell r="G29">
            <v>33</v>
          </cell>
          <cell r="H29">
            <v>16.559999999999999</v>
          </cell>
          <cell r="I29" t="str">
            <v>SE</v>
          </cell>
          <cell r="J29">
            <v>32.4</v>
          </cell>
          <cell r="K29">
            <v>0</v>
          </cell>
        </row>
        <row r="30">
          <cell r="B30">
            <v>21.974999999999998</v>
          </cell>
          <cell r="C30">
            <v>32.700000000000003</v>
          </cell>
          <cell r="D30">
            <v>13.8</v>
          </cell>
          <cell r="E30">
            <v>57.916666666666664</v>
          </cell>
          <cell r="F30">
            <v>87</v>
          </cell>
          <cell r="G30">
            <v>25</v>
          </cell>
          <cell r="H30">
            <v>14.76</v>
          </cell>
          <cell r="I30" t="str">
            <v>S</v>
          </cell>
          <cell r="J30">
            <v>24.840000000000003</v>
          </cell>
          <cell r="K30">
            <v>0</v>
          </cell>
        </row>
        <row r="31">
          <cell r="B31">
            <v>23.137499999999999</v>
          </cell>
          <cell r="C31">
            <v>32.5</v>
          </cell>
          <cell r="D31">
            <v>14.6</v>
          </cell>
          <cell r="E31">
            <v>45.541666666666664</v>
          </cell>
          <cell r="F31">
            <v>75</v>
          </cell>
          <cell r="G31">
            <v>23</v>
          </cell>
          <cell r="H31">
            <v>14.04</v>
          </cell>
          <cell r="I31" t="str">
            <v>SE</v>
          </cell>
          <cell r="J31">
            <v>31.319999999999997</v>
          </cell>
          <cell r="K31">
            <v>0</v>
          </cell>
        </row>
        <row r="32">
          <cell r="B32">
            <v>23.854166666666668</v>
          </cell>
          <cell r="C32">
            <v>34</v>
          </cell>
          <cell r="D32">
            <v>15.5</v>
          </cell>
          <cell r="E32">
            <v>44.708333333333336</v>
          </cell>
          <cell r="F32">
            <v>69</v>
          </cell>
          <cell r="G32">
            <v>23</v>
          </cell>
          <cell r="H32">
            <v>20.52</v>
          </cell>
          <cell r="I32" t="str">
            <v>SE</v>
          </cell>
          <cell r="J32">
            <v>41.4</v>
          </cell>
          <cell r="K32">
            <v>0</v>
          </cell>
        </row>
        <row r="33">
          <cell r="B33">
            <v>24.745833333333337</v>
          </cell>
          <cell r="C33">
            <v>34.1</v>
          </cell>
          <cell r="D33">
            <v>17</v>
          </cell>
          <cell r="E33">
            <v>46.666666666666664</v>
          </cell>
          <cell r="F33">
            <v>69</v>
          </cell>
          <cell r="G33">
            <v>26</v>
          </cell>
          <cell r="H33">
            <v>18.720000000000002</v>
          </cell>
          <cell r="I33" t="str">
            <v>O</v>
          </cell>
          <cell r="J33">
            <v>36.36</v>
          </cell>
          <cell r="K33">
            <v>0</v>
          </cell>
        </row>
        <row r="34">
          <cell r="B34">
            <v>22.45</v>
          </cell>
          <cell r="C34">
            <v>31.5</v>
          </cell>
          <cell r="D34">
            <v>15.5</v>
          </cell>
          <cell r="E34">
            <v>61.083333333333336</v>
          </cell>
          <cell r="F34">
            <v>87</v>
          </cell>
          <cell r="G34">
            <v>31</v>
          </cell>
          <cell r="H34">
            <v>14.76</v>
          </cell>
          <cell r="I34" t="str">
            <v>SO</v>
          </cell>
          <cell r="J34">
            <v>25.56</v>
          </cell>
          <cell r="K34">
            <v>0</v>
          </cell>
        </row>
        <row r="35">
          <cell r="B35">
            <v>21.091666666666665</v>
          </cell>
          <cell r="C35">
            <v>27.3</v>
          </cell>
          <cell r="D35">
            <v>14.7</v>
          </cell>
          <cell r="E35">
            <v>63.5</v>
          </cell>
          <cell r="F35">
            <v>96</v>
          </cell>
          <cell r="G35">
            <v>36</v>
          </cell>
          <cell r="H35">
            <v>21.96</v>
          </cell>
          <cell r="I35" t="str">
            <v>SO</v>
          </cell>
          <cell r="J35">
            <v>37.800000000000004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26.599999999999998</v>
          </cell>
          <cell r="C20">
            <v>31.7</v>
          </cell>
          <cell r="D20">
            <v>24.4</v>
          </cell>
          <cell r="E20">
            <v>44.666666666666664</v>
          </cell>
          <cell r="F20">
            <v>51</v>
          </cell>
          <cell r="G20">
            <v>32</v>
          </cell>
          <cell r="H20">
            <v>7.2</v>
          </cell>
          <cell r="I20" t="str">
            <v>N</v>
          </cell>
          <cell r="J20">
            <v>20.52</v>
          </cell>
          <cell r="K20">
            <v>0</v>
          </cell>
        </row>
        <row r="21">
          <cell r="B21">
            <v>24.958333333333332</v>
          </cell>
          <cell r="C21">
            <v>32.200000000000003</v>
          </cell>
          <cell r="D21">
            <v>19</v>
          </cell>
          <cell r="E21">
            <v>47.208333333333336</v>
          </cell>
          <cell r="F21">
            <v>68</v>
          </cell>
          <cell r="G21">
            <v>27</v>
          </cell>
          <cell r="H21">
            <v>19.8</v>
          </cell>
          <cell r="I21" t="str">
            <v>NE</v>
          </cell>
          <cell r="J21">
            <v>37.440000000000005</v>
          </cell>
          <cell r="K21">
            <v>0</v>
          </cell>
        </row>
        <row r="22">
          <cell r="B22">
            <v>23.825000000000006</v>
          </cell>
          <cell r="C22">
            <v>32.200000000000003</v>
          </cell>
          <cell r="D22">
            <v>17.8</v>
          </cell>
          <cell r="E22">
            <v>42.083333333333336</v>
          </cell>
          <cell r="F22">
            <v>55</v>
          </cell>
          <cell r="G22">
            <v>23</v>
          </cell>
          <cell r="H22">
            <v>19.440000000000001</v>
          </cell>
          <cell r="I22" t="str">
            <v>NE</v>
          </cell>
          <cell r="J22">
            <v>36.72</v>
          </cell>
          <cell r="K22">
            <v>0</v>
          </cell>
        </row>
        <row r="23">
          <cell r="B23">
            <v>24.345833333333335</v>
          </cell>
          <cell r="C23">
            <v>32.9</v>
          </cell>
          <cell r="D23">
            <v>17.600000000000001</v>
          </cell>
          <cell r="E23">
            <v>47.25</v>
          </cell>
          <cell r="F23">
            <v>67</v>
          </cell>
          <cell r="G23">
            <v>29</v>
          </cell>
          <cell r="H23">
            <v>22.32</v>
          </cell>
          <cell r="I23" t="str">
            <v>NE</v>
          </cell>
          <cell r="J23">
            <v>42.12</v>
          </cell>
          <cell r="K23">
            <v>0</v>
          </cell>
        </row>
        <row r="24">
          <cell r="B24">
            <v>22.166666666666671</v>
          </cell>
          <cell r="C24">
            <v>32.9</v>
          </cell>
          <cell r="D24">
            <v>13.1</v>
          </cell>
          <cell r="E24">
            <v>58.583333333333336</v>
          </cell>
          <cell r="F24">
            <v>85</v>
          </cell>
          <cell r="G24">
            <v>29</v>
          </cell>
          <cell r="H24">
            <v>29.16</v>
          </cell>
          <cell r="I24" t="str">
            <v>N</v>
          </cell>
          <cell r="J24">
            <v>55.080000000000005</v>
          </cell>
          <cell r="K24">
            <v>0</v>
          </cell>
        </row>
        <row r="25">
          <cell r="B25">
            <v>12.391666666666667</v>
          </cell>
          <cell r="C25">
            <v>19</v>
          </cell>
          <cell r="D25">
            <v>8.9</v>
          </cell>
          <cell r="E25">
            <v>70.708333333333329</v>
          </cell>
          <cell r="F25">
            <v>94</v>
          </cell>
          <cell r="G25">
            <v>32</v>
          </cell>
          <cell r="H25">
            <v>21.96</v>
          </cell>
          <cell r="I25" t="str">
            <v>S</v>
          </cell>
          <cell r="J25">
            <v>49.32</v>
          </cell>
          <cell r="K25">
            <v>0</v>
          </cell>
        </row>
        <row r="26">
          <cell r="B26">
            <v>16.466666666666669</v>
          </cell>
          <cell r="C26">
            <v>28.4</v>
          </cell>
          <cell r="D26">
            <v>8.1</v>
          </cell>
          <cell r="E26">
            <v>57.458333333333336</v>
          </cell>
          <cell r="F26">
            <v>79</v>
          </cell>
          <cell r="G26">
            <v>33</v>
          </cell>
          <cell r="H26">
            <v>24.12</v>
          </cell>
          <cell r="I26" t="str">
            <v>NE</v>
          </cell>
          <cell r="J26">
            <v>38.519999999999996</v>
          </cell>
          <cell r="K26">
            <v>0</v>
          </cell>
        </row>
        <row r="27">
          <cell r="B27">
            <v>22.079166666666666</v>
          </cell>
          <cell r="C27">
            <v>31.6</v>
          </cell>
          <cell r="D27">
            <v>14.4</v>
          </cell>
          <cell r="E27">
            <v>59.875</v>
          </cell>
          <cell r="F27">
            <v>89</v>
          </cell>
          <cell r="G27">
            <v>28</v>
          </cell>
          <cell r="H27">
            <v>16.559999999999999</v>
          </cell>
          <cell r="I27" t="str">
            <v>NE</v>
          </cell>
          <cell r="J27">
            <v>27.36</v>
          </cell>
          <cell r="K27">
            <v>0</v>
          </cell>
        </row>
        <row r="28">
          <cell r="B28">
            <v>18.662499999999998</v>
          </cell>
          <cell r="C28">
            <v>28.8</v>
          </cell>
          <cell r="D28">
            <v>13</v>
          </cell>
          <cell r="E28">
            <v>73</v>
          </cell>
          <cell r="F28">
            <v>92</v>
          </cell>
          <cell r="G28">
            <v>37</v>
          </cell>
          <cell r="H28">
            <v>15.120000000000001</v>
          </cell>
          <cell r="I28" t="str">
            <v>SO</v>
          </cell>
          <cell r="J28">
            <v>28.8</v>
          </cell>
          <cell r="K28">
            <v>0</v>
          </cell>
        </row>
        <row r="29">
          <cell r="B29">
            <v>18.229166666666668</v>
          </cell>
          <cell r="C29">
            <v>27.3</v>
          </cell>
          <cell r="D29">
            <v>13</v>
          </cell>
          <cell r="E29">
            <v>76.833333333333329</v>
          </cell>
          <cell r="F29">
            <v>98</v>
          </cell>
          <cell r="G29">
            <v>41</v>
          </cell>
          <cell r="H29">
            <v>16.2</v>
          </cell>
          <cell r="I29" t="str">
            <v>NE</v>
          </cell>
          <cell r="J29">
            <v>30.6</v>
          </cell>
          <cell r="K29">
            <v>0</v>
          </cell>
        </row>
        <row r="30">
          <cell r="B30">
            <v>16.945833333333336</v>
          </cell>
          <cell r="C30">
            <v>24.2</v>
          </cell>
          <cell r="D30">
            <v>13.3</v>
          </cell>
          <cell r="E30">
            <v>83</v>
          </cell>
          <cell r="F30">
            <v>98</v>
          </cell>
          <cell r="G30">
            <v>53</v>
          </cell>
          <cell r="H30">
            <v>14.04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18.341666666666665</v>
          </cell>
          <cell r="C31">
            <v>28.5</v>
          </cell>
          <cell r="D31">
            <v>13.1</v>
          </cell>
          <cell r="E31">
            <v>77.333333333333329</v>
          </cell>
          <cell r="F31">
            <v>98</v>
          </cell>
          <cell r="G31">
            <v>35</v>
          </cell>
          <cell r="H31">
            <v>12.6</v>
          </cell>
          <cell r="I31" t="str">
            <v>S</v>
          </cell>
          <cell r="J31">
            <v>29.16</v>
          </cell>
          <cell r="K31">
            <v>0</v>
          </cell>
        </row>
        <row r="32">
          <cell r="B32">
            <v>23.287499999999998</v>
          </cell>
          <cell r="C32">
            <v>31.3</v>
          </cell>
          <cell r="D32">
            <v>16.899999999999999</v>
          </cell>
          <cell r="E32">
            <v>53.041666666666664</v>
          </cell>
          <cell r="F32">
            <v>70</v>
          </cell>
          <cell r="G32">
            <v>34</v>
          </cell>
          <cell r="H32">
            <v>17.64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18.841666666666665</v>
          </cell>
          <cell r="C33">
            <v>24.9</v>
          </cell>
          <cell r="D33">
            <v>12.2</v>
          </cell>
          <cell r="E33">
            <v>60.416666666666664</v>
          </cell>
          <cell r="F33">
            <v>93</v>
          </cell>
          <cell r="G33">
            <v>34</v>
          </cell>
          <cell r="H33">
            <v>14.4</v>
          </cell>
          <cell r="I33" t="str">
            <v>S</v>
          </cell>
          <cell r="J33">
            <v>26.28</v>
          </cell>
          <cell r="K33">
            <v>0</v>
          </cell>
        </row>
        <row r="34">
          <cell r="B34">
            <v>17.495833333333334</v>
          </cell>
          <cell r="C34">
            <v>28.1</v>
          </cell>
          <cell r="D34">
            <v>11</v>
          </cell>
          <cell r="E34">
            <v>57.541666666666664</v>
          </cell>
          <cell r="F34">
            <v>86</v>
          </cell>
          <cell r="G34">
            <v>31</v>
          </cell>
          <cell r="H34">
            <v>15.120000000000001</v>
          </cell>
          <cell r="I34" t="str">
            <v>S</v>
          </cell>
          <cell r="J34">
            <v>31.319999999999997</v>
          </cell>
          <cell r="K34">
            <v>0</v>
          </cell>
        </row>
        <row r="35">
          <cell r="B35">
            <v>15.737499999999997</v>
          </cell>
          <cell r="C35">
            <v>23.1</v>
          </cell>
          <cell r="D35">
            <v>9.4</v>
          </cell>
          <cell r="E35">
            <v>69.208333333333329</v>
          </cell>
          <cell r="F35">
            <v>97</v>
          </cell>
          <cell r="G35">
            <v>26</v>
          </cell>
          <cell r="H35">
            <v>20.16</v>
          </cell>
          <cell r="I35" t="str">
            <v>S</v>
          </cell>
          <cell r="J35">
            <v>33.119999999999997</v>
          </cell>
          <cell r="K35">
            <v>1.4000000000000001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20.266666666666669</v>
          </cell>
          <cell r="C5">
            <v>30.1</v>
          </cell>
          <cell r="D5">
            <v>12.5</v>
          </cell>
          <cell r="E5" t="str">
            <v>*</v>
          </cell>
          <cell r="F5" t="str">
            <v>*</v>
          </cell>
          <cell r="G5" t="str">
            <v>*</v>
          </cell>
          <cell r="H5">
            <v>16.920000000000002</v>
          </cell>
          <cell r="I5" t="str">
            <v>S</v>
          </cell>
          <cell r="J5">
            <v>33.480000000000004</v>
          </cell>
          <cell r="K5">
            <v>0</v>
          </cell>
        </row>
        <row r="6">
          <cell r="B6">
            <v>19.945833333333336</v>
          </cell>
          <cell r="C6">
            <v>30.4</v>
          </cell>
          <cell r="D6">
            <v>11.5</v>
          </cell>
          <cell r="E6" t="str">
            <v>*</v>
          </cell>
          <cell r="F6" t="str">
            <v>*</v>
          </cell>
          <cell r="G6" t="str">
            <v>*</v>
          </cell>
          <cell r="H6">
            <v>17.64</v>
          </cell>
          <cell r="I6" t="str">
            <v>S</v>
          </cell>
          <cell r="J6">
            <v>35.28</v>
          </cell>
          <cell r="K6">
            <v>0</v>
          </cell>
        </row>
        <row r="7">
          <cell r="B7">
            <v>20.474999999999998</v>
          </cell>
          <cell r="C7">
            <v>31.5</v>
          </cell>
          <cell r="D7">
            <v>12</v>
          </cell>
          <cell r="E7" t="str">
            <v>*</v>
          </cell>
          <cell r="F7" t="str">
            <v>*</v>
          </cell>
          <cell r="G7" t="str">
            <v>*</v>
          </cell>
          <cell r="H7">
            <v>16.559999999999999</v>
          </cell>
          <cell r="I7" t="str">
            <v>S</v>
          </cell>
          <cell r="J7">
            <v>24.12</v>
          </cell>
          <cell r="K7">
            <v>0</v>
          </cell>
        </row>
        <row r="8">
          <cell r="B8">
            <v>21.241666666666664</v>
          </cell>
          <cell r="C8">
            <v>31.8</v>
          </cell>
          <cell r="D8">
            <v>12.3</v>
          </cell>
          <cell r="E8" t="str">
            <v>*</v>
          </cell>
          <cell r="F8" t="str">
            <v>*</v>
          </cell>
          <cell r="G8" t="str">
            <v>*</v>
          </cell>
          <cell r="H8">
            <v>15.120000000000001</v>
          </cell>
          <cell r="I8" t="str">
            <v>S</v>
          </cell>
          <cell r="J8">
            <v>34.92</v>
          </cell>
          <cell r="K8">
            <v>0</v>
          </cell>
        </row>
        <row r="9">
          <cell r="B9">
            <v>20.783333333333331</v>
          </cell>
          <cell r="C9">
            <v>31.2</v>
          </cell>
          <cell r="D9">
            <v>11.9</v>
          </cell>
          <cell r="E9" t="str">
            <v>*</v>
          </cell>
          <cell r="F9" t="str">
            <v>*</v>
          </cell>
          <cell r="G9" t="str">
            <v>*</v>
          </cell>
          <cell r="H9">
            <v>18.36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20.466666666666669</v>
          </cell>
          <cell r="C10">
            <v>31.3</v>
          </cell>
          <cell r="D10">
            <v>11.4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15.840000000000002</v>
          </cell>
          <cell r="I10" t="str">
            <v>S</v>
          </cell>
          <cell r="J10">
            <v>33.480000000000004</v>
          </cell>
          <cell r="K10">
            <v>0</v>
          </cell>
        </row>
        <row r="11">
          <cell r="B11">
            <v>21.783333333333331</v>
          </cell>
          <cell r="C11">
            <v>30</v>
          </cell>
          <cell r="D11">
            <v>12.5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12.24</v>
          </cell>
          <cell r="I11" t="str">
            <v>NO</v>
          </cell>
          <cell r="J11">
            <v>29.880000000000003</v>
          </cell>
          <cell r="K11">
            <v>0</v>
          </cell>
        </row>
        <row r="12">
          <cell r="B12">
            <v>20.954166666666666</v>
          </cell>
          <cell r="C12">
            <v>30.7</v>
          </cell>
          <cell r="D12">
            <v>12.6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16.559999999999999</v>
          </cell>
          <cell r="I12" t="str">
            <v>S</v>
          </cell>
          <cell r="J12">
            <v>27</v>
          </cell>
          <cell r="K12">
            <v>0</v>
          </cell>
        </row>
        <row r="13">
          <cell r="B13">
            <v>16.641666666666666</v>
          </cell>
          <cell r="C13">
            <v>22.5</v>
          </cell>
          <cell r="D13">
            <v>13.5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22.32</v>
          </cell>
          <cell r="I13" t="str">
            <v>S</v>
          </cell>
          <cell r="J13">
            <v>43.56</v>
          </cell>
          <cell r="K13">
            <v>0</v>
          </cell>
        </row>
        <row r="14">
          <cell r="B14">
            <v>13.75</v>
          </cell>
          <cell r="C14">
            <v>20.5</v>
          </cell>
          <cell r="D14">
            <v>8.5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24.840000000000003</v>
          </cell>
          <cell r="I14" t="str">
            <v>S</v>
          </cell>
          <cell r="J14">
            <v>42.84</v>
          </cell>
          <cell r="K14">
            <v>0</v>
          </cell>
        </row>
        <row r="15">
          <cell r="B15">
            <v>13.7125</v>
          </cell>
          <cell r="C15">
            <v>25.2</v>
          </cell>
          <cell r="D15">
            <v>5.2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19.079999999999998</v>
          </cell>
          <cell r="I15" t="str">
            <v>S</v>
          </cell>
          <cell r="J15">
            <v>33.840000000000003</v>
          </cell>
          <cell r="K15">
            <v>0</v>
          </cell>
        </row>
        <row r="16">
          <cell r="B16">
            <v>19.283333333333335</v>
          </cell>
          <cell r="C16">
            <v>28.8</v>
          </cell>
          <cell r="D16">
            <v>12.9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19.440000000000001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21.633333333333329</v>
          </cell>
          <cell r="C17">
            <v>30.6</v>
          </cell>
          <cell r="D17">
            <v>14.3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11.520000000000001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21.408333333333331</v>
          </cell>
          <cell r="C18">
            <v>32</v>
          </cell>
          <cell r="D18">
            <v>12.4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18.720000000000002</v>
          </cell>
          <cell r="I18" t="str">
            <v>S</v>
          </cell>
          <cell r="J18">
            <v>38.159999999999997</v>
          </cell>
          <cell r="K18">
            <v>0</v>
          </cell>
        </row>
        <row r="19">
          <cell r="B19">
            <v>21.116666666666671</v>
          </cell>
          <cell r="C19">
            <v>31.5</v>
          </cell>
          <cell r="D19">
            <v>12.1</v>
          </cell>
          <cell r="E19">
            <v>76.84615384615384</v>
          </cell>
          <cell r="F19">
            <v>90</v>
          </cell>
          <cell r="G19">
            <v>40</v>
          </cell>
          <cell r="H19">
            <v>21.240000000000002</v>
          </cell>
          <cell r="I19" t="str">
            <v>S</v>
          </cell>
          <cell r="J19">
            <v>42.480000000000004</v>
          </cell>
          <cell r="K19">
            <v>0</v>
          </cell>
        </row>
        <row r="20">
          <cell r="B20">
            <v>21.966666666666669</v>
          </cell>
          <cell r="C20">
            <v>32.6</v>
          </cell>
          <cell r="D20">
            <v>13.3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14.04</v>
          </cell>
          <cell r="I20" t="str">
            <v>S</v>
          </cell>
          <cell r="J20">
            <v>26.64</v>
          </cell>
          <cell r="K20">
            <v>0</v>
          </cell>
        </row>
        <row r="21">
          <cell r="B21">
            <v>22.262499999999999</v>
          </cell>
          <cell r="C21">
            <v>32.6</v>
          </cell>
          <cell r="D21">
            <v>13.1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14.4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24.195833333333329</v>
          </cell>
          <cell r="C22">
            <v>31.7</v>
          </cell>
          <cell r="D22">
            <v>16.5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16.2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21.720833333333335</v>
          </cell>
          <cell r="C23">
            <v>31.7</v>
          </cell>
          <cell r="D23">
            <v>12.8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19.079999999999998</v>
          </cell>
          <cell r="I23" t="str">
            <v>S</v>
          </cell>
          <cell r="J23">
            <v>34.200000000000003</v>
          </cell>
          <cell r="K23">
            <v>0</v>
          </cell>
        </row>
        <row r="24">
          <cell r="B24">
            <v>22.020833333333332</v>
          </cell>
          <cell r="C24">
            <v>31.8</v>
          </cell>
          <cell r="D24">
            <v>12.7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17.64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18.116666666666671</v>
          </cell>
          <cell r="C25">
            <v>25.1</v>
          </cell>
          <cell r="D25">
            <v>12.8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29.880000000000003</v>
          </cell>
          <cell r="I25" t="str">
            <v>S</v>
          </cell>
          <cell r="J25">
            <v>50.76</v>
          </cell>
          <cell r="K25">
            <v>0</v>
          </cell>
        </row>
        <row r="26">
          <cell r="B26">
            <v>19.045833333333331</v>
          </cell>
          <cell r="C26">
            <v>30.7</v>
          </cell>
          <cell r="D26">
            <v>11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19.8</v>
          </cell>
          <cell r="I26" t="str">
            <v>S</v>
          </cell>
          <cell r="J26">
            <v>29.16</v>
          </cell>
          <cell r="K26">
            <v>0</v>
          </cell>
        </row>
        <row r="27">
          <cell r="B27">
            <v>22.279166666666669</v>
          </cell>
          <cell r="C27">
            <v>32.4</v>
          </cell>
          <cell r="D27">
            <v>12.4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14.04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21.024999999999999</v>
          </cell>
          <cell r="C28">
            <v>31.4</v>
          </cell>
          <cell r="D28">
            <v>11.8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21.6</v>
          </cell>
          <cell r="I28" t="str">
            <v>S</v>
          </cell>
          <cell r="J28">
            <v>38.159999999999997</v>
          </cell>
          <cell r="K28">
            <v>0</v>
          </cell>
        </row>
        <row r="29">
          <cell r="B29">
            <v>21.30833333333333</v>
          </cell>
          <cell r="C29">
            <v>31.2</v>
          </cell>
          <cell r="D29">
            <v>12.2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15.48</v>
          </cell>
          <cell r="I29" t="str">
            <v>S</v>
          </cell>
          <cell r="J29">
            <v>27.36</v>
          </cell>
          <cell r="K29">
            <v>0</v>
          </cell>
        </row>
        <row r="30">
          <cell r="B30">
            <v>21.799999999999997</v>
          </cell>
          <cell r="C30">
            <v>31.6</v>
          </cell>
          <cell r="D30">
            <v>13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15.48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21.454166666666669</v>
          </cell>
          <cell r="C31">
            <v>31</v>
          </cell>
          <cell r="D31">
            <v>12.1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16.559999999999999</v>
          </cell>
          <cell r="I31" t="str">
            <v>S</v>
          </cell>
          <cell r="J31">
            <v>33.480000000000004</v>
          </cell>
          <cell r="K31">
            <v>0</v>
          </cell>
        </row>
        <row r="32">
          <cell r="B32">
            <v>21.266666666666666</v>
          </cell>
          <cell r="C32">
            <v>32.299999999999997</v>
          </cell>
          <cell r="D32">
            <v>11.4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24.48</v>
          </cell>
          <cell r="I32" t="str">
            <v>S</v>
          </cell>
          <cell r="J32">
            <v>40.32</v>
          </cell>
          <cell r="K32">
            <v>0</v>
          </cell>
        </row>
        <row r="33">
          <cell r="B33">
            <v>21.916666666666668</v>
          </cell>
          <cell r="C33">
            <v>32.1</v>
          </cell>
          <cell r="D33">
            <v>13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18.720000000000002</v>
          </cell>
          <cell r="I33" t="str">
            <v>S</v>
          </cell>
          <cell r="J33">
            <v>38.159999999999997</v>
          </cell>
          <cell r="K33">
            <v>0</v>
          </cell>
        </row>
        <row r="34">
          <cell r="B34">
            <v>22.020833333333332</v>
          </cell>
          <cell r="C34">
            <v>30.7</v>
          </cell>
          <cell r="D34">
            <v>13.3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13.68</v>
          </cell>
          <cell r="I34" t="str">
            <v>S</v>
          </cell>
          <cell r="J34">
            <v>24.48</v>
          </cell>
          <cell r="K34">
            <v>0</v>
          </cell>
        </row>
        <row r="35">
          <cell r="B35">
            <v>20.725000000000001</v>
          </cell>
          <cell r="C35">
            <v>25.4</v>
          </cell>
          <cell r="D35">
            <v>16.600000000000001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21.240000000000002</v>
          </cell>
          <cell r="I35" t="str">
            <v>S</v>
          </cell>
          <cell r="J35">
            <v>38.159999999999997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26.041176470588233</v>
          </cell>
          <cell r="C21">
            <v>33.200000000000003</v>
          </cell>
          <cell r="D21">
            <v>17.600000000000001</v>
          </cell>
          <cell r="E21">
            <v>54.375</v>
          </cell>
          <cell r="F21">
            <v>73</v>
          </cell>
          <cell r="G21">
            <v>50</v>
          </cell>
          <cell r="H21">
            <v>23.759999999999998</v>
          </cell>
          <cell r="I21" t="str">
            <v>L</v>
          </cell>
          <cell r="J21">
            <v>45.36</v>
          </cell>
          <cell r="K21">
            <v>0</v>
          </cell>
        </row>
        <row r="22">
          <cell r="B22">
            <v>22.754166666666666</v>
          </cell>
          <cell r="C22">
            <v>33</v>
          </cell>
          <cell r="D22">
            <v>13.5</v>
          </cell>
          <cell r="E22">
            <v>42</v>
          </cell>
          <cell r="F22">
            <v>55</v>
          </cell>
          <cell r="G22">
            <v>42</v>
          </cell>
          <cell r="H22">
            <v>19.440000000000001</v>
          </cell>
          <cell r="I22" t="str">
            <v>L</v>
          </cell>
          <cell r="J22">
            <v>34.92</v>
          </cell>
          <cell r="K22">
            <v>0</v>
          </cell>
        </row>
        <row r="23">
          <cell r="B23">
            <v>23.252380952380957</v>
          </cell>
          <cell r="C23">
            <v>33.700000000000003</v>
          </cell>
          <cell r="D23">
            <v>14.6</v>
          </cell>
          <cell r="E23">
            <v>66.8</v>
          </cell>
          <cell r="F23">
            <v>82</v>
          </cell>
          <cell r="G23">
            <v>47</v>
          </cell>
          <cell r="H23">
            <v>25.92</v>
          </cell>
          <cell r="I23" t="str">
            <v>L</v>
          </cell>
          <cell r="J23">
            <v>45</v>
          </cell>
          <cell r="K23">
            <v>0</v>
          </cell>
        </row>
        <row r="24">
          <cell r="B24">
            <v>22.929166666666664</v>
          </cell>
          <cell r="C24">
            <v>34.1</v>
          </cell>
          <cell r="D24">
            <v>15.6</v>
          </cell>
          <cell r="E24" t="str">
            <v>*</v>
          </cell>
          <cell r="F24">
            <v>0</v>
          </cell>
          <cell r="H24">
            <v>27.36</v>
          </cell>
          <cell r="I24" t="str">
            <v>NE</v>
          </cell>
          <cell r="J24">
            <v>50.04</v>
          </cell>
          <cell r="K24">
            <v>0</v>
          </cell>
        </row>
        <row r="25">
          <cell r="B25">
            <v>14.187499999999998</v>
          </cell>
          <cell r="C25">
            <v>19.899999999999999</v>
          </cell>
          <cell r="D25">
            <v>11.1</v>
          </cell>
          <cell r="E25">
            <v>47.75</v>
          </cell>
          <cell r="F25">
            <v>78</v>
          </cell>
          <cell r="G25">
            <v>30</v>
          </cell>
          <cell r="H25">
            <v>21.240000000000002</v>
          </cell>
          <cell r="I25" t="str">
            <v>S</v>
          </cell>
          <cell r="J25">
            <v>50.76</v>
          </cell>
          <cell r="K25">
            <v>0</v>
          </cell>
        </row>
        <row r="26">
          <cell r="B26">
            <v>16.720833333333331</v>
          </cell>
          <cell r="C26">
            <v>30.1</v>
          </cell>
          <cell r="D26">
            <v>8</v>
          </cell>
          <cell r="E26">
            <v>68</v>
          </cell>
          <cell r="F26">
            <v>87</v>
          </cell>
          <cell r="G26">
            <v>32</v>
          </cell>
          <cell r="H26">
            <v>22.68</v>
          </cell>
          <cell r="I26" t="str">
            <v>S</v>
          </cell>
          <cell r="J26">
            <v>36</v>
          </cell>
          <cell r="K26">
            <v>0</v>
          </cell>
        </row>
        <row r="27">
          <cell r="B27">
            <v>22.087500000000002</v>
          </cell>
          <cell r="C27">
            <v>31.5</v>
          </cell>
          <cell r="D27">
            <v>13.7</v>
          </cell>
          <cell r="E27" t="str">
            <v>*</v>
          </cell>
          <cell r="F27">
            <v>0</v>
          </cell>
          <cell r="H27">
            <v>12.6</v>
          </cell>
          <cell r="I27" t="str">
            <v>L</v>
          </cell>
          <cell r="J27">
            <v>21.96</v>
          </cell>
          <cell r="K27">
            <v>0</v>
          </cell>
        </row>
        <row r="28">
          <cell r="B28">
            <v>21.279166666666665</v>
          </cell>
          <cell r="C28">
            <v>29.5</v>
          </cell>
          <cell r="D28">
            <v>14</v>
          </cell>
          <cell r="E28" t="str">
            <v>*</v>
          </cell>
          <cell r="F28">
            <v>0</v>
          </cell>
          <cell r="H28">
            <v>12.6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19.612500000000001</v>
          </cell>
          <cell r="C29">
            <v>29.2</v>
          </cell>
          <cell r="D29">
            <v>12.2</v>
          </cell>
          <cell r="E29">
            <v>46</v>
          </cell>
          <cell r="F29">
            <v>54</v>
          </cell>
          <cell r="G29">
            <v>45</v>
          </cell>
          <cell r="H29">
            <v>17.28</v>
          </cell>
          <cell r="I29" t="str">
            <v>S</v>
          </cell>
          <cell r="J29">
            <v>30.96</v>
          </cell>
          <cell r="K29">
            <v>0</v>
          </cell>
        </row>
        <row r="30">
          <cell r="B30">
            <v>20.074999999999999</v>
          </cell>
          <cell r="C30">
            <v>28.5</v>
          </cell>
          <cell r="D30">
            <v>14.5</v>
          </cell>
          <cell r="E30">
            <v>81.642857142857139</v>
          </cell>
          <cell r="F30">
            <v>94</v>
          </cell>
          <cell r="G30">
            <v>50</v>
          </cell>
          <cell r="H30">
            <v>10.44</v>
          </cell>
          <cell r="I30" t="str">
            <v>S</v>
          </cell>
          <cell r="J30">
            <v>20.16</v>
          </cell>
          <cell r="K30">
            <v>0</v>
          </cell>
        </row>
        <row r="31">
          <cell r="B31">
            <v>19.154166666666672</v>
          </cell>
          <cell r="C31">
            <v>28.6</v>
          </cell>
          <cell r="D31">
            <v>12.4</v>
          </cell>
          <cell r="E31" t="str">
            <v>*</v>
          </cell>
          <cell r="F31">
            <v>0</v>
          </cell>
          <cell r="H31">
            <v>13.68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23.095833333333335</v>
          </cell>
          <cell r="C32">
            <v>33.700000000000003</v>
          </cell>
          <cell r="D32">
            <v>13.6</v>
          </cell>
          <cell r="E32" t="str">
            <v>*</v>
          </cell>
          <cell r="F32">
            <v>0</v>
          </cell>
          <cell r="H32">
            <v>27.720000000000002</v>
          </cell>
          <cell r="I32" t="str">
            <v>L</v>
          </cell>
          <cell r="J32">
            <v>48.24</v>
          </cell>
          <cell r="K32">
            <v>0</v>
          </cell>
        </row>
        <row r="33">
          <cell r="B33">
            <v>21.066666666666666</v>
          </cell>
          <cell r="C33">
            <v>26.5</v>
          </cell>
          <cell r="D33">
            <v>15.2</v>
          </cell>
          <cell r="E33" t="str">
            <v>*</v>
          </cell>
          <cell r="F33">
            <v>0</v>
          </cell>
          <cell r="H33">
            <v>11.16</v>
          </cell>
          <cell r="I33" t="str">
            <v>S</v>
          </cell>
          <cell r="J33">
            <v>23.400000000000002</v>
          </cell>
          <cell r="K33">
            <v>0</v>
          </cell>
        </row>
        <row r="34">
          <cell r="B34">
            <v>19.395833333333332</v>
          </cell>
          <cell r="C34">
            <v>29.2</v>
          </cell>
          <cell r="D34">
            <v>10.7</v>
          </cell>
          <cell r="E34">
            <v>53.833333333333336</v>
          </cell>
          <cell r="F34">
            <v>78</v>
          </cell>
          <cell r="G34">
            <v>30</v>
          </cell>
          <cell r="H34">
            <v>16.2</v>
          </cell>
          <cell r="I34" t="str">
            <v>S</v>
          </cell>
          <cell r="J34">
            <v>36.36</v>
          </cell>
          <cell r="K34">
            <v>0</v>
          </cell>
        </row>
        <row r="35">
          <cell r="B35">
            <v>18.154166666666669</v>
          </cell>
          <cell r="C35">
            <v>25.1</v>
          </cell>
          <cell r="D35">
            <v>11.2</v>
          </cell>
          <cell r="E35">
            <v>60.25</v>
          </cell>
          <cell r="F35">
            <v>90</v>
          </cell>
          <cell r="G35">
            <v>28</v>
          </cell>
          <cell r="H35">
            <v>14.04</v>
          </cell>
          <cell r="I35" t="str">
            <v>S</v>
          </cell>
          <cell r="J35">
            <v>39.96</v>
          </cell>
          <cell r="K3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21.400000000000002</v>
          </cell>
          <cell r="C17">
            <v>25.8</v>
          </cell>
          <cell r="D17">
            <v>20.399999999999999</v>
          </cell>
          <cell r="E17">
            <v>53.666666666666664</v>
          </cell>
          <cell r="F17">
            <v>56</v>
          </cell>
          <cell r="G17">
            <v>41</v>
          </cell>
          <cell r="H17">
            <v>9.7200000000000006</v>
          </cell>
          <cell r="I17" t="str">
            <v>L</v>
          </cell>
          <cell r="J17">
            <v>19.079999999999998</v>
          </cell>
          <cell r="K17">
            <v>0</v>
          </cell>
        </row>
        <row r="18">
          <cell r="B18">
            <v>20.787499999999998</v>
          </cell>
          <cell r="C18">
            <v>30.7</v>
          </cell>
          <cell r="D18">
            <v>11.7</v>
          </cell>
          <cell r="E18">
            <v>58.041666666666664</v>
          </cell>
          <cell r="F18">
            <v>87</v>
          </cell>
          <cell r="G18">
            <v>30</v>
          </cell>
          <cell r="H18">
            <v>24.12</v>
          </cell>
          <cell r="I18" t="str">
            <v>NE</v>
          </cell>
          <cell r="J18">
            <v>48.24</v>
          </cell>
          <cell r="K18">
            <v>0</v>
          </cell>
        </row>
        <row r="19">
          <cell r="B19">
            <v>22.187500000000004</v>
          </cell>
          <cell r="C19">
            <v>33</v>
          </cell>
          <cell r="D19">
            <v>12.8</v>
          </cell>
          <cell r="E19">
            <v>58.208333333333336</v>
          </cell>
          <cell r="F19">
            <v>88</v>
          </cell>
          <cell r="G19">
            <v>27</v>
          </cell>
          <cell r="H19">
            <v>26.64</v>
          </cell>
          <cell r="I19" t="str">
            <v>NE</v>
          </cell>
          <cell r="J19">
            <v>45.72</v>
          </cell>
          <cell r="K19">
            <v>0</v>
          </cell>
        </row>
        <row r="20">
          <cell r="B20">
            <v>23.129166666666666</v>
          </cell>
          <cell r="C20">
            <v>32.9</v>
          </cell>
          <cell r="D20">
            <v>15.3</v>
          </cell>
          <cell r="E20">
            <v>59.916666666666664</v>
          </cell>
          <cell r="F20">
            <v>85</v>
          </cell>
          <cell r="G20">
            <v>35</v>
          </cell>
          <cell r="H20">
            <v>19.079999999999998</v>
          </cell>
          <cell r="I20" t="str">
            <v>NE</v>
          </cell>
          <cell r="J20">
            <v>35.28</v>
          </cell>
          <cell r="K20">
            <v>0</v>
          </cell>
        </row>
        <row r="21">
          <cell r="B21">
            <v>23.508333333333329</v>
          </cell>
          <cell r="C21">
            <v>32</v>
          </cell>
          <cell r="D21">
            <v>15.9</v>
          </cell>
          <cell r="E21">
            <v>57.333333333333336</v>
          </cell>
          <cell r="F21">
            <v>85</v>
          </cell>
          <cell r="G21">
            <v>29</v>
          </cell>
          <cell r="H21">
            <v>23.759999999999998</v>
          </cell>
          <cell r="I21" t="str">
            <v>NE</v>
          </cell>
          <cell r="J21">
            <v>37.080000000000005</v>
          </cell>
          <cell r="K21">
            <v>0</v>
          </cell>
        </row>
        <row r="22">
          <cell r="B22">
            <v>22.929166666666671</v>
          </cell>
          <cell r="C22">
            <v>31.6</v>
          </cell>
          <cell r="D22">
            <v>13.6</v>
          </cell>
          <cell r="E22">
            <v>48.625</v>
          </cell>
          <cell r="F22">
            <v>77</v>
          </cell>
          <cell r="G22">
            <v>26</v>
          </cell>
          <cell r="H22">
            <v>22.68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23.249999999999996</v>
          </cell>
          <cell r="C23">
            <v>32.700000000000003</v>
          </cell>
          <cell r="D23">
            <v>14.9</v>
          </cell>
          <cell r="E23">
            <v>52.125</v>
          </cell>
          <cell r="F23">
            <v>79</v>
          </cell>
          <cell r="G23">
            <v>29</v>
          </cell>
          <cell r="H23">
            <v>24.840000000000003</v>
          </cell>
          <cell r="I23" t="str">
            <v>NE</v>
          </cell>
          <cell r="J23">
            <v>41.4</v>
          </cell>
          <cell r="K23">
            <v>0</v>
          </cell>
        </row>
        <row r="24">
          <cell r="B24">
            <v>20.433333333333334</v>
          </cell>
          <cell r="C24">
            <v>32.299999999999997</v>
          </cell>
          <cell r="D24">
            <v>12.7</v>
          </cell>
          <cell r="E24">
            <v>64.791666666666671</v>
          </cell>
          <cell r="F24">
            <v>87</v>
          </cell>
          <cell r="G24">
            <v>32</v>
          </cell>
          <cell r="H24">
            <v>32.04</v>
          </cell>
          <cell r="I24" t="str">
            <v>NE</v>
          </cell>
          <cell r="J24">
            <v>50.4</v>
          </cell>
          <cell r="K24">
            <v>0</v>
          </cell>
        </row>
        <row r="25">
          <cell r="B25">
            <v>11.179166666666667</v>
          </cell>
          <cell r="C25">
            <v>16.5</v>
          </cell>
          <cell r="D25">
            <v>7.7</v>
          </cell>
          <cell r="E25">
            <v>77.125</v>
          </cell>
          <cell r="F25">
            <v>95</v>
          </cell>
          <cell r="G25">
            <v>47</v>
          </cell>
          <cell r="H25">
            <v>22.32</v>
          </cell>
          <cell r="I25" t="str">
            <v>S</v>
          </cell>
          <cell r="J25">
            <v>39.6</v>
          </cell>
          <cell r="K25">
            <v>2.2000000000000002</v>
          </cell>
        </row>
        <row r="26">
          <cell r="B26">
            <v>14.045833333333333</v>
          </cell>
          <cell r="C26">
            <v>27.7</v>
          </cell>
          <cell r="D26">
            <v>4.0999999999999996</v>
          </cell>
          <cell r="E26">
            <v>72.166666666666671</v>
          </cell>
          <cell r="F26">
            <v>97</v>
          </cell>
          <cell r="G26">
            <v>36</v>
          </cell>
          <cell r="H26">
            <v>26.64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21.75</v>
          </cell>
          <cell r="C27">
            <v>30.6</v>
          </cell>
          <cell r="D27">
            <v>12.2</v>
          </cell>
          <cell r="E27">
            <v>66.041666666666671</v>
          </cell>
          <cell r="F27">
            <v>97</v>
          </cell>
          <cell r="G27">
            <v>32</v>
          </cell>
          <cell r="H27">
            <v>17.28</v>
          </cell>
          <cell r="I27" t="str">
            <v>NE</v>
          </cell>
          <cell r="J27">
            <v>29.880000000000003</v>
          </cell>
          <cell r="K27">
            <v>0</v>
          </cell>
        </row>
        <row r="28">
          <cell r="B28">
            <v>17.466666666666669</v>
          </cell>
          <cell r="C28">
            <v>24.9</v>
          </cell>
          <cell r="D28">
            <v>13.8</v>
          </cell>
          <cell r="E28">
            <v>79.125</v>
          </cell>
          <cell r="F28">
            <v>91</v>
          </cell>
          <cell r="G28">
            <v>51</v>
          </cell>
          <cell r="H28">
            <v>14.04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17.954166666666666</v>
          </cell>
          <cell r="C29">
            <v>27.3</v>
          </cell>
          <cell r="D29">
            <v>12.2</v>
          </cell>
          <cell r="E29">
            <v>77.791666666666671</v>
          </cell>
          <cell r="F29">
            <v>98</v>
          </cell>
          <cell r="G29">
            <v>41</v>
          </cell>
          <cell r="H29">
            <v>19.8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16.19166666666667</v>
          </cell>
          <cell r="C30">
            <v>22</v>
          </cell>
          <cell r="D30">
            <v>14.2</v>
          </cell>
          <cell r="E30">
            <v>87.333333333333329</v>
          </cell>
          <cell r="F30">
            <v>97</v>
          </cell>
          <cell r="G30">
            <v>61</v>
          </cell>
          <cell r="H30">
            <v>11.16</v>
          </cell>
          <cell r="I30" t="str">
            <v>SO</v>
          </cell>
          <cell r="J30">
            <v>24.48</v>
          </cell>
          <cell r="K30">
            <v>0</v>
          </cell>
        </row>
        <row r="31">
          <cell r="B31">
            <v>18.479166666666664</v>
          </cell>
          <cell r="C31">
            <v>28.5</v>
          </cell>
          <cell r="D31">
            <v>13.6</v>
          </cell>
          <cell r="E31">
            <v>78.708333333333329</v>
          </cell>
          <cell r="F31">
            <v>98</v>
          </cell>
          <cell r="G31">
            <v>40</v>
          </cell>
          <cell r="H31">
            <v>16.559999999999999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21.783333333333335</v>
          </cell>
          <cell r="C32">
            <v>31.5</v>
          </cell>
          <cell r="D32">
            <v>14.2</v>
          </cell>
          <cell r="E32">
            <v>61.125</v>
          </cell>
          <cell r="F32">
            <v>86</v>
          </cell>
          <cell r="G32">
            <v>34</v>
          </cell>
          <cell r="H32">
            <v>24.48</v>
          </cell>
          <cell r="I32" t="str">
            <v>NE</v>
          </cell>
          <cell r="J32">
            <v>50.4</v>
          </cell>
          <cell r="K32">
            <v>0</v>
          </cell>
        </row>
        <row r="33">
          <cell r="B33">
            <v>16.866666666666671</v>
          </cell>
          <cell r="C33">
            <v>23.6</v>
          </cell>
          <cell r="D33">
            <v>11.8</v>
          </cell>
          <cell r="E33">
            <v>62.125</v>
          </cell>
          <cell r="F33">
            <v>90</v>
          </cell>
          <cell r="G33">
            <v>29</v>
          </cell>
          <cell r="H33">
            <v>16.2</v>
          </cell>
          <cell r="I33" t="str">
            <v>S</v>
          </cell>
          <cell r="J33">
            <v>31.680000000000003</v>
          </cell>
          <cell r="K33">
            <v>0</v>
          </cell>
        </row>
        <row r="34">
          <cell r="B34">
            <v>14.529166666666669</v>
          </cell>
          <cell r="C34">
            <v>24.7</v>
          </cell>
          <cell r="D34">
            <v>8.1</v>
          </cell>
          <cell r="E34">
            <v>73.625</v>
          </cell>
          <cell r="F34">
            <v>95</v>
          </cell>
          <cell r="G34">
            <v>36</v>
          </cell>
          <cell r="H34">
            <v>12.6</v>
          </cell>
          <cell r="I34" t="str">
            <v>S</v>
          </cell>
          <cell r="J34">
            <v>19.440000000000001</v>
          </cell>
          <cell r="K34">
            <v>6.6</v>
          </cell>
        </row>
        <row r="35">
          <cell r="B35">
            <v>14.375</v>
          </cell>
          <cell r="C35">
            <v>22.3</v>
          </cell>
          <cell r="D35">
            <v>7.5</v>
          </cell>
          <cell r="E35">
            <v>73.625</v>
          </cell>
          <cell r="F35">
            <v>97</v>
          </cell>
          <cell r="G35">
            <v>30</v>
          </cell>
          <cell r="H35">
            <v>18.720000000000002</v>
          </cell>
          <cell r="I35" t="str">
            <v>S</v>
          </cell>
          <cell r="J35">
            <v>29.16</v>
          </cell>
          <cell r="K35">
            <v>0.4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29.22</v>
          </cell>
          <cell r="C20">
            <v>33.799999999999997</v>
          </cell>
          <cell r="D20">
            <v>24.5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11.16</v>
          </cell>
          <cell r="I20" t="str">
            <v>NO</v>
          </cell>
          <cell r="J20">
            <v>26.28</v>
          </cell>
          <cell r="K20">
            <v>0</v>
          </cell>
        </row>
        <row r="21">
          <cell r="B21">
            <v>24.433333333333334</v>
          </cell>
          <cell r="C21">
            <v>33</v>
          </cell>
          <cell r="D21">
            <v>16.7</v>
          </cell>
          <cell r="E21">
            <v>52.81818181818182</v>
          </cell>
          <cell r="F21">
            <v>78</v>
          </cell>
          <cell r="G21">
            <v>25</v>
          </cell>
          <cell r="H21">
            <v>14.4</v>
          </cell>
          <cell r="I21" t="str">
            <v>SE</v>
          </cell>
          <cell r="J21">
            <v>31.680000000000003</v>
          </cell>
          <cell r="K21">
            <v>0</v>
          </cell>
        </row>
        <row r="22">
          <cell r="B22">
            <v>23.9375</v>
          </cell>
          <cell r="C22">
            <v>33.200000000000003</v>
          </cell>
          <cell r="D22">
            <v>15.8</v>
          </cell>
          <cell r="E22">
            <v>42.541666666666664</v>
          </cell>
          <cell r="F22">
            <v>64</v>
          </cell>
          <cell r="G22">
            <v>23</v>
          </cell>
          <cell r="H22">
            <v>18.720000000000002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24.275000000000002</v>
          </cell>
          <cell r="C23">
            <v>33.4</v>
          </cell>
          <cell r="D23">
            <v>14.8</v>
          </cell>
          <cell r="E23">
            <v>52.94736842105263</v>
          </cell>
          <cell r="F23">
            <v>78</v>
          </cell>
          <cell r="G23">
            <v>28</v>
          </cell>
          <cell r="H23">
            <v>23.040000000000003</v>
          </cell>
          <cell r="I23" t="str">
            <v>N</v>
          </cell>
          <cell r="J23">
            <v>42.12</v>
          </cell>
          <cell r="K23">
            <v>0</v>
          </cell>
        </row>
        <row r="24">
          <cell r="B24">
            <v>22.716666666666665</v>
          </cell>
          <cell r="C24">
            <v>33.9</v>
          </cell>
          <cell r="D24">
            <v>14.9</v>
          </cell>
          <cell r="E24">
            <v>64</v>
          </cell>
          <cell r="F24">
            <v>80</v>
          </cell>
          <cell r="G24">
            <v>29</v>
          </cell>
          <cell r="H24">
            <v>30.240000000000002</v>
          </cell>
          <cell r="I24" t="str">
            <v>SO</v>
          </cell>
          <cell r="J24">
            <v>54.72</v>
          </cell>
          <cell r="K24">
            <v>0</v>
          </cell>
        </row>
        <row r="25">
          <cell r="B25">
            <v>14.133333333333333</v>
          </cell>
          <cell r="C25">
            <v>20.3</v>
          </cell>
          <cell r="D25">
            <v>10.8</v>
          </cell>
          <cell r="E25">
            <v>63.75</v>
          </cell>
          <cell r="F25">
            <v>84</v>
          </cell>
          <cell r="G25">
            <v>28</v>
          </cell>
          <cell r="H25">
            <v>23.040000000000003</v>
          </cell>
          <cell r="I25" t="str">
            <v>S</v>
          </cell>
          <cell r="J25">
            <v>43.92</v>
          </cell>
          <cell r="K25">
            <v>0</v>
          </cell>
        </row>
        <row r="26">
          <cell r="B26">
            <v>17.474999999999998</v>
          </cell>
          <cell r="C26">
            <v>29.6</v>
          </cell>
          <cell r="D26">
            <v>8.9</v>
          </cell>
          <cell r="E26">
            <v>54.375</v>
          </cell>
          <cell r="F26">
            <v>82</v>
          </cell>
          <cell r="G26">
            <v>32</v>
          </cell>
          <cell r="H26">
            <v>13.32</v>
          </cell>
          <cell r="I26" t="str">
            <v>NE</v>
          </cell>
          <cell r="J26">
            <v>30.96</v>
          </cell>
          <cell r="K26">
            <v>0</v>
          </cell>
        </row>
        <row r="27">
          <cell r="B27">
            <v>23.354166666666661</v>
          </cell>
          <cell r="C27">
            <v>31.9</v>
          </cell>
          <cell r="D27">
            <v>13.9</v>
          </cell>
          <cell r="E27">
            <v>53.125</v>
          </cell>
          <cell r="F27">
            <v>88</v>
          </cell>
          <cell r="G27">
            <v>28</v>
          </cell>
          <cell r="H27">
            <v>10.8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21.120833333333334</v>
          </cell>
          <cell r="C28">
            <v>29.4</v>
          </cell>
          <cell r="D28">
            <v>14.1</v>
          </cell>
          <cell r="E28">
            <v>63.5</v>
          </cell>
          <cell r="F28">
            <v>87</v>
          </cell>
          <cell r="G28">
            <v>35</v>
          </cell>
          <cell r="H28">
            <v>14.04</v>
          </cell>
          <cell r="I28" t="str">
            <v>S</v>
          </cell>
          <cell r="J28">
            <v>38.519999999999996</v>
          </cell>
          <cell r="K28">
            <v>0</v>
          </cell>
        </row>
        <row r="29">
          <cell r="B29">
            <v>19.599999999999998</v>
          </cell>
          <cell r="C29">
            <v>28.3</v>
          </cell>
          <cell r="D29">
            <v>12.8</v>
          </cell>
          <cell r="E29">
            <v>69.583333333333329</v>
          </cell>
          <cell r="F29">
            <v>96</v>
          </cell>
          <cell r="G29">
            <v>39</v>
          </cell>
          <cell r="H29">
            <v>12.6</v>
          </cell>
          <cell r="I29" t="str">
            <v>SE</v>
          </cell>
          <cell r="J29">
            <v>29.16</v>
          </cell>
          <cell r="K29">
            <v>0</v>
          </cell>
        </row>
        <row r="30">
          <cell r="B30">
            <v>20.025000000000002</v>
          </cell>
          <cell r="C30">
            <v>28.4</v>
          </cell>
          <cell r="D30">
            <v>14.2</v>
          </cell>
          <cell r="E30">
            <v>70.125</v>
          </cell>
          <cell r="F30">
            <v>95</v>
          </cell>
          <cell r="G30">
            <v>39</v>
          </cell>
          <cell r="H30">
            <v>10.44</v>
          </cell>
          <cell r="I30" t="str">
            <v>S</v>
          </cell>
          <cell r="J30">
            <v>23.400000000000002</v>
          </cell>
          <cell r="K30">
            <v>0</v>
          </cell>
        </row>
        <row r="31">
          <cell r="B31">
            <v>19.062500000000004</v>
          </cell>
          <cell r="C31">
            <v>28.2</v>
          </cell>
          <cell r="D31">
            <v>12.6</v>
          </cell>
          <cell r="E31">
            <v>73.083333333333329</v>
          </cell>
          <cell r="F31">
            <v>98</v>
          </cell>
          <cell r="G31">
            <v>37</v>
          </cell>
          <cell r="H31">
            <v>14.76</v>
          </cell>
          <cell r="I31" t="str">
            <v>S</v>
          </cell>
          <cell r="J31">
            <v>24.840000000000003</v>
          </cell>
          <cell r="K31">
            <v>0</v>
          </cell>
        </row>
        <row r="32">
          <cell r="B32">
            <v>23.24166666666666</v>
          </cell>
          <cell r="C32">
            <v>33.9</v>
          </cell>
          <cell r="D32">
            <v>14.5</v>
          </cell>
          <cell r="E32">
            <v>55.791666666666664</v>
          </cell>
          <cell r="F32">
            <v>85</v>
          </cell>
          <cell r="G32">
            <v>28</v>
          </cell>
          <cell r="H32">
            <v>29.880000000000003</v>
          </cell>
          <cell r="I32" t="str">
            <v>SE</v>
          </cell>
          <cell r="J32">
            <v>45.36</v>
          </cell>
          <cell r="K32">
            <v>0</v>
          </cell>
        </row>
        <row r="33">
          <cell r="B33">
            <v>21.604166666666668</v>
          </cell>
          <cell r="C33">
            <v>26.6</v>
          </cell>
          <cell r="D33">
            <v>15.9</v>
          </cell>
          <cell r="E33">
            <v>54.125</v>
          </cell>
          <cell r="F33">
            <v>81</v>
          </cell>
          <cell r="G33">
            <v>33</v>
          </cell>
          <cell r="H33">
            <v>13.68</v>
          </cell>
          <cell r="I33" t="str">
            <v>S</v>
          </cell>
          <cell r="J33">
            <v>32.76</v>
          </cell>
          <cell r="K33">
            <v>0</v>
          </cell>
        </row>
        <row r="34">
          <cell r="B34">
            <v>19.083333333333332</v>
          </cell>
          <cell r="C34">
            <v>28.7</v>
          </cell>
          <cell r="D34">
            <v>11</v>
          </cell>
          <cell r="E34">
            <v>51.125</v>
          </cell>
          <cell r="F34">
            <v>83</v>
          </cell>
          <cell r="G34">
            <v>31</v>
          </cell>
          <cell r="H34">
            <v>16.2</v>
          </cell>
          <cell r="I34" t="str">
            <v>N</v>
          </cell>
          <cell r="J34">
            <v>34.92</v>
          </cell>
          <cell r="K34">
            <v>0</v>
          </cell>
        </row>
        <row r="35">
          <cell r="B35">
            <v>18.550000000000004</v>
          </cell>
          <cell r="C35">
            <v>24.7</v>
          </cell>
          <cell r="D35">
            <v>11.9</v>
          </cell>
          <cell r="E35">
            <v>58.083333333333336</v>
          </cell>
          <cell r="F35">
            <v>87</v>
          </cell>
          <cell r="G35">
            <v>29</v>
          </cell>
          <cell r="H35">
            <v>17.28</v>
          </cell>
          <cell r="I35" t="str">
            <v>S</v>
          </cell>
          <cell r="J35">
            <v>33.119999999999997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23.5</v>
          </cell>
          <cell r="C17">
            <v>27.9</v>
          </cell>
          <cell r="D17">
            <v>17.899999999999999</v>
          </cell>
          <cell r="E17">
            <v>51.75</v>
          </cell>
          <cell r="F17">
            <v>73</v>
          </cell>
          <cell r="G17">
            <v>36</v>
          </cell>
          <cell r="H17">
            <v>9.3600000000000012</v>
          </cell>
          <cell r="I17" t="str">
            <v>NE</v>
          </cell>
          <cell r="J17">
            <v>27.36</v>
          </cell>
          <cell r="K17">
            <v>0</v>
          </cell>
        </row>
        <row r="18">
          <cell r="B18">
            <v>20.862500000000001</v>
          </cell>
          <cell r="C18">
            <v>30.6</v>
          </cell>
          <cell r="D18">
            <v>12.8</v>
          </cell>
          <cell r="E18">
            <v>58.416666666666664</v>
          </cell>
          <cell r="F18">
            <v>86</v>
          </cell>
          <cell r="G18">
            <v>31</v>
          </cell>
          <cell r="H18">
            <v>21.96</v>
          </cell>
          <cell r="I18" t="str">
            <v>NE</v>
          </cell>
          <cell r="J18">
            <v>38.159999999999997</v>
          </cell>
          <cell r="K18">
            <v>0</v>
          </cell>
        </row>
        <row r="19">
          <cell r="B19">
            <v>22.033333333333335</v>
          </cell>
          <cell r="C19">
            <v>32.6</v>
          </cell>
          <cell r="D19">
            <v>12.8</v>
          </cell>
          <cell r="E19">
            <v>58.041666666666664</v>
          </cell>
          <cell r="F19">
            <v>89</v>
          </cell>
          <cell r="G19">
            <v>28</v>
          </cell>
          <cell r="H19">
            <v>28.44</v>
          </cell>
          <cell r="I19" t="str">
            <v>N</v>
          </cell>
          <cell r="J19">
            <v>50.76</v>
          </cell>
          <cell r="K19">
            <v>0</v>
          </cell>
        </row>
        <row r="20">
          <cell r="B20">
            <v>23.316666666666666</v>
          </cell>
          <cell r="C20">
            <v>32.4</v>
          </cell>
          <cell r="D20">
            <v>15.7</v>
          </cell>
          <cell r="E20">
            <v>57.541666666666664</v>
          </cell>
          <cell r="F20">
            <v>84</v>
          </cell>
          <cell r="G20">
            <v>33</v>
          </cell>
          <cell r="H20">
            <v>21.96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23.037500000000005</v>
          </cell>
          <cell r="C21">
            <v>32</v>
          </cell>
          <cell r="D21">
            <v>15.6</v>
          </cell>
          <cell r="E21">
            <v>55.166666666666664</v>
          </cell>
          <cell r="F21">
            <v>85</v>
          </cell>
          <cell r="G21">
            <v>27</v>
          </cell>
          <cell r="H21">
            <v>24.12</v>
          </cell>
          <cell r="I21" t="str">
            <v>NE</v>
          </cell>
          <cell r="J21">
            <v>39.6</v>
          </cell>
          <cell r="K21">
            <v>0</v>
          </cell>
        </row>
        <row r="22">
          <cell r="B22">
            <v>22.104166666666671</v>
          </cell>
          <cell r="C22">
            <v>31.8</v>
          </cell>
          <cell r="D22">
            <v>12.5</v>
          </cell>
          <cell r="E22">
            <v>48</v>
          </cell>
          <cell r="F22">
            <v>79</v>
          </cell>
          <cell r="G22">
            <v>25</v>
          </cell>
          <cell r="H22">
            <v>20.52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22.408333333333335</v>
          </cell>
          <cell r="C23">
            <v>32.6</v>
          </cell>
          <cell r="D23">
            <v>13.2</v>
          </cell>
          <cell r="E23">
            <v>53.608695652173914</v>
          </cell>
          <cell r="F23">
            <v>85</v>
          </cell>
          <cell r="G23">
            <v>29</v>
          </cell>
          <cell r="H23">
            <v>27.36</v>
          </cell>
          <cell r="I23" t="str">
            <v>N</v>
          </cell>
          <cell r="J23">
            <v>47.519999999999996</v>
          </cell>
          <cell r="K23">
            <v>0</v>
          </cell>
        </row>
        <row r="24">
          <cell r="B24">
            <v>19.829166666666669</v>
          </cell>
          <cell r="C24">
            <v>31.6</v>
          </cell>
          <cell r="D24">
            <v>11.8</v>
          </cell>
          <cell r="E24">
            <v>68.25</v>
          </cell>
          <cell r="F24">
            <v>88</v>
          </cell>
          <cell r="G24">
            <v>32</v>
          </cell>
          <cell r="H24">
            <v>40.32</v>
          </cell>
          <cell r="I24" t="str">
            <v>N</v>
          </cell>
          <cell r="J24">
            <v>57.24</v>
          </cell>
          <cell r="K24">
            <v>0</v>
          </cell>
        </row>
        <row r="25">
          <cell r="B25">
            <v>11.695833333333333</v>
          </cell>
          <cell r="C25">
            <v>18.600000000000001</v>
          </cell>
          <cell r="D25">
            <v>8</v>
          </cell>
          <cell r="E25">
            <v>72</v>
          </cell>
          <cell r="F25">
            <v>95</v>
          </cell>
          <cell r="G25">
            <v>26</v>
          </cell>
          <cell r="H25">
            <v>36.72</v>
          </cell>
          <cell r="I25" t="str">
            <v>S</v>
          </cell>
          <cell r="J25">
            <v>54.36</v>
          </cell>
          <cell r="K25">
            <v>0</v>
          </cell>
        </row>
        <row r="26">
          <cell r="B26">
            <v>15.558333333333332</v>
          </cell>
          <cell r="C26">
            <v>28</v>
          </cell>
          <cell r="D26">
            <v>7.8</v>
          </cell>
          <cell r="E26">
            <v>59.708333333333336</v>
          </cell>
          <cell r="F26">
            <v>86</v>
          </cell>
          <cell r="G26">
            <v>34</v>
          </cell>
          <cell r="H26">
            <v>20.88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21.266666666666666</v>
          </cell>
          <cell r="C27">
            <v>30.9</v>
          </cell>
          <cell r="D27">
            <v>12.7</v>
          </cell>
          <cell r="E27">
            <v>60.583333333333336</v>
          </cell>
          <cell r="F27">
            <v>90</v>
          </cell>
          <cell r="G27">
            <v>29</v>
          </cell>
          <cell r="H27">
            <v>16.920000000000002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17.712499999999999</v>
          </cell>
          <cell r="C28">
            <v>27.2</v>
          </cell>
          <cell r="D28">
            <v>12.8</v>
          </cell>
          <cell r="E28">
            <v>75.125</v>
          </cell>
          <cell r="F28">
            <v>91</v>
          </cell>
          <cell r="G28">
            <v>42</v>
          </cell>
          <cell r="H28">
            <v>26.64</v>
          </cell>
          <cell r="I28" t="str">
            <v>S</v>
          </cell>
          <cell r="J28">
            <v>41.76</v>
          </cell>
          <cell r="K28">
            <v>0</v>
          </cell>
        </row>
        <row r="29">
          <cell r="B29">
            <v>17.520833333333339</v>
          </cell>
          <cell r="C29">
            <v>27.2</v>
          </cell>
          <cell r="D29">
            <v>12.3</v>
          </cell>
          <cell r="E29">
            <v>78.958333333333329</v>
          </cell>
          <cell r="F29">
            <v>99</v>
          </cell>
          <cell r="G29">
            <v>40</v>
          </cell>
          <cell r="H29">
            <v>23.040000000000003</v>
          </cell>
          <cell r="I29" t="str">
            <v>S</v>
          </cell>
          <cell r="J29">
            <v>38.159999999999997</v>
          </cell>
          <cell r="K29">
            <v>0</v>
          </cell>
        </row>
        <row r="30">
          <cell r="B30">
            <v>16.008333333333336</v>
          </cell>
          <cell r="C30">
            <v>23.1</v>
          </cell>
          <cell r="D30">
            <v>12.5</v>
          </cell>
          <cell r="E30">
            <v>85.625</v>
          </cell>
          <cell r="F30">
            <v>99</v>
          </cell>
          <cell r="G30">
            <v>56</v>
          </cell>
          <cell r="H30">
            <v>23.040000000000003</v>
          </cell>
          <cell r="I30" t="str">
            <v>S</v>
          </cell>
          <cell r="J30">
            <v>35.64</v>
          </cell>
          <cell r="K30">
            <v>0</v>
          </cell>
        </row>
        <row r="31">
          <cell r="B31">
            <v>17.491666666666664</v>
          </cell>
          <cell r="C31">
            <v>27.7</v>
          </cell>
          <cell r="D31">
            <v>11.6</v>
          </cell>
          <cell r="E31">
            <v>78.75</v>
          </cell>
          <cell r="F31">
            <v>99</v>
          </cell>
          <cell r="G31">
            <v>35</v>
          </cell>
          <cell r="H31">
            <v>20.16</v>
          </cell>
          <cell r="I31" t="str">
            <v>S</v>
          </cell>
          <cell r="J31">
            <v>30.6</v>
          </cell>
          <cell r="K31">
            <v>0</v>
          </cell>
        </row>
        <row r="32">
          <cell r="B32">
            <v>21.037500000000001</v>
          </cell>
          <cell r="C32">
            <v>29.9</v>
          </cell>
          <cell r="D32">
            <v>12.6</v>
          </cell>
          <cell r="E32">
            <v>62.458333333333336</v>
          </cell>
          <cell r="F32">
            <v>92</v>
          </cell>
          <cell r="G32">
            <v>37</v>
          </cell>
          <cell r="H32">
            <v>23.759999999999998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18.354166666666664</v>
          </cell>
          <cell r="C33">
            <v>23.8</v>
          </cell>
          <cell r="D33">
            <v>12.6</v>
          </cell>
          <cell r="E33">
            <v>63.583333333333336</v>
          </cell>
          <cell r="F33">
            <v>91</v>
          </cell>
          <cell r="G33">
            <v>35</v>
          </cell>
          <cell r="H33">
            <v>23.759999999999998</v>
          </cell>
          <cell r="I33" t="str">
            <v>S</v>
          </cell>
          <cell r="J33">
            <v>37.080000000000005</v>
          </cell>
          <cell r="K33">
            <v>0</v>
          </cell>
        </row>
        <row r="34">
          <cell r="B34">
            <v>17.229166666666668</v>
          </cell>
          <cell r="C34">
            <v>26.7</v>
          </cell>
          <cell r="D34">
            <v>12</v>
          </cell>
          <cell r="E34">
            <v>57.791666666666664</v>
          </cell>
          <cell r="F34">
            <v>93</v>
          </cell>
          <cell r="G34">
            <v>32</v>
          </cell>
          <cell r="H34">
            <v>25.92</v>
          </cell>
          <cell r="I34" t="str">
            <v>S</v>
          </cell>
          <cell r="J34">
            <v>46.080000000000005</v>
          </cell>
          <cell r="K34">
            <v>0</v>
          </cell>
        </row>
        <row r="35">
          <cell r="B35">
            <v>15.691666666666668</v>
          </cell>
          <cell r="C35">
            <v>22.7</v>
          </cell>
          <cell r="D35">
            <v>10.1</v>
          </cell>
          <cell r="E35">
            <v>66.333333333333329</v>
          </cell>
          <cell r="F35">
            <v>96</v>
          </cell>
          <cell r="G35">
            <v>26</v>
          </cell>
          <cell r="H35">
            <v>23.759999999999998</v>
          </cell>
          <cell r="I35" t="str">
            <v>S</v>
          </cell>
          <cell r="J35">
            <v>37.080000000000005</v>
          </cell>
          <cell r="K35">
            <v>2.6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24.437499999999996</v>
          </cell>
          <cell r="C5">
            <v>31.9</v>
          </cell>
          <cell r="D5">
            <v>18.5</v>
          </cell>
          <cell r="E5">
            <v>52.666666666666664</v>
          </cell>
          <cell r="F5">
            <v>98</v>
          </cell>
          <cell r="G5">
            <v>25</v>
          </cell>
          <cell r="H5">
            <v>15.120000000000001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24.350000000000005</v>
          </cell>
          <cell r="C6">
            <v>32.200000000000003</v>
          </cell>
          <cell r="D6">
            <v>17.8</v>
          </cell>
          <cell r="E6">
            <v>47.333333333333336</v>
          </cell>
          <cell r="F6">
            <v>70</v>
          </cell>
          <cell r="G6">
            <v>26</v>
          </cell>
          <cell r="H6">
            <v>12.96</v>
          </cell>
          <cell r="I6" t="str">
            <v>NE</v>
          </cell>
          <cell r="J6">
            <v>25.56</v>
          </cell>
          <cell r="K6">
            <v>0</v>
          </cell>
        </row>
        <row r="7">
          <cell r="B7">
            <v>24.066666666666663</v>
          </cell>
          <cell r="C7">
            <v>32</v>
          </cell>
          <cell r="D7">
            <v>16.3</v>
          </cell>
          <cell r="E7">
            <v>50.25</v>
          </cell>
          <cell r="F7">
            <v>80</v>
          </cell>
          <cell r="G7">
            <v>26</v>
          </cell>
          <cell r="H7">
            <v>10.8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23.754166666666666</v>
          </cell>
          <cell r="C8">
            <v>30.7</v>
          </cell>
          <cell r="D8">
            <v>17.7</v>
          </cell>
          <cell r="E8">
            <v>53.416666666666664</v>
          </cell>
          <cell r="F8">
            <v>82</v>
          </cell>
          <cell r="G8">
            <v>29</v>
          </cell>
          <cell r="H8">
            <v>14.04</v>
          </cell>
          <cell r="I8" t="str">
            <v>L</v>
          </cell>
          <cell r="J8">
            <v>24.840000000000003</v>
          </cell>
          <cell r="K8">
            <v>0</v>
          </cell>
        </row>
        <row r="9">
          <cell r="B9">
            <v>24.391666666666666</v>
          </cell>
          <cell r="C9">
            <v>32.1</v>
          </cell>
          <cell r="D9">
            <v>17.2</v>
          </cell>
          <cell r="E9">
            <v>49.125</v>
          </cell>
          <cell r="F9">
            <v>83</v>
          </cell>
          <cell r="G9">
            <v>21</v>
          </cell>
          <cell r="H9">
            <v>18.36</v>
          </cell>
          <cell r="I9" t="str">
            <v>SE</v>
          </cell>
          <cell r="J9">
            <v>29.16</v>
          </cell>
          <cell r="K9">
            <v>0</v>
          </cell>
        </row>
        <row r="10">
          <cell r="B10">
            <v>24.704166666666666</v>
          </cell>
          <cell r="C10">
            <v>32.4</v>
          </cell>
          <cell r="D10">
            <v>17</v>
          </cell>
          <cell r="E10">
            <v>39.416666666666664</v>
          </cell>
          <cell r="F10">
            <v>67</v>
          </cell>
          <cell r="G10">
            <v>21</v>
          </cell>
          <cell r="H10">
            <v>14.4</v>
          </cell>
          <cell r="I10" t="str">
            <v>L</v>
          </cell>
          <cell r="J10">
            <v>35.64</v>
          </cell>
          <cell r="K10">
            <v>0</v>
          </cell>
        </row>
        <row r="11">
          <cell r="B11">
            <v>24.070833333333329</v>
          </cell>
          <cell r="C11">
            <v>31.6</v>
          </cell>
          <cell r="D11">
            <v>17.899999999999999</v>
          </cell>
          <cell r="E11">
            <v>43.125</v>
          </cell>
          <cell r="F11">
            <v>63</v>
          </cell>
          <cell r="G11">
            <v>21</v>
          </cell>
          <cell r="H11">
            <v>14.4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23.620833333333334</v>
          </cell>
          <cell r="C12">
            <v>32.200000000000003</v>
          </cell>
          <cell r="D12">
            <v>15.2</v>
          </cell>
          <cell r="E12">
            <v>47.958333333333336</v>
          </cell>
          <cell r="F12">
            <v>82</v>
          </cell>
          <cell r="G12">
            <v>21</v>
          </cell>
          <cell r="H12">
            <v>13.32</v>
          </cell>
          <cell r="I12" t="str">
            <v>NO</v>
          </cell>
          <cell r="J12">
            <v>25.56</v>
          </cell>
          <cell r="K12">
            <v>0</v>
          </cell>
        </row>
        <row r="13">
          <cell r="B13">
            <v>16.787500000000001</v>
          </cell>
          <cell r="C13">
            <v>23.8</v>
          </cell>
          <cell r="D13">
            <v>13.1</v>
          </cell>
          <cell r="E13">
            <v>74.375</v>
          </cell>
          <cell r="F13">
            <v>99</v>
          </cell>
          <cell r="G13">
            <v>42</v>
          </cell>
          <cell r="H13">
            <v>22.32</v>
          </cell>
          <cell r="I13" t="str">
            <v>SO</v>
          </cell>
          <cell r="J13">
            <v>38.880000000000003</v>
          </cell>
          <cell r="K13">
            <v>0</v>
          </cell>
        </row>
        <row r="14">
          <cell r="B14">
            <v>13.808333333333335</v>
          </cell>
          <cell r="C14">
            <v>20.100000000000001</v>
          </cell>
          <cell r="D14">
            <v>8.8000000000000007</v>
          </cell>
          <cell r="E14">
            <v>64.791666666666671</v>
          </cell>
          <cell r="F14">
            <v>95</v>
          </cell>
          <cell r="G14">
            <v>28</v>
          </cell>
          <cell r="H14">
            <v>18.36</v>
          </cell>
          <cell r="I14" t="str">
            <v>SO</v>
          </cell>
          <cell r="J14">
            <v>34.56</v>
          </cell>
          <cell r="K14">
            <v>0</v>
          </cell>
        </row>
        <row r="15">
          <cell r="B15">
            <v>13.933333333333332</v>
          </cell>
          <cell r="C15">
            <v>21.7</v>
          </cell>
          <cell r="D15">
            <v>7.4</v>
          </cell>
          <cell r="E15">
            <v>54.541666666666664</v>
          </cell>
          <cell r="F15">
            <v>82</v>
          </cell>
          <cell r="G15">
            <v>21</v>
          </cell>
          <cell r="H15">
            <v>20.16</v>
          </cell>
          <cell r="I15" t="str">
            <v>L</v>
          </cell>
          <cell r="J15">
            <v>34.92</v>
          </cell>
          <cell r="K15">
            <v>0</v>
          </cell>
        </row>
        <row r="16">
          <cell r="B16">
            <v>16.179166666666667</v>
          </cell>
          <cell r="C16">
            <v>23.5</v>
          </cell>
          <cell r="D16">
            <v>11</v>
          </cell>
          <cell r="E16">
            <v>52.625</v>
          </cell>
          <cell r="F16">
            <v>76</v>
          </cell>
          <cell r="G16">
            <v>25</v>
          </cell>
          <cell r="H16">
            <v>23.040000000000003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19.945833333333336</v>
          </cell>
          <cell r="C17">
            <v>30.3</v>
          </cell>
          <cell r="D17">
            <v>14</v>
          </cell>
          <cell r="E17">
            <v>43.583333333333336</v>
          </cell>
          <cell r="F17">
            <v>65</v>
          </cell>
          <cell r="G17">
            <v>23</v>
          </cell>
          <cell r="H17">
            <v>17.28</v>
          </cell>
          <cell r="I17" t="str">
            <v>L</v>
          </cell>
          <cell r="J17">
            <v>26.28</v>
          </cell>
          <cell r="K17">
            <v>0</v>
          </cell>
        </row>
        <row r="18">
          <cell r="B18">
            <v>23.516666666666666</v>
          </cell>
          <cell r="C18">
            <v>31.7</v>
          </cell>
          <cell r="D18">
            <v>17</v>
          </cell>
          <cell r="E18">
            <v>43.583333333333336</v>
          </cell>
          <cell r="F18">
            <v>71</v>
          </cell>
          <cell r="G18">
            <v>23</v>
          </cell>
          <cell r="H18">
            <v>18.720000000000002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25.200000000000003</v>
          </cell>
          <cell r="C19">
            <v>34</v>
          </cell>
          <cell r="D19">
            <v>18.3</v>
          </cell>
          <cell r="E19">
            <v>38.625</v>
          </cell>
          <cell r="F19">
            <v>56</v>
          </cell>
          <cell r="G19">
            <v>20</v>
          </cell>
          <cell r="H19">
            <v>17.28</v>
          </cell>
          <cell r="I19" t="str">
            <v>NE</v>
          </cell>
          <cell r="J19">
            <v>36.36</v>
          </cell>
          <cell r="K19">
            <v>0</v>
          </cell>
        </row>
        <row r="20">
          <cell r="B20">
            <v>25.847826086956516</v>
          </cell>
          <cell r="C20">
            <v>34.700000000000003</v>
          </cell>
          <cell r="D20">
            <v>17.899999999999999</v>
          </cell>
          <cell r="E20">
            <v>41.695652173913047</v>
          </cell>
          <cell r="F20">
            <v>76</v>
          </cell>
          <cell r="G20">
            <v>21</v>
          </cell>
          <cell r="H20">
            <v>13.68</v>
          </cell>
          <cell r="I20" t="str">
            <v>NE</v>
          </cell>
          <cell r="J20">
            <v>25.56</v>
          </cell>
          <cell r="K20">
            <v>0</v>
          </cell>
        </row>
        <row r="21">
          <cell r="B21">
            <v>25.287499999999998</v>
          </cell>
          <cell r="C21">
            <v>32.299999999999997</v>
          </cell>
          <cell r="D21">
            <v>19.5</v>
          </cell>
          <cell r="E21">
            <v>39.125</v>
          </cell>
          <cell r="F21">
            <v>70</v>
          </cell>
          <cell r="G21">
            <v>19</v>
          </cell>
          <cell r="H21">
            <v>19.440000000000001</v>
          </cell>
          <cell r="I21" t="str">
            <v>L</v>
          </cell>
          <cell r="J21">
            <v>32.4</v>
          </cell>
          <cell r="K21">
            <v>0</v>
          </cell>
        </row>
        <row r="22">
          <cell r="B22">
            <v>24.183333333333337</v>
          </cell>
          <cell r="C22">
            <v>32.299999999999997</v>
          </cell>
          <cell r="D22">
            <v>17.8</v>
          </cell>
          <cell r="E22">
            <v>42.208333333333336</v>
          </cell>
          <cell r="F22">
            <v>71</v>
          </cell>
          <cell r="G22">
            <v>20</v>
          </cell>
          <cell r="H22">
            <v>16.559999999999999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25.5625</v>
          </cell>
          <cell r="C23">
            <v>33.5</v>
          </cell>
          <cell r="D23">
            <v>19.3</v>
          </cell>
          <cell r="E23">
            <v>43.166666666666664</v>
          </cell>
          <cell r="F23">
            <v>64</v>
          </cell>
          <cell r="G23">
            <v>25</v>
          </cell>
          <cell r="H23">
            <v>16.559999999999999</v>
          </cell>
          <cell r="I23" t="str">
            <v>L</v>
          </cell>
          <cell r="J23">
            <v>35.64</v>
          </cell>
          <cell r="K23">
            <v>0</v>
          </cell>
        </row>
        <row r="24">
          <cell r="B24">
            <v>25.624999999999996</v>
          </cell>
          <cell r="C24">
            <v>33.5</v>
          </cell>
          <cell r="D24">
            <v>17.100000000000001</v>
          </cell>
          <cell r="E24">
            <v>40</v>
          </cell>
          <cell r="F24">
            <v>70</v>
          </cell>
          <cell r="G24">
            <v>21</v>
          </cell>
          <cell r="H24">
            <v>20.88</v>
          </cell>
          <cell r="I24" t="str">
            <v>N</v>
          </cell>
          <cell r="J24">
            <v>37.440000000000005</v>
          </cell>
          <cell r="K24">
            <v>0</v>
          </cell>
        </row>
        <row r="25">
          <cell r="B25">
            <v>16.908333333333335</v>
          </cell>
          <cell r="C25">
            <v>26.9</v>
          </cell>
          <cell r="D25">
            <v>11.8</v>
          </cell>
          <cell r="E25">
            <v>63.708333333333336</v>
          </cell>
          <cell r="F25">
            <v>87</v>
          </cell>
          <cell r="G25">
            <v>31</v>
          </cell>
          <cell r="H25">
            <v>25.2</v>
          </cell>
          <cell r="I25" t="str">
            <v>SO</v>
          </cell>
          <cell r="J25">
            <v>57.960000000000008</v>
          </cell>
          <cell r="K25">
            <v>0</v>
          </cell>
        </row>
        <row r="26">
          <cell r="B26">
            <v>19.029166666666665</v>
          </cell>
          <cell r="C26">
            <v>29</v>
          </cell>
          <cell r="D26">
            <v>12.1</v>
          </cell>
          <cell r="E26">
            <v>54.791666666666664</v>
          </cell>
          <cell r="F26">
            <v>80</v>
          </cell>
          <cell r="G26">
            <v>34</v>
          </cell>
          <cell r="H26">
            <v>25.2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23.650000000000006</v>
          </cell>
          <cell r="C27">
            <v>31.8</v>
          </cell>
          <cell r="D27">
            <v>17.8</v>
          </cell>
          <cell r="E27">
            <v>52.958333333333336</v>
          </cell>
          <cell r="F27">
            <v>82</v>
          </cell>
          <cell r="G27">
            <v>24</v>
          </cell>
          <cell r="H27">
            <v>18.720000000000002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24.899999999999995</v>
          </cell>
          <cell r="C28">
            <v>31.4</v>
          </cell>
          <cell r="D28">
            <v>20.6</v>
          </cell>
          <cell r="E28">
            <v>40.958333333333336</v>
          </cell>
          <cell r="F28">
            <v>62</v>
          </cell>
          <cell r="G28">
            <v>23</v>
          </cell>
          <cell r="H28">
            <v>15.48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21.375</v>
          </cell>
          <cell r="C29">
            <v>28.4</v>
          </cell>
          <cell r="D29">
            <v>15.3</v>
          </cell>
          <cell r="E29">
            <v>56.458333333333336</v>
          </cell>
          <cell r="F29">
            <v>82</v>
          </cell>
          <cell r="G29">
            <v>32</v>
          </cell>
          <cell r="H29">
            <v>23.759999999999998</v>
          </cell>
          <cell r="I29" t="str">
            <v>SE</v>
          </cell>
          <cell r="J29">
            <v>38.880000000000003</v>
          </cell>
          <cell r="K29">
            <v>0</v>
          </cell>
        </row>
        <row r="30">
          <cell r="B30">
            <v>23.362499999999997</v>
          </cell>
          <cell r="C30">
            <v>31.4</v>
          </cell>
          <cell r="D30">
            <v>17.399999999999999</v>
          </cell>
          <cell r="E30">
            <v>49.291666666666664</v>
          </cell>
          <cell r="F30">
            <v>76</v>
          </cell>
          <cell r="G30">
            <v>25</v>
          </cell>
          <cell r="H30">
            <v>15.840000000000002</v>
          </cell>
          <cell r="I30" t="str">
            <v>SE</v>
          </cell>
          <cell r="J30">
            <v>24.12</v>
          </cell>
          <cell r="K30">
            <v>0</v>
          </cell>
        </row>
        <row r="31">
          <cell r="B31">
            <v>23.945833333333329</v>
          </cell>
          <cell r="C31">
            <v>31.6</v>
          </cell>
          <cell r="D31">
            <v>15.6</v>
          </cell>
          <cell r="E31">
            <v>46</v>
          </cell>
          <cell r="F31">
            <v>83</v>
          </cell>
          <cell r="G31">
            <v>22</v>
          </cell>
          <cell r="H31">
            <v>15.840000000000002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25.533333333333335</v>
          </cell>
          <cell r="C32">
            <v>34.1</v>
          </cell>
          <cell r="D32">
            <v>18</v>
          </cell>
          <cell r="E32">
            <v>38</v>
          </cell>
          <cell r="F32">
            <v>63</v>
          </cell>
          <cell r="G32">
            <v>20</v>
          </cell>
          <cell r="H32">
            <v>20.16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B33">
            <v>25.533333333333335</v>
          </cell>
          <cell r="C33">
            <v>32.9</v>
          </cell>
          <cell r="D33">
            <v>17.5</v>
          </cell>
          <cell r="E33">
            <v>41.541666666666664</v>
          </cell>
          <cell r="F33">
            <v>64</v>
          </cell>
          <cell r="G33">
            <v>27</v>
          </cell>
          <cell r="H33">
            <v>15.840000000000002</v>
          </cell>
          <cell r="I33" t="str">
            <v>NO</v>
          </cell>
          <cell r="J33">
            <v>39.24</v>
          </cell>
          <cell r="K33">
            <v>0</v>
          </cell>
        </row>
        <row r="34">
          <cell r="B34">
            <v>22.375</v>
          </cell>
          <cell r="C34">
            <v>31.2</v>
          </cell>
          <cell r="D34">
            <v>14.8</v>
          </cell>
          <cell r="E34">
            <v>47.291666666666664</v>
          </cell>
          <cell r="F34">
            <v>67</v>
          </cell>
          <cell r="G34">
            <v>24</v>
          </cell>
          <cell r="H34">
            <v>14.4</v>
          </cell>
          <cell r="I34" t="str">
            <v>S</v>
          </cell>
          <cell r="J34">
            <v>24.840000000000003</v>
          </cell>
          <cell r="K34">
            <v>0</v>
          </cell>
        </row>
        <row r="35">
          <cell r="B35">
            <v>20.962499999999995</v>
          </cell>
          <cell r="C35">
            <v>27.2</v>
          </cell>
          <cell r="D35">
            <v>14.8</v>
          </cell>
          <cell r="E35">
            <v>56.5</v>
          </cell>
          <cell r="F35">
            <v>100</v>
          </cell>
          <cell r="G35">
            <v>24</v>
          </cell>
          <cell r="H35">
            <v>23.400000000000002</v>
          </cell>
          <cell r="I35" t="str">
            <v>S</v>
          </cell>
          <cell r="J35">
            <v>37.080000000000005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>
            <v>20.574999999999999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24.520833333333329</v>
          </cell>
          <cell r="C21">
            <v>32.1</v>
          </cell>
          <cell r="D21">
            <v>18.5</v>
          </cell>
          <cell r="E21">
            <v>57.291666666666664</v>
          </cell>
          <cell r="F21">
            <v>68</v>
          </cell>
          <cell r="G21">
            <v>45</v>
          </cell>
          <cell r="H21">
            <v>20.52</v>
          </cell>
          <cell r="I21" t="str">
            <v>NE</v>
          </cell>
          <cell r="J21">
            <v>37.440000000000005</v>
          </cell>
          <cell r="K21">
            <v>0</v>
          </cell>
        </row>
        <row r="22">
          <cell r="B22">
            <v>24.141666666666669</v>
          </cell>
          <cell r="C22">
            <v>32</v>
          </cell>
          <cell r="D22">
            <v>18.100000000000001</v>
          </cell>
          <cell r="E22">
            <v>53.333333333333336</v>
          </cell>
          <cell r="F22">
            <v>60</v>
          </cell>
          <cell r="G22">
            <v>46</v>
          </cell>
          <cell r="H22">
            <v>17.64</v>
          </cell>
          <cell r="I22" t="str">
            <v>NE</v>
          </cell>
          <cell r="J22">
            <v>37.080000000000005</v>
          </cell>
          <cell r="K22">
            <v>0</v>
          </cell>
        </row>
        <row r="23">
          <cell r="B23">
            <v>24.620833333333334</v>
          </cell>
          <cell r="C23">
            <v>32.6</v>
          </cell>
          <cell r="D23">
            <v>18.2</v>
          </cell>
          <cell r="E23">
            <v>57.166666666666664</v>
          </cell>
          <cell r="F23">
            <v>66</v>
          </cell>
          <cell r="G23">
            <v>50</v>
          </cell>
          <cell r="H23">
            <v>16.920000000000002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24.862499999999997</v>
          </cell>
          <cell r="C24">
            <v>32.9</v>
          </cell>
          <cell r="D24">
            <v>19.2</v>
          </cell>
          <cell r="E24">
            <v>59.083333333333336</v>
          </cell>
          <cell r="F24">
            <v>66</v>
          </cell>
          <cell r="G24">
            <v>49</v>
          </cell>
          <cell r="H24">
            <v>19.440000000000001</v>
          </cell>
          <cell r="I24" t="str">
            <v>NE</v>
          </cell>
          <cell r="J24">
            <v>38.519999999999996</v>
          </cell>
          <cell r="K24">
            <v>0</v>
          </cell>
        </row>
        <row r="25">
          <cell r="B25">
            <v>16.558333333333334</v>
          </cell>
          <cell r="C25">
            <v>21.6</v>
          </cell>
          <cell r="D25">
            <v>13.2</v>
          </cell>
          <cell r="E25">
            <v>61.75</v>
          </cell>
          <cell r="F25">
            <v>67</v>
          </cell>
          <cell r="G25">
            <v>48</v>
          </cell>
          <cell r="H25">
            <v>17.64</v>
          </cell>
          <cell r="I25" t="str">
            <v>S</v>
          </cell>
          <cell r="J25">
            <v>39.96</v>
          </cell>
          <cell r="K25">
            <v>0</v>
          </cell>
        </row>
        <row r="26">
          <cell r="B26">
            <v>18.579166666666662</v>
          </cell>
          <cell r="C26">
            <v>29.1</v>
          </cell>
          <cell r="D26">
            <v>10.6</v>
          </cell>
          <cell r="E26">
            <v>60.75</v>
          </cell>
          <cell r="F26">
            <v>73</v>
          </cell>
          <cell r="G26">
            <v>48</v>
          </cell>
          <cell r="H26">
            <v>17.28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23.662500000000005</v>
          </cell>
          <cell r="C27">
            <v>31.6</v>
          </cell>
          <cell r="D27">
            <v>15.6</v>
          </cell>
          <cell r="E27">
            <v>60.208333333333336</v>
          </cell>
          <cell r="F27">
            <v>76</v>
          </cell>
          <cell r="G27">
            <v>45</v>
          </cell>
          <cell r="H27">
            <v>11.16</v>
          </cell>
          <cell r="I27" t="str">
            <v>NE</v>
          </cell>
          <cell r="J27">
            <v>19.8</v>
          </cell>
          <cell r="K27">
            <v>0</v>
          </cell>
        </row>
        <row r="28">
          <cell r="B28">
            <v>22.374999999999996</v>
          </cell>
          <cell r="C28">
            <v>29.5</v>
          </cell>
          <cell r="D28">
            <v>16.600000000000001</v>
          </cell>
          <cell r="E28">
            <v>62.75</v>
          </cell>
          <cell r="F28">
            <v>73</v>
          </cell>
          <cell r="G28">
            <v>48</v>
          </cell>
          <cell r="H28">
            <v>11.520000000000001</v>
          </cell>
          <cell r="I28" t="str">
            <v>SO</v>
          </cell>
          <cell r="J28">
            <v>20.16</v>
          </cell>
          <cell r="K28">
            <v>0</v>
          </cell>
        </row>
        <row r="29">
          <cell r="B29">
            <v>21.400000000000002</v>
          </cell>
          <cell r="C29">
            <v>29.1</v>
          </cell>
          <cell r="D29">
            <v>14.6</v>
          </cell>
          <cell r="E29">
            <v>64.833333333333329</v>
          </cell>
          <cell r="F29">
            <v>76</v>
          </cell>
          <cell r="G29">
            <v>49</v>
          </cell>
          <cell r="H29">
            <v>12.24</v>
          </cell>
          <cell r="I29" t="str">
            <v>NE</v>
          </cell>
          <cell r="J29">
            <v>24.12</v>
          </cell>
          <cell r="K29">
            <v>0</v>
          </cell>
        </row>
        <row r="30">
          <cell r="B30">
            <v>21.612500000000001</v>
          </cell>
          <cell r="C30">
            <v>28.9</v>
          </cell>
          <cell r="D30">
            <v>16.899999999999999</v>
          </cell>
          <cell r="E30">
            <v>65.25</v>
          </cell>
          <cell r="F30">
            <v>76</v>
          </cell>
          <cell r="G30">
            <v>54</v>
          </cell>
          <cell r="H30">
            <v>8.2799999999999994</v>
          </cell>
          <cell r="I30" t="str">
            <v>S</v>
          </cell>
          <cell r="J30">
            <v>16.559999999999999</v>
          </cell>
          <cell r="K30">
            <v>0</v>
          </cell>
        </row>
        <row r="31">
          <cell r="B31">
            <v>21.316666666666663</v>
          </cell>
          <cell r="C31">
            <v>30</v>
          </cell>
          <cell r="D31">
            <v>15.8</v>
          </cell>
          <cell r="E31">
            <v>67.208333333333329</v>
          </cell>
          <cell r="F31">
            <v>77</v>
          </cell>
          <cell r="G31">
            <v>49</v>
          </cell>
          <cell r="H31">
            <v>11.16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24.333333333333339</v>
          </cell>
          <cell r="C32">
            <v>32.9</v>
          </cell>
          <cell r="D32">
            <v>17.600000000000001</v>
          </cell>
          <cell r="E32">
            <v>59.083333333333336</v>
          </cell>
          <cell r="F32">
            <v>69</v>
          </cell>
          <cell r="G32">
            <v>48</v>
          </cell>
          <cell r="H32">
            <v>22.68</v>
          </cell>
          <cell r="I32" t="str">
            <v>NE</v>
          </cell>
          <cell r="J32">
            <v>44.64</v>
          </cell>
          <cell r="K32">
            <v>0</v>
          </cell>
        </row>
        <row r="33">
          <cell r="B33">
            <v>22.858333333333334</v>
          </cell>
          <cell r="C33">
            <v>28</v>
          </cell>
          <cell r="D33">
            <v>18</v>
          </cell>
          <cell r="E33">
            <v>63.791666666666664</v>
          </cell>
          <cell r="F33">
            <v>74</v>
          </cell>
          <cell r="G33">
            <v>54</v>
          </cell>
          <cell r="H33">
            <v>11.16</v>
          </cell>
          <cell r="I33" t="str">
            <v>S</v>
          </cell>
          <cell r="J33">
            <v>30.6</v>
          </cell>
          <cell r="K33">
            <v>0</v>
          </cell>
        </row>
        <row r="34">
          <cell r="B34">
            <v>21.18333333333333</v>
          </cell>
          <cell r="C34">
            <v>29.5</v>
          </cell>
          <cell r="D34">
            <v>13.5</v>
          </cell>
          <cell r="E34">
            <v>60</v>
          </cell>
          <cell r="F34">
            <v>71</v>
          </cell>
          <cell r="G34">
            <v>47</v>
          </cell>
          <cell r="H34">
            <v>7.2</v>
          </cell>
          <cell r="I34" t="str">
            <v>L</v>
          </cell>
          <cell r="J34">
            <v>19.079999999999998</v>
          </cell>
          <cell r="K34">
            <v>0</v>
          </cell>
        </row>
        <row r="35">
          <cell r="B35">
            <v>20.362499999999997</v>
          </cell>
          <cell r="C35">
            <v>25.5</v>
          </cell>
          <cell r="D35">
            <v>15.8</v>
          </cell>
          <cell r="E35">
            <v>61.375</v>
          </cell>
          <cell r="F35">
            <v>74</v>
          </cell>
          <cell r="G35">
            <v>44</v>
          </cell>
          <cell r="H35">
            <v>14.76</v>
          </cell>
          <cell r="I35" t="str">
            <v>S</v>
          </cell>
          <cell r="J35">
            <v>30.6</v>
          </cell>
          <cell r="K35">
            <v>1.9999999999999998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21.537499999999998</v>
          </cell>
          <cell r="C16">
            <v>24.9</v>
          </cell>
          <cell r="D16">
            <v>17.399999999999999</v>
          </cell>
          <cell r="E16">
            <v>42.25</v>
          </cell>
          <cell r="F16">
            <v>54</v>
          </cell>
          <cell r="G16">
            <v>31</v>
          </cell>
          <cell r="H16">
            <v>9.7200000000000006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20.362500000000001</v>
          </cell>
          <cell r="C17">
            <v>29.2</v>
          </cell>
          <cell r="D17">
            <v>14.4</v>
          </cell>
          <cell r="E17">
            <v>44.041666666666664</v>
          </cell>
          <cell r="F17">
            <v>59</v>
          </cell>
          <cell r="G17">
            <v>28</v>
          </cell>
          <cell r="H17">
            <v>14.4</v>
          </cell>
          <cell r="I17" t="str">
            <v>L</v>
          </cell>
          <cell r="J17">
            <v>27.36</v>
          </cell>
          <cell r="K17">
            <v>0</v>
          </cell>
        </row>
        <row r="18">
          <cell r="B18">
            <v>23.941666666666663</v>
          </cell>
          <cell r="C18">
            <v>32</v>
          </cell>
          <cell r="D18">
            <v>15.8</v>
          </cell>
          <cell r="E18">
            <v>43.208333333333336</v>
          </cell>
          <cell r="F18">
            <v>66</v>
          </cell>
          <cell r="G18">
            <v>26</v>
          </cell>
          <cell r="H18">
            <v>22.68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26.233333333333324</v>
          </cell>
          <cell r="C19">
            <v>34.5</v>
          </cell>
          <cell r="D19">
            <v>17.3</v>
          </cell>
          <cell r="E19">
            <v>39.833333333333336</v>
          </cell>
          <cell r="F19">
            <v>64</v>
          </cell>
          <cell r="G19">
            <v>22</v>
          </cell>
          <cell r="H19">
            <v>25.56</v>
          </cell>
          <cell r="I19" t="str">
            <v>NE</v>
          </cell>
          <cell r="J19">
            <v>44.64</v>
          </cell>
          <cell r="K19">
            <v>0</v>
          </cell>
        </row>
        <row r="20">
          <cell r="B20">
            <v>26.45</v>
          </cell>
          <cell r="C20">
            <v>34.4</v>
          </cell>
          <cell r="D20">
            <v>18.399999999999999</v>
          </cell>
          <cell r="E20">
            <v>43.083333333333336</v>
          </cell>
          <cell r="F20">
            <v>69</v>
          </cell>
          <cell r="G20">
            <v>26</v>
          </cell>
          <cell r="H20">
            <v>18.36</v>
          </cell>
          <cell r="I20" t="str">
            <v>NE</v>
          </cell>
          <cell r="J20">
            <v>37.440000000000005</v>
          </cell>
          <cell r="K20">
            <v>0</v>
          </cell>
        </row>
        <row r="21">
          <cell r="B21">
            <v>25.05416666666666</v>
          </cell>
          <cell r="C21">
            <v>33.1</v>
          </cell>
          <cell r="D21">
            <v>15.8</v>
          </cell>
          <cell r="E21">
            <v>45.625</v>
          </cell>
          <cell r="F21">
            <v>84</v>
          </cell>
          <cell r="G21">
            <v>22</v>
          </cell>
          <cell r="H21">
            <v>23.400000000000002</v>
          </cell>
          <cell r="I21" t="str">
            <v>NE</v>
          </cell>
          <cell r="J21">
            <v>38.159999999999997</v>
          </cell>
          <cell r="K21">
            <v>0</v>
          </cell>
        </row>
        <row r="22">
          <cell r="B22">
            <v>24.908333333333335</v>
          </cell>
          <cell r="C22">
            <v>33</v>
          </cell>
          <cell r="D22">
            <v>18.7</v>
          </cell>
          <cell r="E22">
            <v>38.791666666666664</v>
          </cell>
          <cell r="F22">
            <v>53</v>
          </cell>
          <cell r="G22">
            <v>22</v>
          </cell>
          <cell r="H22">
            <v>22.32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25.500000000000004</v>
          </cell>
          <cell r="C23">
            <v>33.700000000000003</v>
          </cell>
          <cell r="D23">
            <v>19.3</v>
          </cell>
          <cell r="E23">
            <v>45.291666666666664</v>
          </cell>
          <cell r="F23">
            <v>63</v>
          </cell>
          <cell r="G23">
            <v>26</v>
          </cell>
          <cell r="H23">
            <v>21.240000000000002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25.433333333333337</v>
          </cell>
          <cell r="C24">
            <v>34.299999999999997</v>
          </cell>
          <cell r="D24">
            <v>17.100000000000001</v>
          </cell>
          <cell r="E24">
            <v>44.833333333333336</v>
          </cell>
          <cell r="F24">
            <v>75</v>
          </cell>
          <cell r="G24">
            <v>22</v>
          </cell>
          <cell r="H24">
            <v>28.08</v>
          </cell>
          <cell r="I24" t="str">
            <v>NE</v>
          </cell>
          <cell r="J24">
            <v>43.56</v>
          </cell>
          <cell r="K24">
            <v>0</v>
          </cell>
        </row>
        <row r="25">
          <cell r="B25">
            <v>14.7125</v>
          </cell>
          <cell r="C25">
            <v>20.399999999999999</v>
          </cell>
          <cell r="D25">
            <v>11.3</v>
          </cell>
          <cell r="E25">
            <v>68.083333333333329</v>
          </cell>
          <cell r="F25">
            <v>88</v>
          </cell>
          <cell r="G25">
            <v>36</v>
          </cell>
          <cell r="H25">
            <v>19.440000000000001</v>
          </cell>
          <cell r="I25" t="str">
            <v>S</v>
          </cell>
          <cell r="J25">
            <v>43.2</v>
          </cell>
          <cell r="K25">
            <v>0</v>
          </cell>
        </row>
        <row r="26">
          <cell r="B26">
            <v>17.704166666666666</v>
          </cell>
          <cell r="C26">
            <v>29.8</v>
          </cell>
          <cell r="D26">
            <v>9.3000000000000007</v>
          </cell>
          <cell r="E26">
            <v>59.958333333333336</v>
          </cell>
          <cell r="F26">
            <v>86</v>
          </cell>
          <cell r="G26">
            <v>34</v>
          </cell>
          <cell r="H26">
            <v>18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24.041666666666671</v>
          </cell>
          <cell r="C27">
            <v>33.1</v>
          </cell>
          <cell r="D27">
            <v>18.399999999999999</v>
          </cell>
          <cell r="E27">
            <v>53.416666666666664</v>
          </cell>
          <cell r="F27">
            <v>77</v>
          </cell>
          <cell r="G27">
            <v>25</v>
          </cell>
          <cell r="H27">
            <v>15.120000000000001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22.720833333333331</v>
          </cell>
          <cell r="C28">
            <v>30.9</v>
          </cell>
          <cell r="D28">
            <v>15.2</v>
          </cell>
          <cell r="E28">
            <v>57.75</v>
          </cell>
          <cell r="F28">
            <v>93</v>
          </cell>
          <cell r="G28">
            <v>30</v>
          </cell>
          <cell r="H28">
            <v>8.64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21.070833333333336</v>
          </cell>
          <cell r="C29">
            <v>29.5</v>
          </cell>
          <cell r="D29">
            <v>14.8</v>
          </cell>
          <cell r="E29">
            <v>62.208333333333336</v>
          </cell>
          <cell r="F29">
            <v>94</v>
          </cell>
          <cell r="G29">
            <v>34</v>
          </cell>
          <cell r="H29">
            <v>12.24</v>
          </cell>
          <cell r="I29" t="str">
            <v>L</v>
          </cell>
          <cell r="J29">
            <v>34.200000000000003</v>
          </cell>
          <cell r="K29">
            <v>0</v>
          </cell>
        </row>
        <row r="30">
          <cell r="B30">
            <v>22.041666666666668</v>
          </cell>
          <cell r="C30">
            <v>31.3</v>
          </cell>
          <cell r="D30">
            <v>14.9</v>
          </cell>
          <cell r="E30">
            <v>59.833333333333336</v>
          </cell>
          <cell r="F30">
            <v>93</v>
          </cell>
          <cell r="G30">
            <v>29</v>
          </cell>
          <cell r="H30">
            <v>14.04</v>
          </cell>
          <cell r="I30" t="str">
            <v>L</v>
          </cell>
          <cell r="J30">
            <v>23.759999999999998</v>
          </cell>
          <cell r="K30">
            <v>0</v>
          </cell>
        </row>
        <row r="31">
          <cell r="B31">
            <v>20.779166666666672</v>
          </cell>
          <cell r="C31">
            <v>31.5</v>
          </cell>
          <cell r="D31">
            <v>13.5</v>
          </cell>
          <cell r="E31">
            <v>68.458333333333329</v>
          </cell>
          <cell r="F31">
            <v>98</v>
          </cell>
          <cell r="G31">
            <v>26</v>
          </cell>
          <cell r="H31">
            <v>20.88</v>
          </cell>
          <cell r="I31" t="str">
            <v>S</v>
          </cell>
          <cell r="J31">
            <v>33.840000000000003</v>
          </cell>
          <cell r="K31">
            <v>0</v>
          </cell>
        </row>
        <row r="32">
          <cell r="B32">
            <v>25.554166666666664</v>
          </cell>
          <cell r="C32">
            <v>33.9</v>
          </cell>
          <cell r="D32">
            <v>16.5</v>
          </cell>
          <cell r="E32">
            <v>40.333333333333336</v>
          </cell>
          <cell r="F32">
            <v>65</v>
          </cell>
          <cell r="G32">
            <v>25</v>
          </cell>
          <cell r="H32">
            <v>23.040000000000003</v>
          </cell>
          <cell r="I32" t="str">
            <v>NE</v>
          </cell>
          <cell r="J32">
            <v>50.76</v>
          </cell>
          <cell r="K32">
            <v>0</v>
          </cell>
        </row>
        <row r="33">
          <cell r="B33">
            <v>22.570833333333329</v>
          </cell>
          <cell r="C33">
            <v>29.2</v>
          </cell>
          <cell r="D33">
            <v>15.4</v>
          </cell>
          <cell r="E33">
            <v>58.5</v>
          </cell>
          <cell r="F33">
            <v>93</v>
          </cell>
          <cell r="G33">
            <v>38</v>
          </cell>
          <cell r="H33">
            <v>14.4</v>
          </cell>
          <cell r="I33" t="str">
            <v>S</v>
          </cell>
          <cell r="J33">
            <v>28.44</v>
          </cell>
          <cell r="K33">
            <v>0</v>
          </cell>
        </row>
        <row r="34">
          <cell r="B34">
            <v>19.600000000000001</v>
          </cell>
          <cell r="C34">
            <v>29.9</v>
          </cell>
          <cell r="D34">
            <v>10.8</v>
          </cell>
          <cell r="E34">
            <v>52.166666666666664</v>
          </cell>
          <cell r="F34">
            <v>80</v>
          </cell>
          <cell r="G34">
            <v>32</v>
          </cell>
          <cell r="H34">
            <v>12.96</v>
          </cell>
          <cell r="I34" t="str">
            <v>S</v>
          </cell>
          <cell r="J34">
            <v>28.44</v>
          </cell>
          <cell r="K34">
            <v>0</v>
          </cell>
        </row>
        <row r="35">
          <cell r="B35">
            <v>17.808333333333334</v>
          </cell>
          <cell r="C35">
            <v>25.4</v>
          </cell>
          <cell r="D35">
            <v>11.8</v>
          </cell>
          <cell r="E35">
            <v>64.25</v>
          </cell>
          <cell r="F35">
            <v>94</v>
          </cell>
          <cell r="G35">
            <v>23</v>
          </cell>
          <cell r="H35">
            <v>15.840000000000002</v>
          </cell>
          <cell r="I35" t="str">
            <v>S</v>
          </cell>
          <cell r="J35">
            <v>39.24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15.166666666666666</v>
          </cell>
          <cell r="C13">
            <v>15.8</v>
          </cell>
          <cell r="D13">
            <v>14.8</v>
          </cell>
          <cell r="E13">
            <v>78.666666666666671</v>
          </cell>
          <cell r="F13">
            <v>81</v>
          </cell>
          <cell r="G13">
            <v>77</v>
          </cell>
          <cell r="H13">
            <v>10.8</v>
          </cell>
          <cell r="I13" t="str">
            <v>SO</v>
          </cell>
          <cell r="J13">
            <v>24.48</v>
          </cell>
          <cell r="K13">
            <v>0</v>
          </cell>
        </row>
        <row r="14">
          <cell r="B14">
            <v>15.299999999999999</v>
          </cell>
          <cell r="C14">
            <v>23.1</v>
          </cell>
          <cell r="D14">
            <v>8.9</v>
          </cell>
          <cell r="E14">
            <v>74.904761904761898</v>
          </cell>
          <cell r="F14">
            <v>98</v>
          </cell>
          <cell r="G14">
            <v>38</v>
          </cell>
          <cell r="H14">
            <v>19.8</v>
          </cell>
          <cell r="I14" t="str">
            <v>S</v>
          </cell>
          <cell r="J14">
            <v>30.6</v>
          </cell>
          <cell r="K14">
            <v>0</v>
          </cell>
        </row>
        <row r="15">
          <cell r="B15">
            <v>16.191666666666666</v>
          </cell>
          <cell r="C15">
            <v>27.8</v>
          </cell>
          <cell r="D15">
            <v>8.3000000000000007</v>
          </cell>
          <cell r="E15">
            <v>79.588235294117652</v>
          </cell>
          <cell r="F15">
            <v>97</v>
          </cell>
          <cell r="G15">
            <v>37</v>
          </cell>
          <cell r="H15">
            <v>10.8</v>
          </cell>
          <cell r="I15" t="str">
            <v>S</v>
          </cell>
          <cell r="J15">
            <v>23.759999999999998</v>
          </cell>
          <cell r="K15">
            <v>0</v>
          </cell>
        </row>
        <row r="16">
          <cell r="B16">
            <v>19.208333333333332</v>
          </cell>
          <cell r="C16">
            <v>31.7</v>
          </cell>
          <cell r="D16">
            <v>10.1</v>
          </cell>
          <cell r="E16">
            <v>85.266666666666666</v>
          </cell>
          <cell r="F16">
            <v>97</v>
          </cell>
          <cell r="G16">
            <v>50</v>
          </cell>
          <cell r="H16">
            <v>9.3600000000000012</v>
          </cell>
          <cell r="I16" t="str">
            <v>S</v>
          </cell>
          <cell r="J16">
            <v>15.840000000000002</v>
          </cell>
          <cell r="K16">
            <v>0</v>
          </cell>
        </row>
        <row r="17">
          <cell r="B17">
            <v>20.6</v>
          </cell>
          <cell r="C17">
            <v>32.799999999999997</v>
          </cell>
          <cell r="D17">
            <v>12.3</v>
          </cell>
          <cell r="E17">
            <v>92.785714285714292</v>
          </cell>
          <cell r="F17">
            <v>98</v>
          </cell>
          <cell r="G17">
            <v>75</v>
          </cell>
          <cell r="H17">
            <v>8.64</v>
          </cell>
          <cell r="I17" t="str">
            <v>S</v>
          </cell>
          <cell r="J17">
            <v>13.68</v>
          </cell>
          <cell r="K17">
            <v>0</v>
          </cell>
        </row>
        <row r="18">
          <cell r="B18">
            <v>21.337499999999995</v>
          </cell>
          <cell r="C18">
            <v>34.4</v>
          </cell>
          <cell r="D18">
            <v>13.1</v>
          </cell>
          <cell r="E18">
            <v>80.833333333333329</v>
          </cell>
          <cell r="F18">
            <v>98</v>
          </cell>
          <cell r="G18">
            <v>25</v>
          </cell>
          <cell r="H18">
            <v>14.76</v>
          </cell>
          <cell r="I18" t="str">
            <v>SE</v>
          </cell>
          <cell r="J18">
            <v>26.64</v>
          </cell>
          <cell r="K18">
            <v>0</v>
          </cell>
        </row>
        <row r="19">
          <cell r="B19">
            <v>22.016666666666669</v>
          </cell>
          <cell r="C19">
            <v>35.299999999999997</v>
          </cell>
          <cell r="D19">
            <v>14.1</v>
          </cell>
          <cell r="E19">
            <v>78.111111111111114</v>
          </cell>
          <cell r="F19">
            <v>97</v>
          </cell>
          <cell r="G19">
            <v>26</v>
          </cell>
          <cell r="H19">
            <v>17.28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22.508695652173909</v>
          </cell>
          <cell r="C20">
            <v>35.299999999999997</v>
          </cell>
          <cell r="D20">
            <v>14.7</v>
          </cell>
          <cell r="E20">
            <v>76.75</v>
          </cell>
          <cell r="F20">
            <v>98</v>
          </cell>
          <cell r="G20">
            <v>26</v>
          </cell>
          <cell r="H20">
            <v>7.2</v>
          </cell>
          <cell r="I20" t="str">
            <v>S</v>
          </cell>
          <cell r="J20">
            <v>16.920000000000002</v>
          </cell>
          <cell r="K20">
            <v>0</v>
          </cell>
        </row>
        <row r="21">
          <cell r="B21">
            <v>22.891666666666666</v>
          </cell>
          <cell r="C21">
            <v>34.9</v>
          </cell>
          <cell r="D21">
            <v>13.8</v>
          </cell>
          <cell r="E21">
            <v>75.055555555555557</v>
          </cell>
          <cell r="F21">
            <v>98</v>
          </cell>
          <cell r="G21">
            <v>25</v>
          </cell>
          <cell r="H21">
            <v>9.3600000000000012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21.987500000000001</v>
          </cell>
          <cell r="C22">
            <v>34.700000000000003</v>
          </cell>
          <cell r="D22">
            <v>12.4</v>
          </cell>
          <cell r="E22">
            <v>76.944444444444443</v>
          </cell>
          <cell r="F22">
            <v>98</v>
          </cell>
          <cell r="G22">
            <v>25</v>
          </cell>
          <cell r="H22">
            <v>18</v>
          </cell>
          <cell r="I22" t="str">
            <v>SE</v>
          </cell>
          <cell r="J22">
            <v>32.4</v>
          </cell>
          <cell r="K22">
            <v>0</v>
          </cell>
        </row>
        <row r="23">
          <cell r="B23">
            <v>22.670833333333334</v>
          </cell>
          <cell r="C23">
            <v>34.9</v>
          </cell>
          <cell r="D23">
            <v>13.8</v>
          </cell>
          <cell r="E23">
            <v>79.75</v>
          </cell>
          <cell r="F23">
            <v>97</v>
          </cell>
          <cell r="G23">
            <v>26</v>
          </cell>
          <cell r="H23">
            <v>14.04</v>
          </cell>
          <cell r="I23" t="str">
            <v>N</v>
          </cell>
          <cell r="J23">
            <v>28.8</v>
          </cell>
          <cell r="K23">
            <v>0</v>
          </cell>
        </row>
        <row r="24">
          <cell r="B24">
            <v>22.604166666666668</v>
          </cell>
          <cell r="C24">
            <v>35.200000000000003</v>
          </cell>
          <cell r="D24">
            <v>13.1</v>
          </cell>
          <cell r="E24">
            <v>74.277777777777771</v>
          </cell>
          <cell r="F24">
            <v>98</v>
          </cell>
          <cell r="G24">
            <v>26</v>
          </cell>
          <cell r="H24">
            <v>11.16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20.316666666666666</v>
          </cell>
          <cell r="C25">
            <v>27.8</v>
          </cell>
          <cell r="D25">
            <v>12.8</v>
          </cell>
          <cell r="E25">
            <v>83.666666666666671</v>
          </cell>
          <cell r="F25">
            <v>97</v>
          </cell>
          <cell r="G25">
            <v>63</v>
          </cell>
          <cell r="H25">
            <v>12.6</v>
          </cell>
          <cell r="I25" t="str">
            <v>SO</v>
          </cell>
          <cell r="J25">
            <v>26.64</v>
          </cell>
          <cell r="K25">
            <v>0</v>
          </cell>
        </row>
        <row r="26">
          <cell r="B26">
            <v>19.779166666666665</v>
          </cell>
          <cell r="C26">
            <v>32.200000000000003</v>
          </cell>
          <cell r="D26">
            <v>11.4</v>
          </cell>
          <cell r="E26">
            <v>89</v>
          </cell>
          <cell r="F26">
            <v>98</v>
          </cell>
          <cell r="G26">
            <v>61</v>
          </cell>
          <cell r="H26">
            <v>7.5600000000000005</v>
          </cell>
          <cell r="I26" t="str">
            <v>SE</v>
          </cell>
          <cell r="J26">
            <v>18</v>
          </cell>
          <cell r="K26">
            <v>0</v>
          </cell>
        </row>
        <row r="27">
          <cell r="B27">
            <v>21.349999999999998</v>
          </cell>
          <cell r="C27">
            <v>33.5</v>
          </cell>
          <cell r="D27">
            <v>12.1</v>
          </cell>
          <cell r="E27">
            <v>91.066666666666663</v>
          </cell>
          <cell r="F27">
            <v>98</v>
          </cell>
          <cell r="G27">
            <v>58</v>
          </cell>
          <cell r="H27">
            <v>6.48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21.304166666666664</v>
          </cell>
          <cell r="C28">
            <v>31.4</v>
          </cell>
          <cell r="D28">
            <v>13.5</v>
          </cell>
          <cell r="E28">
            <v>89.615384615384613</v>
          </cell>
          <cell r="F28">
            <v>98</v>
          </cell>
          <cell r="G28">
            <v>69</v>
          </cell>
          <cell r="H28">
            <v>12.96</v>
          </cell>
          <cell r="I28" t="str">
            <v>N</v>
          </cell>
          <cell r="J28">
            <v>22.32</v>
          </cell>
          <cell r="K28">
            <v>0</v>
          </cell>
        </row>
        <row r="29">
          <cell r="B29">
            <v>20.599999999999998</v>
          </cell>
          <cell r="C29">
            <v>32.700000000000003</v>
          </cell>
          <cell r="D29">
            <v>11.8</v>
          </cell>
          <cell r="E29">
            <v>90</v>
          </cell>
          <cell r="F29">
            <v>98</v>
          </cell>
          <cell r="G29">
            <v>66</v>
          </cell>
          <cell r="H29">
            <v>9.7200000000000006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20.366666666666667</v>
          </cell>
          <cell r="C30">
            <v>31.1</v>
          </cell>
          <cell r="D30">
            <v>11.9</v>
          </cell>
          <cell r="E30">
            <v>91.666666666666671</v>
          </cell>
          <cell r="F30">
            <v>98</v>
          </cell>
          <cell r="G30">
            <v>74</v>
          </cell>
          <cell r="H30">
            <v>10.8</v>
          </cell>
          <cell r="I30" t="str">
            <v>NO</v>
          </cell>
          <cell r="J30">
            <v>21.96</v>
          </cell>
          <cell r="K30">
            <v>0</v>
          </cell>
        </row>
        <row r="31">
          <cell r="B31">
            <v>21.016666666666669</v>
          </cell>
          <cell r="C31">
            <v>33.4</v>
          </cell>
          <cell r="D31">
            <v>11.8</v>
          </cell>
          <cell r="E31">
            <v>92.571428571428569</v>
          </cell>
          <cell r="F31">
            <v>98</v>
          </cell>
          <cell r="G31">
            <v>69</v>
          </cell>
          <cell r="H31">
            <v>7.9200000000000008</v>
          </cell>
          <cell r="I31" t="str">
            <v>SE</v>
          </cell>
          <cell r="J31">
            <v>16.920000000000002</v>
          </cell>
          <cell r="K31">
            <v>0</v>
          </cell>
        </row>
        <row r="32">
          <cell r="B32">
            <v>22.720833333333335</v>
          </cell>
          <cell r="C32">
            <v>35.9</v>
          </cell>
          <cell r="D32">
            <v>12.8</v>
          </cell>
          <cell r="E32">
            <v>76.055555555555557</v>
          </cell>
          <cell r="F32">
            <v>97</v>
          </cell>
          <cell r="G32">
            <v>23</v>
          </cell>
          <cell r="H32">
            <v>18.36</v>
          </cell>
          <cell r="I32" t="str">
            <v>SE</v>
          </cell>
          <cell r="J32">
            <v>38.159999999999997</v>
          </cell>
          <cell r="K32">
            <v>0</v>
          </cell>
        </row>
        <row r="33">
          <cell r="B33">
            <v>22.370833333333337</v>
          </cell>
          <cell r="C33">
            <v>33.6</v>
          </cell>
          <cell r="D33">
            <v>13.3</v>
          </cell>
          <cell r="E33">
            <v>91.307692307692307</v>
          </cell>
          <cell r="F33">
            <v>97</v>
          </cell>
          <cell r="G33">
            <v>68</v>
          </cell>
          <cell r="H33">
            <v>12.96</v>
          </cell>
          <cell r="I33" t="str">
            <v>SE</v>
          </cell>
          <cell r="J33">
            <v>26.28</v>
          </cell>
          <cell r="K33">
            <v>0</v>
          </cell>
        </row>
        <row r="34">
          <cell r="B34">
            <v>22.962500000000002</v>
          </cell>
          <cell r="C34">
            <v>35.4</v>
          </cell>
          <cell r="D34">
            <v>14.2</v>
          </cell>
          <cell r="E34">
            <v>82.6875</v>
          </cell>
          <cell r="F34">
            <v>97</v>
          </cell>
          <cell r="G34">
            <v>29</v>
          </cell>
          <cell r="H34">
            <v>12.24</v>
          </cell>
          <cell r="I34" t="str">
            <v>SE</v>
          </cell>
          <cell r="J34">
            <v>23.040000000000003</v>
          </cell>
          <cell r="K34">
            <v>0</v>
          </cell>
        </row>
        <row r="35">
          <cell r="B35">
            <v>21.762500000000003</v>
          </cell>
          <cell r="C35">
            <v>28.5</v>
          </cell>
          <cell r="D35">
            <v>16.600000000000001</v>
          </cell>
          <cell r="E35">
            <v>84.785714285714292</v>
          </cell>
          <cell r="F35">
            <v>94</v>
          </cell>
          <cell r="G35">
            <v>62</v>
          </cell>
          <cell r="H35">
            <v>14.04</v>
          </cell>
          <cell r="I35" t="str">
            <v>S</v>
          </cell>
          <cell r="J35">
            <v>25.56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13.2</v>
          </cell>
          <cell r="C14">
            <v>16.8</v>
          </cell>
          <cell r="D14">
            <v>12.6</v>
          </cell>
          <cell r="E14">
            <v>56</v>
          </cell>
          <cell r="F14">
            <v>57</v>
          </cell>
          <cell r="G14">
            <v>42</v>
          </cell>
          <cell r="H14">
            <v>10.44</v>
          </cell>
          <cell r="I14" t="str">
            <v>S</v>
          </cell>
          <cell r="J14">
            <v>14.04</v>
          </cell>
          <cell r="K14">
            <v>0</v>
          </cell>
        </row>
        <row r="15">
          <cell r="B15">
            <v>13.358333333333333</v>
          </cell>
          <cell r="C15">
            <v>23.7</v>
          </cell>
          <cell r="D15">
            <v>4.9000000000000004</v>
          </cell>
          <cell r="E15">
            <v>61.416666666666664</v>
          </cell>
          <cell r="F15">
            <v>95</v>
          </cell>
          <cell r="G15">
            <v>29</v>
          </cell>
          <cell r="H15">
            <v>16.920000000000002</v>
          </cell>
          <cell r="I15" t="str">
            <v>S</v>
          </cell>
          <cell r="J15">
            <v>29.52</v>
          </cell>
          <cell r="K15">
            <v>0</v>
          </cell>
        </row>
        <row r="16">
          <cell r="B16">
            <v>16.437499999999996</v>
          </cell>
          <cell r="C16">
            <v>27.5</v>
          </cell>
          <cell r="D16">
            <v>7.8</v>
          </cell>
          <cell r="E16">
            <v>56.583333333333336</v>
          </cell>
          <cell r="F16">
            <v>87</v>
          </cell>
          <cell r="G16">
            <v>30</v>
          </cell>
          <cell r="H16">
            <v>10.8</v>
          </cell>
          <cell r="I16" t="str">
            <v>S</v>
          </cell>
          <cell r="J16">
            <v>23.040000000000003</v>
          </cell>
          <cell r="K16">
            <v>0</v>
          </cell>
        </row>
        <row r="17">
          <cell r="B17">
            <v>20.779166666666665</v>
          </cell>
          <cell r="C17">
            <v>31.5</v>
          </cell>
          <cell r="D17">
            <v>12.3</v>
          </cell>
          <cell r="E17">
            <v>58.375</v>
          </cell>
          <cell r="F17">
            <v>91</v>
          </cell>
          <cell r="G17">
            <v>28</v>
          </cell>
          <cell r="H17">
            <v>9</v>
          </cell>
          <cell r="I17" t="str">
            <v>SE</v>
          </cell>
          <cell r="J17">
            <v>19.8</v>
          </cell>
          <cell r="K17">
            <v>0</v>
          </cell>
        </row>
        <row r="18">
          <cell r="B18">
            <v>21.966666666666669</v>
          </cell>
          <cell r="C18">
            <v>32.5</v>
          </cell>
          <cell r="D18">
            <v>13.1</v>
          </cell>
          <cell r="E18">
            <v>59.625</v>
          </cell>
          <cell r="F18">
            <v>94</v>
          </cell>
          <cell r="G18">
            <v>26</v>
          </cell>
          <cell r="H18">
            <v>14.4</v>
          </cell>
          <cell r="I18" t="str">
            <v>NO</v>
          </cell>
          <cell r="J18">
            <v>29.880000000000003</v>
          </cell>
          <cell r="K18">
            <v>0</v>
          </cell>
        </row>
        <row r="19">
          <cell r="B19">
            <v>23.1875</v>
          </cell>
          <cell r="C19">
            <v>34.5</v>
          </cell>
          <cell r="D19">
            <v>14</v>
          </cell>
          <cell r="E19">
            <v>56.166666666666664</v>
          </cell>
          <cell r="F19">
            <v>86</v>
          </cell>
          <cell r="G19">
            <v>24</v>
          </cell>
          <cell r="H19">
            <v>20.16</v>
          </cell>
          <cell r="I19" t="str">
            <v>NO</v>
          </cell>
          <cell r="J19">
            <v>40.32</v>
          </cell>
          <cell r="K19">
            <v>0</v>
          </cell>
        </row>
        <row r="20">
          <cell r="B20">
            <v>23.870833333333334</v>
          </cell>
          <cell r="C20">
            <v>34.1</v>
          </cell>
          <cell r="D20">
            <v>15.4</v>
          </cell>
          <cell r="E20">
            <v>55</v>
          </cell>
          <cell r="F20">
            <v>88</v>
          </cell>
          <cell r="G20">
            <v>26</v>
          </cell>
          <cell r="H20">
            <v>10.08</v>
          </cell>
          <cell r="I20" t="str">
            <v>N</v>
          </cell>
          <cell r="J20">
            <v>26.28</v>
          </cell>
          <cell r="K20">
            <v>0</v>
          </cell>
        </row>
        <row r="21">
          <cell r="B21">
            <v>23.8</v>
          </cell>
          <cell r="C21">
            <v>32.5</v>
          </cell>
          <cell r="D21">
            <v>14.6</v>
          </cell>
          <cell r="E21">
            <v>51.958333333333336</v>
          </cell>
          <cell r="F21">
            <v>91</v>
          </cell>
          <cell r="G21">
            <v>22</v>
          </cell>
          <cell r="H21">
            <v>19.8</v>
          </cell>
          <cell r="I21" t="str">
            <v>NO</v>
          </cell>
          <cell r="J21">
            <v>33.480000000000004</v>
          </cell>
          <cell r="K21">
            <v>0</v>
          </cell>
        </row>
        <row r="22">
          <cell r="B22">
            <v>23.004166666666666</v>
          </cell>
          <cell r="C22">
            <v>33.4</v>
          </cell>
          <cell r="D22">
            <v>12.9</v>
          </cell>
          <cell r="E22">
            <v>48.708333333333336</v>
          </cell>
          <cell r="F22">
            <v>82</v>
          </cell>
          <cell r="G22">
            <v>24</v>
          </cell>
          <cell r="H22">
            <v>16.920000000000002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23.504166666666663</v>
          </cell>
          <cell r="C23">
            <v>33.700000000000003</v>
          </cell>
          <cell r="D23">
            <v>14.8</v>
          </cell>
          <cell r="E23">
            <v>55.166666666666664</v>
          </cell>
          <cell r="F23">
            <v>86</v>
          </cell>
          <cell r="G23">
            <v>27</v>
          </cell>
          <cell r="H23">
            <v>14.4</v>
          </cell>
          <cell r="I23" t="str">
            <v>NO</v>
          </cell>
          <cell r="J23">
            <v>37.080000000000005</v>
          </cell>
          <cell r="K23">
            <v>0</v>
          </cell>
        </row>
        <row r="24">
          <cell r="B24">
            <v>24.216666666666669</v>
          </cell>
          <cell r="C24">
            <v>33.799999999999997</v>
          </cell>
          <cell r="D24">
            <v>15.4</v>
          </cell>
          <cell r="E24">
            <v>52.541666666666664</v>
          </cell>
          <cell r="F24">
            <v>84</v>
          </cell>
          <cell r="G24">
            <v>24</v>
          </cell>
          <cell r="H24">
            <v>14.76</v>
          </cell>
          <cell r="I24" t="str">
            <v>NO</v>
          </cell>
          <cell r="J24">
            <v>33.840000000000003</v>
          </cell>
          <cell r="K24">
            <v>0</v>
          </cell>
        </row>
        <row r="25">
          <cell r="B25">
            <v>17.516666666666669</v>
          </cell>
          <cell r="C25">
            <v>26.5</v>
          </cell>
          <cell r="D25">
            <v>12.7</v>
          </cell>
          <cell r="E25">
            <v>64.708333333333329</v>
          </cell>
          <cell r="F25">
            <v>84</v>
          </cell>
          <cell r="G25">
            <v>40</v>
          </cell>
          <cell r="H25">
            <v>27</v>
          </cell>
          <cell r="I25" t="str">
            <v>S</v>
          </cell>
          <cell r="J25">
            <v>50.04</v>
          </cell>
          <cell r="K25">
            <v>0</v>
          </cell>
        </row>
        <row r="26">
          <cell r="B26">
            <v>18.162499999999998</v>
          </cell>
          <cell r="C26">
            <v>29.1</v>
          </cell>
          <cell r="D26">
            <v>10.5</v>
          </cell>
          <cell r="E26">
            <v>58.916666666666664</v>
          </cell>
          <cell r="F26">
            <v>85</v>
          </cell>
          <cell r="G26">
            <v>36</v>
          </cell>
          <cell r="H26">
            <v>13.68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21.916666666666668</v>
          </cell>
          <cell r="C27">
            <v>32.5</v>
          </cell>
          <cell r="D27">
            <v>12</v>
          </cell>
          <cell r="E27">
            <v>58.125</v>
          </cell>
          <cell r="F27">
            <v>95</v>
          </cell>
          <cell r="G27">
            <v>23</v>
          </cell>
          <cell r="H27">
            <v>11.16</v>
          </cell>
          <cell r="I27" t="str">
            <v>SE</v>
          </cell>
          <cell r="J27">
            <v>20.16</v>
          </cell>
          <cell r="K27">
            <v>0</v>
          </cell>
        </row>
        <row r="28">
          <cell r="B28">
            <v>22.370833333333337</v>
          </cell>
          <cell r="C28">
            <v>31</v>
          </cell>
          <cell r="D28">
            <v>15.5</v>
          </cell>
          <cell r="E28">
            <v>57.083333333333336</v>
          </cell>
          <cell r="F28">
            <v>89</v>
          </cell>
          <cell r="G28">
            <v>29</v>
          </cell>
          <cell r="H28">
            <v>14.76</v>
          </cell>
          <cell r="I28" t="str">
            <v>S</v>
          </cell>
          <cell r="J28">
            <v>24.48</v>
          </cell>
          <cell r="K28">
            <v>0</v>
          </cell>
        </row>
        <row r="29">
          <cell r="B29">
            <v>21.566666666666666</v>
          </cell>
          <cell r="C29">
            <v>30.7</v>
          </cell>
          <cell r="D29">
            <v>13.8</v>
          </cell>
          <cell r="E29">
            <v>56.833333333333336</v>
          </cell>
          <cell r="F29">
            <v>87</v>
          </cell>
          <cell r="G29">
            <v>29</v>
          </cell>
          <cell r="H29">
            <v>11.879999999999999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22.045833333333331</v>
          </cell>
          <cell r="C30">
            <v>31.5</v>
          </cell>
          <cell r="D30">
            <v>12.9</v>
          </cell>
          <cell r="E30">
            <v>56.5</v>
          </cell>
          <cell r="F30">
            <v>92</v>
          </cell>
          <cell r="G30">
            <v>26</v>
          </cell>
          <cell r="H30">
            <v>11.879999999999999</v>
          </cell>
          <cell r="I30" t="str">
            <v>SE</v>
          </cell>
          <cell r="J30">
            <v>23.400000000000002</v>
          </cell>
          <cell r="K30">
            <v>0</v>
          </cell>
        </row>
        <row r="31">
          <cell r="B31">
            <v>21.887500000000006</v>
          </cell>
          <cell r="C31">
            <v>32.200000000000003</v>
          </cell>
          <cell r="D31">
            <v>12.5</v>
          </cell>
          <cell r="E31">
            <v>57.208333333333336</v>
          </cell>
          <cell r="F31">
            <v>94</v>
          </cell>
          <cell r="G31">
            <v>25</v>
          </cell>
          <cell r="H31">
            <v>16.559999999999999</v>
          </cell>
          <cell r="I31" t="str">
            <v>N</v>
          </cell>
          <cell r="J31">
            <v>29.880000000000003</v>
          </cell>
          <cell r="K31">
            <v>0</v>
          </cell>
        </row>
        <row r="32">
          <cell r="B32">
            <v>22.945833333333329</v>
          </cell>
          <cell r="C32">
            <v>33.5</v>
          </cell>
          <cell r="D32">
            <v>13.6</v>
          </cell>
          <cell r="E32">
            <v>54.916666666666664</v>
          </cell>
          <cell r="F32">
            <v>88</v>
          </cell>
          <cell r="G32">
            <v>26</v>
          </cell>
          <cell r="H32">
            <v>22.68</v>
          </cell>
          <cell r="I32" t="str">
            <v>N</v>
          </cell>
          <cell r="J32">
            <v>38.159999999999997</v>
          </cell>
          <cell r="K32">
            <v>0</v>
          </cell>
        </row>
        <row r="33">
          <cell r="B33">
            <v>23.683333333333334</v>
          </cell>
          <cell r="C33">
            <v>32.4</v>
          </cell>
          <cell r="D33">
            <v>16.3</v>
          </cell>
          <cell r="E33">
            <v>56.708333333333336</v>
          </cell>
          <cell r="F33">
            <v>84</v>
          </cell>
          <cell r="G33">
            <v>26</v>
          </cell>
          <cell r="H33">
            <v>19.079999999999998</v>
          </cell>
          <cell r="I33" t="str">
            <v>NO</v>
          </cell>
          <cell r="J33">
            <v>39.6</v>
          </cell>
          <cell r="K33">
            <v>0</v>
          </cell>
        </row>
        <row r="34">
          <cell r="B34">
            <v>21.958333333333332</v>
          </cell>
          <cell r="C34">
            <v>31.9</v>
          </cell>
          <cell r="D34">
            <v>12.6</v>
          </cell>
          <cell r="E34">
            <v>57.25</v>
          </cell>
          <cell r="F34">
            <v>91</v>
          </cell>
          <cell r="G34">
            <v>29</v>
          </cell>
          <cell r="H34">
            <v>12.6</v>
          </cell>
          <cell r="I34" t="str">
            <v>S</v>
          </cell>
          <cell r="J34">
            <v>24.840000000000003</v>
          </cell>
          <cell r="K34">
            <v>0</v>
          </cell>
        </row>
        <row r="35">
          <cell r="B35">
            <v>20.983333333333331</v>
          </cell>
          <cell r="C35">
            <v>25.6</v>
          </cell>
          <cell r="D35">
            <v>15.4</v>
          </cell>
          <cell r="E35">
            <v>59.416666666666664</v>
          </cell>
          <cell r="F35">
            <v>88</v>
          </cell>
          <cell r="G35">
            <v>41</v>
          </cell>
          <cell r="H35">
            <v>18</v>
          </cell>
          <cell r="I35" t="str">
            <v>S</v>
          </cell>
          <cell r="J35">
            <v>37.440000000000005</v>
          </cell>
          <cell r="K35">
            <v>0.2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11.3</v>
          </cell>
          <cell r="C15">
            <v>13.7</v>
          </cell>
          <cell r="D15">
            <v>11.3</v>
          </cell>
          <cell r="E15">
            <v>55</v>
          </cell>
          <cell r="F15">
            <v>55</v>
          </cell>
          <cell r="G15">
            <v>48</v>
          </cell>
          <cell r="H15">
            <v>6.84</v>
          </cell>
          <cell r="I15" t="str">
            <v>SE</v>
          </cell>
          <cell r="J15">
            <v>13.68</v>
          </cell>
          <cell r="K15">
            <v>0</v>
          </cell>
        </row>
        <row r="16">
          <cell r="B16">
            <v>14.108333333333336</v>
          </cell>
          <cell r="C16">
            <v>25.4</v>
          </cell>
          <cell r="D16">
            <v>4</v>
          </cell>
          <cell r="E16">
            <v>60.75</v>
          </cell>
          <cell r="F16">
            <v>90</v>
          </cell>
          <cell r="G16">
            <v>31</v>
          </cell>
          <cell r="H16">
            <v>27</v>
          </cell>
          <cell r="I16" t="str">
            <v>L</v>
          </cell>
          <cell r="J16">
            <v>38.519999999999996</v>
          </cell>
          <cell r="K16">
            <v>0</v>
          </cell>
        </row>
        <row r="17">
          <cell r="B17">
            <v>18.591666666666669</v>
          </cell>
          <cell r="C17">
            <v>29.4</v>
          </cell>
          <cell r="D17">
            <v>11.5</v>
          </cell>
          <cell r="E17">
            <v>55.416666666666664</v>
          </cell>
          <cell r="F17">
            <v>78</v>
          </cell>
          <cell r="G17">
            <v>31</v>
          </cell>
          <cell r="H17">
            <v>14.04</v>
          </cell>
          <cell r="I17" t="str">
            <v>SE</v>
          </cell>
          <cell r="J17">
            <v>22.68</v>
          </cell>
          <cell r="K17">
            <v>0</v>
          </cell>
        </row>
        <row r="18">
          <cell r="B18">
            <v>21.404166666666669</v>
          </cell>
          <cell r="C18">
            <v>31.7</v>
          </cell>
          <cell r="D18">
            <v>14.2</v>
          </cell>
          <cell r="E18">
            <v>56.458333333333336</v>
          </cell>
          <cell r="F18">
            <v>81</v>
          </cell>
          <cell r="G18">
            <v>27</v>
          </cell>
          <cell r="H18">
            <v>23.400000000000002</v>
          </cell>
          <cell r="I18" t="str">
            <v>NE</v>
          </cell>
          <cell r="J18">
            <v>35.28</v>
          </cell>
          <cell r="K18">
            <v>0</v>
          </cell>
        </row>
        <row r="19">
          <cell r="B19">
            <v>24.154166666666658</v>
          </cell>
          <cell r="C19">
            <v>34.1</v>
          </cell>
          <cell r="D19">
            <v>13.3</v>
          </cell>
          <cell r="E19">
            <v>46.833333333333336</v>
          </cell>
          <cell r="F19">
            <v>82</v>
          </cell>
          <cell r="G19">
            <v>24</v>
          </cell>
          <cell r="H19">
            <v>23.040000000000003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23</v>
          </cell>
          <cell r="C20">
            <v>34.200000000000003</v>
          </cell>
          <cell r="D20">
            <v>13.6</v>
          </cell>
          <cell r="E20">
            <v>56.541666666666664</v>
          </cell>
          <cell r="F20">
            <v>90</v>
          </cell>
          <cell r="G20">
            <v>25</v>
          </cell>
          <cell r="H20">
            <v>19.8</v>
          </cell>
          <cell r="I20" t="str">
            <v>NE</v>
          </cell>
          <cell r="J20">
            <v>29.52</v>
          </cell>
          <cell r="K20">
            <v>0</v>
          </cell>
        </row>
        <row r="21">
          <cell r="B21">
            <v>24.912499999999998</v>
          </cell>
          <cell r="C21">
            <v>32.4</v>
          </cell>
          <cell r="D21">
            <v>19.100000000000001</v>
          </cell>
          <cell r="E21">
            <v>41.833333333333336</v>
          </cell>
          <cell r="F21">
            <v>79</v>
          </cell>
          <cell r="G21">
            <v>22</v>
          </cell>
          <cell r="H21">
            <v>24.12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23.158333333333335</v>
          </cell>
          <cell r="C22">
            <v>32.5</v>
          </cell>
          <cell r="D22">
            <v>13.7</v>
          </cell>
          <cell r="E22">
            <v>45.75</v>
          </cell>
          <cell r="F22">
            <v>75</v>
          </cell>
          <cell r="G22">
            <v>24</v>
          </cell>
          <cell r="H22">
            <v>25.2</v>
          </cell>
          <cell r="I22" t="str">
            <v>L</v>
          </cell>
          <cell r="J22">
            <v>39.6</v>
          </cell>
          <cell r="K22">
            <v>0</v>
          </cell>
        </row>
        <row r="23">
          <cell r="B23">
            <v>25.337499999999991</v>
          </cell>
          <cell r="C23">
            <v>32.9</v>
          </cell>
          <cell r="D23">
            <v>19</v>
          </cell>
          <cell r="E23">
            <v>46.75</v>
          </cell>
          <cell r="F23">
            <v>72</v>
          </cell>
          <cell r="G23">
            <v>28</v>
          </cell>
          <cell r="H23">
            <v>20.88</v>
          </cell>
          <cell r="I23" t="str">
            <v>NE</v>
          </cell>
          <cell r="J23">
            <v>35.64</v>
          </cell>
          <cell r="K23">
            <v>0</v>
          </cell>
        </row>
        <row r="24">
          <cell r="B24">
            <v>24.724999999999998</v>
          </cell>
          <cell r="C24">
            <v>33.299999999999997</v>
          </cell>
          <cell r="D24">
            <v>13.4</v>
          </cell>
          <cell r="E24">
            <v>46.083333333333336</v>
          </cell>
          <cell r="F24">
            <v>87</v>
          </cell>
          <cell r="G24">
            <v>24</v>
          </cell>
          <cell r="H24">
            <v>23.400000000000002</v>
          </cell>
          <cell r="I24" t="str">
            <v>NE</v>
          </cell>
          <cell r="J24">
            <v>41.04</v>
          </cell>
          <cell r="K24">
            <v>0</v>
          </cell>
        </row>
        <row r="25">
          <cell r="B25">
            <v>16.583333333333336</v>
          </cell>
          <cell r="C25">
            <v>22.1</v>
          </cell>
          <cell r="D25">
            <v>12.4</v>
          </cell>
          <cell r="E25">
            <v>66.75</v>
          </cell>
          <cell r="F25">
            <v>85</v>
          </cell>
          <cell r="G25">
            <v>38</v>
          </cell>
          <cell r="H25">
            <v>19.8</v>
          </cell>
          <cell r="I25" t="str">
            <v>SO</v>
          </cell>
          <cell r="J25">
            <v>47.88</v>
          </cell>
          <cell r="K25">
            <v>0</v>
          </cell>
        </row>
        <row r="26">
          <cell r="B26">
            <v>17.470833333333335</v>
          </cell>
          <cell r="C26">
            <v>29.5</v>
          </cell>
          <cell r="D26">
            <v>8.3000000000000007</v>
          </cell>
          <cell r="E26">
            <v>66.291666666666671</v>
          </cell>
          <cell r="F26">
            <v>94</v>
          </cell>
          <cell r="G26">
            <v>37</v>
          </cell>
          <cell r="H26">
            <v>19.440000000000001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21.900000000000002</v>
          </cell>
          <cell r="C27">
            <v>32.6</v>
          </cell>
          <cell r="D27">
            <v>13.7</v>
          </cell>
          <cell r="E27">
            <v>60.375</v>
          </cell>
          <cell r="F27">
            <v>92</v>
          </cell>
          <cell r="G27">
            <v>24</v>
          </cell>
          <cell r="H27">
            <v>12.6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22.620833333333337</v>
          </cell>
          <cell r="C28">
            <v>31.3</v>
          </cell>
          <cell r="D28">
            <v>16.3</v>
          </cell>
          <cell r="E28">
            <v>52.166666666666664</v>
          </cell>
          <cell r="F28">
            <v>74</v>
          </cell>
          <cell r="G28">
            <v>27</v>
          </cell>
          <cell r="H28">
            <v>15.120000000000001</v>
          </cell>
          <cell r="I28" t="str">
            <v>L</v>
          </cell>
          <cell r="J28">
            <v>29.16</v>
          </cell>
          <cell r="K28">
            <v>0</v>
          </cell>
        </row>
        <row r="29">
          <cell r="B29">
            <v>20.862500000000001</v>
          </cell>
          <cell r="C29">
            <v>29.2</v>
          </cell>
          <cell r="D29">
            <v>15.1</v>
          </cell>
          <cell r="E29">
            <v>60.625</v>
          </cell>
          <cell r="F29">
            <v>86</v>
          </cell>
          <cell r="G29">
            <v>34</v>
          </cell>
          <cell r="H29">
            <v>26.28</v>
          </cell>
          <cell r="I29" t="str">
            <v>L</v>
          </cell>
          <cell r="J29">
            <v>41.4</v>
          </cell>
          <cell r="K29">
            <v>0</v>
          </cell>
        </row>
        <row r="30">
          <cell r="B30">
            <v>20.887499999999999</v>
          </cell>
          <cell r="C30">
            <v>31.4</v>
          </cell>
          <cell r="D30">
            <v>14.6</v>
          </cell>
          <cell r="E30">
            <v>61.916666666666664</v>
          </cell>
          <cell r="F30">
            <v>87</v>
          </cell>
          <cell r="G30">
            <v>27</v>
          </cell>
          <cell r="H30">
            <v>13.68</v>
          </cell>
          <cell r="I30" t="str">
            <v>SE</v>
          </cell>
          <cell r="J30">
            <v>26.28</v>
          </cell>
          <cell r="K30">
            <v>0</v>
          </cell>
        </row>
        <row r="31">
          <cell r="B31">
            <v>21.854166666666661</v>
          </cell>
          <cell r="C31">
            <v>31.9</v>
          </cell>
          <cell r="D31">
            <v>10.7</v>
          </cell>
          <cell r="E31">
            <v>54.291666666666664</v>
          </cell>
          <cell r="F31">
            <v>94</v>
          </cell>
          <cell r="G31">
            <v>24</v>
          </cell>
          <cell r="H31">
            <v>21.240000000000002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24.287499999999998</v>
          </cell>
          <cell r="C32">
            <v>33.799999999999997</v>
          </cell>
          <cell r="D32">
            <v>17</v>
          </cell>
          <cell r="E32">
            <v>45.083333333333336</v>
          </cell>
          <cell r="F32">
            <v>78</v>
          </cell>
          <cell r="G32">
            <v>23</v>
          </cell>
          <cell r="H32">
            <v>19.8</v>
          </cell>
          <cell r="I32" t="str">
            <v>NE</v>
          </cell>
          <cell r="J32">
            <v>42.480000000000004</v>
          </cell>
          <cell r="K32">
            <v>0</v>
          </cell>
        </row>
        <row r="33">
          <cell r="B33">
            <v>21.712500000000002</v>
          </cell>
          <cell r="C33">
            <v>32.1</v>
          </cell>
          <cell r="D33">
            <v>13.3</v>
          </cell>
          <cell r="E33">
            <v>62.416666666666664</v>
          </cell>
          <cell r="F33">
            <v>91</v>
          </cell>
          <cell r="G33">
            <v>32</v>
          </cell>
          <cell r="H33">
            <v>17.28</v>
          </cell>
          <cell r="I33" t="str">
            <v>SE</v>
          </cell>
          <cell r="J33">
            <v>32.4</v>
          </cell>
          <cell r="K33">
            <v>0</v>
          </cell>
        </row>
        <row r="34">
          <cell r="B34">
            <v>20.762499999999999</v>
          </cell>
          <cell r="C34">
            <v>31.2</v>
          </cell>
          <cell r="D34">
            <v>10.8</v>
          </cell>
          <cell r="E34">
            <v>61.291666666666664</v>
          </cell>
          <cell r="F34">
            <v>95</v>
          </cell>
          <cell r="G34">
            <v>28</v>
          </cell>
          <cell r="H34">
            <v>12.24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20.187500000000004</v>
          </cell>
          <cell r="C35">
            <v>26.8</v>
          </cell>
          <cell r="D35">
            <v>14.6</v>
          </cell>
          <cell r="E35">
            <v>63.333333333333336</v>
          </cell>
          <cell r="F35">
            <v>95</v>
          </cell>
          <cell r="G35">
            <v>35</v>
          </cell>
          <cell r="H35">
            <v>20.88</v>
          </cell>
          <cell r="I35" t="str">
            <v>SO</v>
          </cell>
          <cell r="J35">
            <v>37.800000000000004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15.718181818181819</v>
          </cell>
          <cell r="C15">
            <v>23.2</v>
          </cell>
          <cell r="D15">
            <v>9.4</v>
          </cell>
          <cell r="E15">
            <v>57.68181818181818</v>
          </cell>
          <cell r="F15">
            <v>82</v>
          </cell>
          <cell r="G15">
            <v>33</v>
          </cell>
          <cell r="H15">
            <v>18.720000000000002</v>
          </cell>
          <cell r="I15" t="str">
            <v>L</v>
          </cell>
          <cell r="J15">
            <v>38.880000000000003</v>
          </cell>
          <cell r="K15">
            <v>0</v>
          </cell>
        </row>
        <row r="16">
          <cell r="B16">
            <v>17.695833333333329</v>
          </cell>
          <cell r="C16">
            <v>25.8</v>
          </cell>
          <cell r="D16">
            <v>12.3</v>
          </cell>
          <cell r="E16">
            <v>53.5</v>
          </cell>
          <cell r="F16">
            <v>73</v>
          </cell>
          <cell r="G16">
            <v>28</v>
          </cell>
          <cell r="H16">
            <v>25.2</v>
          </cell>
          <cell r="I16" t="str">
            <v>SE</v>
          </cell>
          <cell r="J16">
            <v>37.080000000000005</v>
          </cell>
          <cell r="K16">
            <v>0</v>
          </cell>
        </row>
        <row r="17">
          <cell r="B17">
            <v>20.316666666666663</v>
          </cell>
          <cell r="C17">
            <v>28.8</v>
          </cell>
          <cell r="D17">
            <v>13.5</v>
          </cell>
          <cell r="E17">
            <v>57.041666666666664</v>
          </cell>
          <cell r="F17">
            <v>88</v>
          </cell>
          <cell r="G17">
            <v>30</v>
          </cell>
          <cell r="H17">
            <v>10.44</v>
          </cell>
          <cell r="I17" t="str">
            <v>L</v>
          </cell>
          <cell r="J17">
            <v>17.64</v>
          </cell>
          <cell r="K17">
            <v>0</v>
          </cell>
        </row>
        <row r="18">
          <cell r="B18">
            <v>22.412500000000005</v>
          </cell>
          <cell r="C18">
            <v>32.200000000000003</v>
          </cell>
          <cell r="D18">
            <v>14.1</v>
          </cell>
          <cell r="E18">
            <v>59.25</v>
          </cell>
          <cell r="F18">
            <v>91</v>
          </cell>
          <cell r="G18">
            <v>26</v>
          </cell>
          <cell r="H18">
            <v>16.920000000000002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24.395833333333332</v>
          </cell>
          <cell r="C19">
            <v>34.1</v>
          </cell>
          <cell r="D19">
            <v>16.5</v>
          </cell>
          <cell r="E19">
            <v>48.916666666666664</v>
          </cell>
          <cell r="F19">
            <v>82</v>
          </cell>
          <cell r="G19">
            <v>24</v>
          </cell>
          <cell r="H19">
            <v>22.68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24.129166666666666</v>
          </cell>
          <cell r="C20">
            <v>32.299999999999997</v>
          </cell>
          <cell r="D20">
            <v>16.899999999999999</v>
          </cell>
          <cell r="E20">
            <v>52.25</v>
          </cell>
          <cell r="F20">
            <v>80</v>
          </cell>
          <cell r="G20">
            <v>28</v>
          </cell>
          <cell r="H20">
            <v>17.64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23.445833333333326</v>
          </cell>
          <cell r="C21">
            <v>31.7</v>
          </cell>
          <cell r="D21">
            <v>14.7</v>
          </cell>
          <cell r="E21">
            <v>53.166666666666664</v>
          </cell>
          <cell r="F21">
            <v>90</v>
          </cell>
          <cell r="G21">
            <v>20</v>
          </cell>
          <cell r="H21">
            <v>19.440000000000001</v>
          </cell>
          <cell r="I21" t="str">
            <v>L</v>
          </cell>
          <cell r="J21">
            <v>29.16</v>
          </cell>
          <cell r="K21">
            <v>0</v>
          </cell>
        </row>
        <row r="22">
          <cell r="B22">
            <v>22.7</v>
          </cell>
          <cell r="C22">
            <v>32.299999999999997</v>
          </cell>
          <cell r="D22">
            <v>15.6</v>
          </cell>
          <cell r="E22">
            <v>59</v>
          </cell>
          <cell r="F22">
            <v>87</v>
          </cell>
          <cell r="G22">
            <v>29</v>
          </cell>
          <cell r="H22">
            <v>16.559999999999999</v>
          </cell>
          <cell r="I22" t="str">
            <v>N</v>
          </cell>
          <cell r="J22">
            <v>29.880000000000003</v>
          </cell>
          <cell r="K22">
            <v>0</v>
          </cell>
        </row>
        <row r="23">
          <cell r="B23">
            <v>24.766666666666669</v>
          </cell>
          <cell r="C23">
            <v>32.6</v>
          </cell>
          <cell r="D23">
            <v>19.8</v>
          </cell>
          <cell r="E23">
            <v>52.25</v>
          </cell>
          <cell r="F23">
            <v>80</v>
          </cell>
          <cell r="G23">
            <v>28</v>
          </cell>
          <cell r="H23">
            <v>25.2</v>
          </cell>
          <cell r="I23" t="str">
            <v>NE</v>
          </cell>
          <cell r="J23">
            <v>40.680000000000007</v>
          </cell>
          <cell r="K23">
            <v>0</v>
          </cell>
        </row>
        <row r="24">
          <cell r="B24">
            <v>24.083333333333332</v>
          </cell>
          <cell r="C24">
            <v>33.1</v>
          </cell>
          <cell r="D24">
            <v>15.8</v>
          </cell>
          <cell r="E24">
            <v>49.166666666666664</v>
          </cell>
          <cell r="F24">
            <v>75</v>
          </cell>
          <cell r="G24">
            <v>24</v>
          </cell>
          <cell r="H24">
            <v>24.12</v>
          </cell>
          <cell r="I24" t="str">
            <v>N</v>
          </cell>
          <cell r="J24">
            <v>38.880000000000003</v>
          </cell>
          <cell r="K24">
            <v>0</v>
          </cell>
        </row>
        <row r="25">
          <cell r="B25">
            <v>20.437500000000004</v>
          </cell>
          <cell r="C25">
            <v>25.7</v>
          </cell>
          <cell r="D25">
            <v>15.8</v>
          </cell>
          <cell r="E25">
            <v>65.125</v>
          </cell>
          <cell r="F25">
            <v>88</v>
          </cell>
          <cell r="G25">
            <v>41</v>
          </cell>
          <cell r="H25">
            <v>25.56</v>
          </cell>
          <cell r="I25" t="str">
            <v>SO</v>
          </cell>
          <cell r="J25">
            <v>45.36</v>
          </cell>
          <cell r="K25">
            <v>0</v>
          </cell>
        </row>
        <row r="26">
          <cell r="B26">
            <v>20.583333333333336</v>
          </cell>
          <cell r="C26">
            <v>30.3</v>
          </cell>
          <cell r="D26">
            <v>13.1</v>
          </cell>
          <cell r="E26">
            <v>62.166666666666664</v>
          </cell>
          <cell r="F26">
            <v>87</v>
          </cell>
          <cell r="G26">
            <v>34</v>
          </cell>
          <cell r="H26">
            <v>13.32</v>
          </cell>
          <cell r="I26" t="str">
            <v>SO</v>
          </cell>
          <cell r="J26">
            <v>23.759999999999998</v>
          </cell>
          <cell r="K26">
            <v>0</v>
          </cell>
        </row>
        <row r="27">
          <cell r="B27">
            <v>23.020833333333332</v>
          </cell>
          <cell r="C27">
            <v>30.6</v>
          </cell>
          <cell r="D27">
            <v>16.2</v>
          </cell>
          <cell r="E27">
            <v>61.75</v>
          </cell>
          <cell r="F27">
            <v>95</v>
          </cell>
          <cell r="G27">
            <v>30</v>
          </cell>
          <cell r="H27">
            <v>14.76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23.462499999999991</v>
          </cell>
          <cell r="C28">
            <v>30.9</v>
          </cell>
          <cell r="D28">
            <v>15</v>
          </cell>
          <cell r="E28">
            <v>52.041666666666664</v>
          </cell>
          <cell r="F28">
            <v>85</v>
          </cell>
          <cell r="G28">
            <v>26</v>
          </cell>
          <cell r="H28">
            <v>16.2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23.30416666666666</v>
          </cell>
          <cell r="C29">
            <v>31</v>
          </cell>
          <cell r="D29">
            <v>17.600000000000001</v>
          </cell>
          <cell r="E29">
            <v>53.75</v>
          </cell>
          <cell r="F29">
            <v>79</v>
          </cell>
          <cell r="G29">
            <v>28</v>
          </cell>
          <cell r="H29">
            <v>19.440000000000001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23.141666666666666</v>
          </cell>
          <cell r="C30">
            <v>31.6</v>
          </cell>
          <cell r="D30">
            <v>14.7</v>
          </cell>
          <cell r="E30">
            <v>55.791666666666664</v>
          </cell>
          <cell r="F30">
            <v>91</v>
          </cell>
          <cell r="G30">
            <v>25</v>
          </cell>
          <cell r="H30">
            <v>21.240000000000002</v>
          </cell>
          <cell r="I30" t="str">
            <v>L</v>
          </cell>
          <cell r="J30">
            <v>33.119999999999997</v>
          </cell>
          <cell r="K30">
            <v>0</v>
          </cell>
        </row>
        <row r="31">
          <cell r="B31">
            <v>23.645833333333332</v>
          </cell>
          <cell r="C31">
            <v>32.5</v>
          </cell>
          <cell r="D31">
            <v>15.3</v>
          </cell>
          <cell r="E31">
            <v>52.166666666666664</v>
          </cell>
          <cell r="F31">
            <v>84</v>
          </cell>
          <cell r="G31">
            <v>25</v>
          </cell>
          <cell r="H31">
            <v>19.8</v>
          </cell>
          <cell r="I31" t="str">
            <v>L</v>
          </cell>
          <cell r="J31">
            <v>30.96</v>
          </cell>
          <cell r="K31">
            <v>0</v>
          </cell>
        </row>
        <row r="32">
          <cell r="B32">
            <v>24.408333333333331</v>
          </cell>
          <cell r="C32">
            <v>33.9</v>
          </cell>
          <cell r="D32">
            <v>15.8</v>
          </cell>
          <cell r="E32">
            <v>49.5</v>
          </cell>
          <cell r="F32">
            <v>83</v>
          </cell>
          <cell r="G32">
            <v>23</v>
          </cell>
          <cell r="H32">
            <v>20.88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24.679166666666671</v>
          </cell>
          <cell r="C33">
            <v>33.799999999999997</v>
          </cell>
          <cell r="D33">
            <v>16</v>
          </cell>
          <cell r="E33">
            <v>46.041666666666664</v>
          </cell>
          <cell r="F33">
            <v>74</v>
          </cell>
          <cell r="G33">
            <v>25</v>
          </cell>
          <cell r="H33">
            <v>17.28</v>
          </cell>
          <cell r="I33" t="str">
            <v>NO</v>
          </cell>
          <cell r="J33">
            <v>33.480000000000004</v>
          </cell>
          <cell r="K33">
            <v>0</v>
          </cell>
        </row>
        <row r="34">
          <cell r="B34">
            <v>25.379166666666666</v>
          </cell>
          <cell r="C34">
            <v>33.5</v>
          </cell>
          <cell r="D34">
            <v>17.899999999999999</v>
          </cell>
          <cell r="E34">
            <v>54.541666666666664</v>
          </cell>
          <cell r="F34">
            <v>90</v>
          </cell>
          <cell r="G34">
            <v>26</v>
          </cell>
          <cell r="H34">
            <v>16.920000000000002</v>
          </cell>
          <cell r="I34" t="str">
            <v>SO</v>
          </cell>
          <cell r="J34">
            <v>29.52</v>
          </cell>
          <cell r="K34">
            <v>0</v>
          </cell>
        </row>
        <row r="35">
          <cell r="B35">
            <v>23.062500000000004</v>
          </cell>
          <cell r="C35">
            <v>29.4</v>
          </cell>
          <cell r="D35">
            <v>17.3</v>
          </cell>
          <cell r="E35">
            <v>57.791666666666664</v>
          </cell>
          <cell r="F35">
            <v>78</v>
          </cell>
          <cell r="G35">
            <v>38</v>
          </cell>
          <cell r="H35">
            <v>16.920000000000002</v>
          </cell>
          <cell r="I35" t="str">
            <v>S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22.958333333333339</v>
          </cell>
          <cell r="C5">
            <v>30.8</v>
          </cell>
          <cell r="D5">
            <v>16.7</v>
          </cell>
          <cell r="E5">
            <v>64.958333333333329</v>
          </cell>
          <cell r="F5">
            <v>87</v>
          </cell>
          <cell r="G5">
            <v>33</v>
          </cell>
          <cell r="H5">
            <v>14.76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23.095833333333335</v>
          </cell>
          <cell r="C6">
            <v>31.4</v>
          </cell>
          <cell r="D6">
            <v>17.3</v>
          </cell>
          <cell r="E6">
            <v>62.375</v>
          </cell>
          <cell r="F6">
            <v>82</v>
          </cell>
          <cell r="G6">
            <v>31</v>
          </cell>
          <cell r="H6">
            <v>12.6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22.349999999999998</v>
          </cell>
          <cell r="C7">
            <v>31.9</v>
          </cell>
          <cell r="D7">
            <v>14.8</v>
          </cell>
          <cell r="E7">
            <v>67.875</v>
          </cell>
          <cell r="F7">
            <v>92</v>
          </cell>
          <cell r="G7">
            <v>32</v>
          </cell>
          <cell r="H7">
            <v>12.6</v>
          </cell>
          <cell r="I7" t="str">
            <v>NE</v>
          </cell>
          <cell r="J7">
            <v>24.840000000000003</v>
          </cell>
          <cell r="K7">
            <v>0</v>
          </cell>
        </row>
        <row r="8">
          <cell r="B8">
            <v>19.183333333333334</v>
          </cell>
          <cell r="C8">
            <v>25.9</v>
          </cell>
          <cell r="D8">
            <v>16.7</v>
          </cell>
          <cell r="E8">
            <v>84.875</v>
          </cell>
          <cell r="F8">
            <v>96</v>
          </cell>
          <cell r="G8">
            <v>59</v>
          </cell>
          <cell r="H8">
            <v>10.44</v>
          </cell>
          <cell r="I8" t="str">
            <v>SO</v>
          </cell>
          <cell r="J8">
            <v>26.64</v>
          </cell>
          <cell r="K8">
            <v>0.2</v>
          </cell>
        </row>
        <row r="9">
          <cell r="B9">
            <v>20.625000000000004</v>
          </cell>
          <cell r="C9">
            <v>31.6</v>
          </cell>
          <cell r="D9">
            <v>13.2</v>
          </cell>
          <cell r="E9">
            <v>70.263157894736835</v>
          </cell>
          <cell r="F9">
            <v>100</v>
          </cell>
          <cell r="G9">
            <v>29</v>
          </cell>
          <cell r="H9">
            <v>10.44</v>
          </cell>
          <cell r="I9" t="str">
            <v>NE</v>
          </cell>
          <cell r="J9">
            <v>27.36</v>
          </cell>
          <cell r="K9">
            <v>0.2</v>
          </cell>
        </row>
        <row r="10">
          <cell r="B10">
            <v>22.120833333333334</v>
          </cell>
          <cell r="C10">
            <v>32.200000000000003</v>
          </cell>
          <cell r="D10">
            <v>14</v>
          </cell>
          <cell r="E10">
            <v>62.958333333333336</v>
          </cell>
          <cell r="F10">
            <v>91</v>
          </cell>
          <cell r="G10">
            <v>26</v>
          </cell>
          <cell r="H10">
            <v>12.24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22.283333333333331</v>
          </cell>
          <cell r="C11">
            <v>32.200000000000003</v>
          </cell>
          <cell r="D11">
            <v>15.3</v>
          </cell>
          <cell r="E11">
            <v>59.458333333333336</v>
          </cell>
          <cell r="F11">
            <v>86</v>
          </cell>
          <cell r="G11">
            <v>26</v>
          </cell>
          <cell r="H11">
            <v>18.36</v>
          </cell>
          <cell r="I11" t="str">
            <v>NE</v>
          </cell>
          <cell r="J11">
            <v>38.519999999999996</v>
          </cell>
          <cell r="K11">
            <v>0</v>
          </cell>
        </row>
        <row r="12">
          <cell r="B12">
            <v>17.354166666666668</v>
          </cell>
          <cell r="C12">
            <v>22.7</v>
          </cell>
          <cell r="D12">
            <v>12.2</v>
          </cell>
          <cell r="E12">
            <v>84.458333333333329</v>
          </cell>
          <cell r="F12">
            <v>92</v>
          </cell>
          <cell r="G12">
            <v>54</v>
          </cell>
          <cell r="H12">
            <v>16.559999999999999</v>
          </cell>
          <cell r="I12" t="str">
            <v>SO</v>
          </cell>
          <cell r="J12">
            <v>36.36</v>
          </cell>
          <cell r="K12">
            <v>0</v>
          </cell>
        </row>
        <row r="13">
          <cell r="B13">
            <v>11.633333333333335</v>
          </cell>
          <cell r="C13">
            <v>13.8</v>
          </cell>
          <cell r="D13">
            <v>10.3</v>
          </cell>
          <cell r="E13">
            <v>83.958333333333329</v>
          </cell>
          <cell r="F13">
            <v>91</v>
          </cell>
          <cell r="G13">
            <v>71</v>
          </cell>
          <cell r="H13">
            <v>15.840000000000002</v>
          </cell>
          <cell r="I13" t="str">
            <v>S</v>
          </cell>
          <cell r="J13">
            <v>30.96</v>
          </cell>
          <cell r="K13">
            <v>0.2</v>
          </cell>
        </row>
        <row r="14">
          <cell r="B14">
            <v>12.933333333333332</v>
          </cell>
          <cell r="C14">
            <v>18.2</v>
          </cell>
          <cell r="D14">
            <v>8.8000000000000007</v>
          </cell>
          <cell r="E14">
            <v>65.75</v>
          </cell>
          <cell r="F14">
            <v>86</v>
          </cell>
          <cell r="G14">
            <v>37</v>
          </cell>
          <cell r="H14">
            <v>12.6</v>
          </cell>
          <cell r="I14" t="str">
            <v>S</v>
          </cell>
          <cell r="J14">
            <v>34.200000000000003</v>
          </cell>
          <cell r="K14">
            <v>0</v>
          </cell>
        </row>
        <row r="15">
          <cell r="B15">
            <v>10.683333333333335</v>
          </cell>
          <cell r="C15">
            <v>23.3</v>
          </cell>
          <cell r="D15">
            <v>1.3</v>
          </cell>
          <cell r="E15">
            <v>69.375</v>
          </cell>
          <cell r="F15">
            <v>94</v>
          </cell>
          <cell r="G15">
            <v>21</v>
          </cell>
          <cell r="H15">
            <v>8.2799999999999994</v>
          </cell>
          <cell r="I15" t="str">
            <v>NE</v>
          </cell>
          <cell r="J15">
            <v>21.96</v>
          </cell>
          <cell r="K15">
            <v>0</v>
          </cell>
        </row>
        <row r="16">
          <cell r="B16">
            <v>15.058333333333332</v>
          </cell>
          <cell r="C16">
            <v>27.2</v>
          </cell>
          <cell r="D16">
            <v>6.9</v>
          </cell>
          <cell r="E16">
            <v>65.5</v>
          </cell>
          <cell r="F16">
            <v>90</v>
          </cell>
          <cell r="G16">
            <v>27</v>
          </cell>
          <cell r="H16">
            <v>10.8</v>
          </cell>
          <cell r="I16" t="str">
            <v>NE</v>
          </cell>
          <cell r="J16">
            <v>23.759999999999998</v>
          </cell>
          <cell r="K16">
            <v>0.2</v>
          </cell>
        </row>
        <row r="17">
          <cell r="B17">
            <v>20.270833333333332</v>
          </cell>
          <cell r="C17">
            <v>30.5</v>
          </cell>
          <cell r="D17">
            <v>11</v>
          </cell>
          <cell r="E17">
            <v>61.958333333333336</v>
          </cell>
          <cell r="F17">
            <v>91</v>
          </cell>
          <cell r="G17">
            <v>32</v>
          </cell>
          <cell r="H17">
            <v>11.879999999999999</v>
          </cell>
          <cell r="I17" t="str">
            <v>NE</v>
          </cell>
          <cell r="J17">
            <v>24.840000000000003</v>
          </cell>
          <cell r="K17">
            <v>0</v>
          </cell>
        </row>
        <row r="18">
          <cell r="B18">
            <v>22.395833333333332</v>
          </cell>
          <cell r="C18">
            <v>31.6</v>
          </cell>
          <cell r="D18">
            <v>15.3</v>
          </cell>
          <cell r="E18">
            <v>61.833333333333336</v>
          </cell>
          <cell r="F18">
            <v>87</v>
          </cell>
          <cell r="G18">
            <v>33</v>
          </cell>
          <cell r="H18">
            <v>15.48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23.899999999999995</v>
          </cell>
          <cell r="C19">
            <v>33.200000000000003</v>
          </cell>
          <cell r="D19">
            <v>17.5</v>
          </cell>
          <cell r="E19">
            <v>56.083333333333336</v>
          </cell>
          <cell r="F19">
            <v>77</v>
          </cell>
          <cell r="G19">
            <v>27</v>
          </cell>
          <cell r="H19">
            <v>19.8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25.116666666666671</v>
          </cell>
          <cell r="C20">
            <v>33.6</v>
          </cell>
          <cell r="D20">
            <v>18.899999999999999</v>
          </cell>
          <cell r="E20">
            <v>56.833333333333336</v>
          </cell>
          <cell r="F20">
            <v>77</v>
          </cell>
          <cell r="G20">
            <v>30</v>
          </cell>
          <cell r="H20">
            <v>18</v>
          </cell>
          <cell r="I20" t="str">
            <v>NE</v>
          </cell>
          <cell r="J20">
            <v>41.04</v>
          </cell>
          <cell r="K20">
            <v>0</v>
          </cell>
        </row>
        <row r="21">
          <cell r="B21">
            <v>24.458333333333332</v>
          </cell>
          <cell r="C21">
            <v>33.700000000000003</v>
          </cell>
          <cell r="D21">
            <v>14.9</v>
          </cell>
          <cell r="E21">
            <v>56.5</v>
          </cell>
          <cell r="F21">
            <v>90</v>
          </cell>
          <cell r="G21">
            <v>26</v>
          </cell>
          <cell r="H21">
            <v>19.079999999999998</v>
          </cell>
          <cell r="I21" t="str">
            <v>NE</v>
          </cell>
          <cell r="J21">
            <v>37.080000000000005</v>
          </cell>
          <cell r="K21">
            <v>0</v>
          </cell>
        </row>
        <row r="22">
          <cell r="B22">
            <v>22.866666666666664</v>
          </cell>
          <cell r="C22">
            <v>33.4</v>
          </cell>
          <cell r="D22">
            <v>13.2</v>
          </cell>
          <cell r="E22">
            <v>56.833333333333336</v>
          </cell>
          <cell r="F22">
            <v>89</v>
          </cell>
          <cell r="G22">
            <v>26</v>
          </cell>
          <cell r="H22">
            <v>16.2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24.274999999999995</v>
          </cell>
          <cell r="C23">
            <v>33.200000000000003</v>
          </cell>
          <cell r="D23">
            <v>16.100000000000001</v>
          </cell>
          <cell r="E23">
            <v>53.333333333333336</v>
          </cell>
          <cell r="F23">
            <v>84</v>
          </cell>
          <cell r="G23">
            <v>27</v>
          </cell>
          <cell r="H23">
            <v>20.52</v>
          </cell>
          <cell r="I23" t="str">
            <v>N</v>
          </cell>
          <cell r="J23">
            <v>42.12</v>
          </cell>
          <cell r="K23">
            <v>0</v>
          </cell>
        </row>
        <row r="24">
          <cell r="B24">
            <v>18.408333333333335</v>
          </cell>
          <cell r="C24">
            <v>26.5</v>
          </cell>
          <cell r="D24">
            <v>12.6</v>
          </cell>
          <cell r="E24">
            <v>71.625</v>
          </cell>
          <cell r="F24">
            <v>86</v>
          </cell>
          <cell r="G24">
            <v>45</v>
          </cell>
          <cell r="H24">
            <v>19.079999999999998</v>
          </cell>
          <cell r="I24" t="str">
            <v>SO</v>
          </cell>
          <cell r="J24">
            <v>37.800000000000004</v>
          </cell>
          <cell r="K24">
            <v>0</v>
          </cell>
        </row>
        <row r="25">
          <cell r="B25">
            <v>12.829166666666667</v>
          </cell>
          <cell r="C25">
            <v>19.399999999999999</v>
          </cell>
          <cell r="D25">
            <v>8.4</v>
          </cell>
          <cell r="E25">
            <v>65.625</v>
          </cell>
          <cell r="F25">
            <v>86</v>
          </cell>
          <cell r="G25">
            <v>31</v>
          </cell>
          <cell r="H25">
            <v>14.76</v>
          </cell>
          <cell r="I25" t="str">
            <v>S</v>
          </cell>
          <cell r="J25">
            <v>30.240000000000002</v>
          </cell>
          <cell r="K25">
            <v>0.2</v>
          </cell>
        </row>
        <row r="26">
          <cell r="B26">
            <v>17.279166666666665</v>
          </cell>
          <cell r="C26">
            <v>30.1</v>
          </cell>
          <cell r="D26">
            <v>8.5</v>
          </cell>
          <cell r="E26">
            <v>61.5</v>
          </cell>
          <cell r="F26">
            <v>87</v>
          </cell>
          <cell r="G26">
            <v>29</v>
          </cell>
          <cell r="H26">
            <v>16.2</v>
          </cell>
          <cell r="I26" t="str">
            <v>N</v>
          </cell>
          <cell r="J26">
            <v>37.800000000000004</v>
          </cell>
          <cell r="K26">
            <v>1</v>
          </cell>
        </row>
        <row r="27">
          <cell r="B27">
            <v>20.541666666666668</v>
          </cell>
          <cell r="C27">
            <v>29.1</v>
          </cell>
          <cell r="D27">
            <v>12.5</v>
          </cell>
          <cell r="E27">
            <v>65.708333333333329</v>
          </cell>
          <cell r="F27">
            <v>91</v>
          </cell>
          <cell r="G27">
            <v>36</v>
          </cell>
          <cell r="H27">
            <v>15.48</v>
          </cell>
          <cell r="I27" t="str">
            <v>SO</v>
          </cell>
          <cell r="J27">
            <v>34.56</v>
          </cell>
          <cell r="K27">
            <v>0</v>
          </cell>
        </row>
        <row r="28">
          <cell r="B28">
            <v>15.700000000000001</v>
          </cell>
          <cell r="C28">
            <v>20.6</v>
          </cell>
          <cell r="D28">
            <v>12.1</v>
          </cell>
          <cell r="E28">
            <v>71.208333333333329</v>
          </cell>
          <cell r="F28">
            <v>83</v>
          </cell>
          <cell r="G28">
            <v>54</v>
          </cell>
          <cell r="H28">
            <v>18.720000000000002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14.133333333333335</v>
          </cell>
          <cell r="C29">
            <v>20.100000000000001</v>
          </cell>
          <cell r="D29">
            <v>10.9</v>
          </cell>
          <cell r="E29">
            <v>82.625</v>
          </cell>
          <cell r="F29">
            <v>93</v>
          </cell>
          <cell r="G29">
            <v>62</v>
          </cell>
          <cell r="H29">
            <v>15.840000000000002</v>
          </cell>
          <cell r="I29" t="str">
            <v>SO</v>
          </cell>
          <cell r="J29">
            <v>28.8</v>
          </cell>
          <cell r="K29">
            <v>0</v>
          </cell>
        </row>
        <row r="30">
          <cell r="B30">
            <v>13.566666666666665</v>
          </cell>
          <cell r="C30">
            <v>15.4</v>
          </cell>
          <cell r="D30">
            <v>12.2</v>
          </cell>
          <cell r="E30">
            <v>87.083333333333329</v>
          </cell>
          <cell r="F30">
            <v>92</v>
          </cell>
          <cell r="G30">
            <v>79</v>
          </cell>
          <cell r="H30">
            <v>13.32</v>
          </cell>
          <cell r="I30" t="str">
            <v>SO</v>
          </cell>
          <cell r="J30">
            <v>23.759999999999998</v>
          </cell>
          <cell r="K30">
            <v>0</v>
          </cell>
        </row>
        <row r="31">
          <cell r="B31">
            <v>17.662499999999998</v>
          </cell>
          <cell r="C31">
            <v>28.6</v>
          </cell>
          <cell r="D31">
            <v>13.1</v>
          </cell>
          <cell r="E31">
            <v>75.25</v>
          </cell>
          <cell r="F31">
            <v>92</v>
          </cell>
          <cell r="G31">
            <v>33</v>
          </cell>
          <cell r="H31">
            <v>8.2799999999999994</v>
          </cell>
          <cell r="I31" t="str">
            <v>SO</v>
          </cell>
          <cell r="J31">
            <v>20.52</v>
          </cell>
          <cell r="K31">
            <v>0</v>
          </cell>
        </row>
        <row r="32">
          <cell r="B32">
            <v>22.020833333333332</v>
          </cell>
          <cell r="C32">
            <v>32</v>
          </cell>
          <cell r="D32">
            <v>13.8</v>
          </cell>
          <cell r="E32">
            <v>60.25</v>
          </cell>
          <cell r="F32">
            <v>87</v>
          </cell>
          <cell r="G32">
            <v>32</v>
          </cell>
          <cell r="H32">
            <v>15.48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18.054166666666664</v>
          </cell>
          <cell r="C33">
            <v>25.2</v>
          </cell>
          <cell r="D33">
            <v>12.4</v>
          </cell>
          <cell r="E33">
            <v>62.583333333333336</v>
          </cell>
          <cell r="F33">
            <v>87</v>
          </cell>
          <cell r="G33">
            <v>30</v>
          </cell>
          <cell r="H33">
            <v>12.96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14.733333333333333</v>
          </cell>
          <cell r="C34">
            <v>22.3</v>
          </cell>
          <cell r="D34">
            <v>8.8000000000000007</v>
          </cell>
          <cell r="E34">
            <v>72.5</v>
          </cell>
          <cell r="F34">
            <v>91</v>
          </cell>
          <cell r="G34">
            <v>39</v>
          </cell>
          <cell r="H34">
            <v>12.24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B35">
            <v>16.316666666666666</v>
          </cell>
          <cell r="C35">
            <v>23.9</v>
          </cell>
          <cell r="D35">
            <v>9</v>
          </cell>
          <cell r="E35">
            <v>65.208333333333329</v>
          </cell>
          <cell r="F35">
            <v>92</v>
          </cell>
          <cell r="G35">
            <v>28</v>
          </cell>
          <cell r="H35">
            <v>12.96</v>
          </cell>
          <cell r="I35" t="str">
            <v>SO</v>
          </cell>
          <cell r="J35">
            <v>25.92</v>
          </cell>
          <cell r="K35">
            <v>0.2</v>
          </cell>
        </row>
        <row r="36">
          <cell r="I36" t="str">
            <v>NE</v>
          </cell>
        </row>
      </sheetData>
      <sheetData sheetId="7">
        <row r="5">
          <cell r="B5">
            <v>17.354166666666668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22.445833333333329</v>
          </cell>
          <cell r="C5">
            <v>30.2</v>
          </cell>
          <cell r="D5">
            <v>15.4</v>
          </cell>
          <cell r="E5">
            <v>53.833333333333336</v>
          </cell>
          <cell r="F5">
            <v>77</v>
          </cell>
          <cell r="G5">
            <v>27</v>
          </cell>
          <cell r="H5">
            <v>16.2</v>
          </cell>
          <cell r="I5" t="str">
            <v>N</v>
          </cell>
          <cell r="J5">
            <v>34.200000000000003</v>
          </cell>
          <cell r="K5">
            <v>0</v>
          </cell>
        </row>
        <row r="6">
          <cell r="B6">
            <v>22.966666666666665</v>
          </cell>
          <cell r="C6">
            <v>30.3</v>
          </cell>
          <cell r="D6">
            <v>15.9</v>
          </cell>
          <cell r="E6">
            <v>51.666666666666664</v>
          </cell>
          <cell r="F6">
            <v>74</v>
          </cell>
          <cell r="G6">
            <v>27</v>
          </cell>
          <cell r="H6">
            <v>19.440000000000001</v>
          </cell>
          <cell r="I6" t="str">
            <v>NE</v>
          </cell>
          <cell r="J6">
            <v>37.800000000000004</v>
          </cell>
          <cell r="K6">
            <v>0</v>
          </cell>
        </row>
        <row r="7">
          <cell r="B7">
            <v>22.595833333333335</v>
          </cell>
          <cell r="C7">
            <v>30.4</v>
          </cell>
          <cell r="D7">
            <v>14.8</v>
          </cell>
          <cell r="E7">
            <v>55.833333333333336</v>
          </cell>
          <cell r="F7">
            <v>84</v>
          </cell>
          <cell r="G7">
            <v>26</v>
          </cell>
          <cell r="H7">
            <v>16.2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22.758333333333336</v>
          </cell>
          <cell r="C8">
            <v>31.5</v>
          </cell>
          <cell r="D8">
            <v>15.2</v>
          </cell>
          <cell r="E8">
            <v>53.75</v>
          </cell>
          <cell r="F8">
            <v>79</v>
          </cell>
          <cell r="G8">
            <v>23</v>
          </cell>
          <cell r="H8">
            <v>14.04</v>
          </cell>
          <cell r="I8" t="str">
            <v>N</v>
          </cell>
          <cell r="J8">
            <v>32.04</v>
          </cell>
          <cell r="K8">
            <v>0</v>
          </cell>
        </row>
        <row r="9">
          <cell r="B9">
            <v>22.983333333333331</v>
          </cell>
          <cell r="C9">
            <v>31.1</v>
          </cell>
          <cell r="D9">
            <v>16.399999999999999</v>
          </cell>
          <cell r="E9">
            <v>53.375</v>
          </cell>
          <cell r="F9">
            <v>76</v>
          </cell>
          <cell r="G9">
            <v>25</v>
          </cell>
          <cell r="H9">
            <v>11.520000000000001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23.266666666666666</v>
          </cell>
          <cell r="C10">
            <v>31.2</v>
          </cell>
          <cell r="D10">
            <v>16</v>
          </cell>
          <cell r="E10">
            <v>46.666666666666664</v>
          </cell>
          <cell r="F10">
            <v>70</v>
          </cell>
          <cell r="G10">
            <v>25</v>
          </cell>
          <cell r="H10">
            <v>14.4</v>
          </cell>
          <cell r="I10" t="str">
            <v>NE</v>
          </cell>
          <cell r="J10">
            <v>28.44</v>
          </cell>
          <cell r="K10">
            <v>0</v>
          </cell>
        </row>
        <row r="11">
          <cell r="B11">
            <v>24.112500000000001</v>
          </cell>
          <cell r="C11">
            <v>30</v>
          </cell>
          <cell r="D11">
            <v>18.899999999999999</v>
          </cell>
          <cell r="E11">
            <v>39.75</v>
          </cell>
          <cell r="F11">
            <v>55</v>
          </cell>
          <cell r="G11">
            <v>26</v>
          </cell>
          <cell r="H11">
            <v>15.48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22.216666666666669</v>
          </cell>
          <cell r="C12">
            <v>30.2</v>
          </cell>
          <cell r="D12">
            <v>15.7</v>
          </cell>
          <cell r="E12">
            <v>49.666666666666664</v>
          </cell>
          <cell r="F12">
            <v>70</v>
          </cell>
          <cell r="G12">
            <v>26</v>
          </cell>
          <cell r="H12">
            <v>10.8</v>
          </cell>
          <cell r="I12" t="str">
            <v>N</v>
          </cell>
          <cell r="J12">
            <v>29.52</v>
          </cell>
          <cell r="K12">
            <v>0</v>
          </cell>
        </row>
        <row r="13">
          <cell r="B13">
            <v>14.266666666666667</v>
          </cell>
          <cell r="C13">
            <v>22.3</v>
          </cell>
          <cell r="D13">
            <v>10.4</v>
          </cell>
          <cell r="E13">
            <v>79.583333333333329</v>
          </cell>
          <cell r="F13">
            <v>95</v>
          </cell>
          <cell r="G13">
            <v>50</v>
          </cell>
          <cell r="H13">
            <v>21.240000000000002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12.554166666666665</v>
          </cell>
          <cell r="C14">
            <v>19.600000000000001</v>
          </cell>
          <cell r="D14">
            <v>7.1</v>
          </cell>
          <cell r="E14">
            <v>63.041666666666664</v>
          </cell>
          <cell r="F14">
            <v>85</v>
          </cell>
          <cell r="G14">
            <v>30</v>
          </cell>
          <cell r="H14">
            <v>24.840000000000003</v>
          </cell>
          <cell r="I14" t="str">
            <v>N</v>
          </cell>
          <cell r="J14">
            <v>39.6</v>
          </cell>
          <cell r="K14">
            <v>0</v>
          </cell>
        </row>
        <row r="15">
          <cell r="B15">
            <v>14.758333333333335</v>
          </cell>
          <cell r="C15">
            <v>23.9</v>
          </cell>
          <cell r="D15">
            <v>8.1999999999999993</v>
          </cell>
          <cell r="E15">
            <v>49.125</v>
          </cell>
          <cell r="F15">
            <v>73</v>
          </cell>
          <cell r="G15">
            <v>22</v>
          </cell>
          <cell r="H15">
            <v>23.040000000000003</v>
          </cell>
          <cell r="I15" t="str">
            <v>SE</v>
          </cell>
          <cell r="J15">
            <v>41.4</v>
          </cell>
          <cell r="K15">
            <v>0</v>
          </cell>
        </row>
        <row r="16">
          <cell r="B16">
            <v>19.887499999999999</v>
          </cell>
          <cell r="C16">
            <v>29.1</v>
          </cell>
          <cell r="D16">
            <v>14.9</v>
          </cell>
          <cell r="E16">
            <v>38.458333333333336</v>
          </cell>
          <cell r="F16">
            <v>55</v>
          </cell>
          <cell r="G16">
            <v>29</v>
          </cell>
          <cell r="H16">
            <v>24.48</v>
          </cell>
          <cell r="I16" t="str">
            <v>L</v>
          </cell>
          <cell r="J16">
            <v>45.36</v>
          </cell>
          <cell r="K16">
            <v>0</v>
          </cell>
        </row>
        <row r="17">
          <cell r="B17">
            <v>22.766666666666669</v>
          </cell>
          <cell r="C17">
            <v>30.2</v>
          </cell>
          <cell r="D17">
            <v>17</v>
          </cell>
          <cell r="E17">
            <v>46.458333333333336</v>
          </cell>
          <cell r="F17">
            <v>64</v>
          </cell>
          <cell r="G17">
            <v>31</v>
          </cell>
          <cell r="H17">
            <v>16.559999999999999</v>
          </cell>
          <cell r="I17" t="str">
            <v>L</v>
          </cell>
          <cell r="J17">
            <v>30.240000000000002</v>
          </cell>
          <cell r="K17">
            <v>0</v>
          </cell>
        </row>
        <row r="18">
          <cell r="B18">
            <v>23.533333333333335</v>
          </cell>
          <cell r="C18">
            <v>31.2</v>
          </cell>
          <cell r="D18">
            <v>17.7</v>
          </cell>
          <cell r="E18">
            <v>48.375</v>
          </cell>
          <cell r="F18">
            <v>68</v>
          </cell>
          <cell r="G18">
            <v>27</v>
          </cell>
          <cell r="H18">
            <v>14.04</v>
          </cell>
          <cell r="I18" t="str">
            <v>L</v>
          </cell>
          <cell r="J18">
            <v>33.480000000000004</v>
          </cell>
          <cell r="K18">
            <v>0</v>
          </cell>
        </row>
        <row r="19">
          <cell r="B19">
            <v>24.620833333333334</v>
          </cell>
          <cell r="C19">
            <v>32.700000000000003</v>
          </cell>
          <cell r="D19">
            <v>18.600000000000001</v>
          </cell>
          <cell r="E19">
            <v>43.5</v>
          </cell>
          <cell r="F19">
            <v>59</v>
          </cell>
          <cell r="G19">
            <v>23</v>
          </cell>
          <cell r="H19">
            <v>21.6</v>
          </cell>
          <cell r="I19" t="str">
            <v>NE</v>
          </cell>
          <cell r="J19">
            <v>42.480000000000004</v>
          </cell>
          <cell r="K19">
            <v>0</v>
          </cell>
        </row>
        <row r="20">
          <cell r="B20">
            <v>25.07083333333334</v>
          </cell>
          <cell r="C20">
            <v>33.200000000000003</v>
          </cell>
          <cell r="D20">
            <v>17.8</v>
          </cell>
          <cell r="E20">
            <v>47.666666666666664</v>
          </cell>
          <cell r="F20">
            <v>69</v>
          </cell>
          <cell r="G20">
            <v>26</v>
          </cell>
          <cell r="H20">
            <v>14.4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24.745833333333334</v>
          </cell>
          <cell r="C21">
            <v>32.799999999999997</v>
          </cell>
          <cell r="D21">
            <v>18.2</v>
          </cell>
          <cell r="E21">
            <v>44.75</v>
          </cell>
          <cell r="F21">
            <v>70</v>
          </cell>
          <cell r="G21">
            <v>20</v>
          </cell>
          <cell r="H21">
            <v>20.52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25.487499999999997</v>
          </cell>
          <cell r="C22">
            <v>32.200000000000003</v>
          </cell>
          <cell r="D22">
            <v>20.8</v>
          </cell>
          <cell r="E22">
            <v>34.916666666666664</v>
          </cell>
          <cell r="F22">
            <v>46</v>
          </cell>
          <cell r="G22">
            <v>23</v>
          </cell>
          <cell r="H22">
            <v>19.440000000000001</v>
          </cell>
          <cell r="I22" t="str">
            <v>L</v>
          </cell>
          <cell r="J22">
            <v>39.96</v>
          </cell>
          <cell r="K22">
            <v>0</v>
          </cell>
        </row>
        <row r="23">
          <cell r="B23">
            <v>24.983333333333338</v>
          </cell>
          <cell r="C23">
            <v>32</v>
          </cell>
          <cell r="D23">
            <v>18.899999999999999</v>
          </cell>
          <cell r="E23">
            <v>44.291666666666664</v>
          </cell>
          <cell r="F23">
            <v>59</v>
          </cell>
          <cell r="G23">
            <v>27</v>
          </cell>
          <cell r="H23">
            <v>18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24.837500000000002</v>
          </cell>
          <cell r="C24">
            <v>32.4</v>
          </cell>
          <cell r="D24">
            <v>17.399999999999999</v>
          </cell>
          <cell r="E24">
            <v>47.625</v>
          </cell>
          <cell r="F24">
            <v>69</v>
          </cell>
          <cell r="G24">
            <v>25</v>
          </cell>
          <cell r="H24">
            <v>18.36</v>
          </cell>
          <cell r="I24" t="str">
            <v>NE</v>
          </cell>
          <cell r="J24">
            <v>38.519999999999996</v>
          </cell>
          <cell r="K24">
            <v>0</v>
          </cell>
        </row>
        <row r="25">
          <cell r="B25">
            <v>15.966666666666667</v>
          </cell>
          <cell r="C25">
            <v>22.5</v>
          </cell>
          <cell r="D25">
            <v>11.1</v>
          </cell>
          <cell r="E25">
            <v>67.583333333333329</v>
          </cell>
          <cell r="F25">
            <v>85</v>
          </cell>
          <cell r="G25">
            <v>42</v>
          </cell>
          <cell r="H25">
            <v>28.08</v>
          </cell>
          <cell r="I25" t="str">
            <v>N</v>
          </cell>
          <cell r="J25">
            <v>43.56</v>
          </cell>
          <cell r="K25">
            <v>0</v>
          </cell>
        </row>
        <row r="26">
          <cell r="B26">
            <v>20.637499999999999</v>
          </cell>
          <cell r="C26">
            <v>30.4</v>
          </cell>
          <cell r="D26">
            <v>13.7</v>
          </cell>
          <cell r="E26">
            <v>46.291666666666664</v>
          </cell>
          <cell r="F26">
            <v>59</v>
          </cell>
          <cell r="G26">
            <v>27</v>
          </cell>
          <cell r="H26">
            <v>20.52</v>
          </cell>
          <cell r="I26" t="str">
            <v>SE</v>
          </cell>
          <cell r="J26">
            <v>39.96</v>
          </cell>
          <cell r="K26">
            <v>0</v>
          </cell>
        </row>
        <row r="27">
          <cell r="B27">
            <v>25.029166666666669</v>
          </cell>
          <cell r="C27">
            <v>32.1</v>
          </cell>
          <cell r="D27">
            <v>17.2</v>
          </cell>
          <cell r="E27">
            <v>43.208333333333336</v>
          </cell>
          <cell r="F27">
            <v>64</v>
          </cell>
          <cell r="G27">
            <v>25</v>
          </cell>
          <cell r="H27">
            <v>14.4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21.941666666666663</v>
          </cell>
          <cell r="C28">
            <v>31</v>
          </cell>
          <cell r="D28">
            <v>14.5</v>
          </cell>
          <cell r="E28">
            <v>58.541666666666664</v>
          </cell>
          <cell r="F28">
            <v>89</v>
          </cell>
          <cell r="G28">
            <v>28</v>
          </cell>
          <cell r="H28">
            <v>20.88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21.766666666666666</v>
          </cell>
          <cell r="C29">
            <v>31.2</v>
          </cell>
          <cell r="D29">
            <v>14.4</v>
          </cell>
          <cell r="E29">
            <v>57.625</v>
          </cell>
          <cell r="F29">
            <v>85</v>
          </cell>
          <cell r="G29">
            <v>25</v>
          </cell>
          <cell r="H29">
            <v>18</v>
          </cell>
          <cell r="I29" t="str">
            <v>N</v>
          </cell>
          <cell r="J29">
            <v>31.680000000000003</v>
          </cell>
          <cell r="K29">
            <v>0</v>
          </cell>
        </row>
        <row r="30">
          <cell r="B30">
            <v>21.808333333333334</v>
          </cell>
          <cell r="C30">
            <v>30.3</v>
          </cell>
          <cell r="D30">
            <v>14.3</v>
          </cell>
          <cell r="E30">
            <v>57.625</v>
          </cell>
          <cell r="F30">
            <v>88</v>
          </cell>
          <cell r="G30">
            <v>27</v>
          </cell>
          <cell r="H30">
            <v>11.879999999999999</v>
          </cell>
          <cell r="I30" t="str">
            <v>N</v>
          </cell>
          <cell r="J30">
            <v>27</v>
          </cell>
          <cell r="K30">
            <v>0</v>
          </cell>
        </row>
        <row r="31">
          <cell r="B31">
            <v>21.487500000000001</v>
          </cell>
          <cell r="C31">
            <v>30.5</v>
          </cell>
          <cell r="D31">
            <v>15.3</v>
          </cell>
          <cell r="E31">
            <v>59.791666666666664</v>
          </cell>
          <cell r="F31">
            <v>83</v>
          </cell>
          <cell r="G31">
            <v>27</v>
          </cell>
          <cell r="H31">
            <v>14.04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24.208333333333339</v>
          </cell>
          <cell r="C32">
            <v>32.299999999999997</v>
          </cell>
          <cell r="D32">
            <v>18.3</v>
          </cell>
          <cell r="E32">
            <v>46.625</v>
          </cell>
          <cell r="F32">
            <v>64</v>
          </cell>
          <cell r="G32">
            <v>26</v>
          </cell>
          <cell r="H32">
            <v>20.16</v>
          </cell>
          <cell r="I32" t="str">
            <v>NE</v>
          </cell>
          <cell r="J32">
            <v>46.440000000000005</v>
          </cell>
          <cell r="K32">
            <v>0</v>
          </cell>
        </row>
        <row r="33">
          <cell r="B33">
            <v>22.654166666666665</v>
          </cell>
          <cell r="C33">
            <v>30.5</v>
          </cell>
          <cell r="D33">
            <v>16.100000000000001</v>
          </cell>
          <cell r="E33">
            <v>59.375</v>
          </cell>
          <cell r="F33">
            <v>80</v>
          </cell>
          <cell r="G33">
            <v>35</v>
          </cell>
          <cell r="H33">
            <v>16.920000000000002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21.308333333333334</v>
          </cell>
          <cell r="C34">
            <v>30.4</v>
          </cell>
          <cell r="D34">
            <v>13.9</v>
          </cell>
          <cell r="E34">
            <v>57.375</v>
          </cell>
          <cell r="F34">
            <v>83</v>
          </cell>
          <cell r="G34">
            <v>27</v>
          </cell>
          <cell r="H34">
            <v>13.68</v>
          </cell>
          <cell r="I34" t="str">
            <v>N</v>
          </cell>
          <cell r="J34">
            <v>33.480000000000004</v>
          </cell>
          <cell r="K34">
            <v>0</v>
          </cell>
        </row>
        <row r="35">
          <cell r="B35">
            <v>20.124999999999996</v>
          </cell>
          <cell r="C35">
            <v>25.9</v>
          </cell>
          <cell r="D35">
            <v>15</v>
          </cell>
          <cell r="E35">
            <v>57.625</v>
          </cell>
          <cell r="F35">
            <v>84</v>
          </cell>
          <cell r="G35">
            <v>37</v>
          </cell>
          <cell r="H35">
            <v>24.12</v>
          </cell>
          <cell r="I35" t="str">
            <v>NE</v>
          </cell>
          <cell r="J35">
            <v>41.04</v>
          </cell>
          <cell r="K35">
            <v>0</v>
          </cell>
        </row>
        <row r="36">
          <cell r="I36" t="str">
            <v>N</v>
          </cell>
        </row>
      </sheetData>
      <sheetData sheetId="7">
        <row r="5">
          <cell r="B5">
            <v>20.420833333333331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22.281818181818185</v>
          </cell>
          <cell r="C5">
            <v>31.5</v>
          </cell>
          <cell r="D5">
            <v>13.5</v>
          </cell>
          <cell r="E5">
            <v>56</v>
          </cell>
          <cell r="F5">
            <v>86</v>
          </cell>
          <cell r="G5">
            <v>26</v>
          </cell>
          <cell r="H5">
            <v>2.16</v>
          </cell>
          <cell r="I5" t="str">
            <v>O</v>
          </cell>
          <cell r="J5">
            <v>19.8</v>
          </cell>
          <cell r="K5">
            <v>0</v>
          </cell>
        </row>
        <row r="6">
          <cell r="B6">
            <v>22.923809523809528</v>
          </cell>
          <cell r="C6">
            <v>31.9</v>
          </cell>
          <cell r="D6">
            <v>13.3</v>
          </cell>
          <cell r="E6">
            <v>53.285714285714285</v>
          </cell>
          <cell r="F6">
            <v>86</v>
          </cell>
          <cell r="G6">
            <v>24</v>
          </cell>
          <cell r="H6">
            <v>10.08</v>
          </cell>
          <cell r="I6" t="str">
            <v>O</v>
          </cell>
          <cell r="J6">
            <v>26.64</v>
          </cell>
          <cell r="K6">
            <v>0</v>
          </cell>
        </row>
        <row r="7">
          <cell r="B7">
            <v>22.766666666666669</v>
          </cell>
          <cell r="C7">
            <v>32.299999999999997</v>
          </cell>
          <cell r="D7">
            <v>13.6</v>
          </cell>
          <cell r="E7">
            <v>52.238095238095241</v>
          </cell>
          <cell r="F7">
            <v>86</v>
          </cell>
          <cell r="G7">
            <v>22</v>
          </cell>
          <cell r="H7">
            <v>1.8</v>
          </cell>
          <cell r="I7" t="str">
            <v>O</v>
          </cell>
          <cell r="J7">
            <v>17.64</v>
          </cell>
          <cell r="K7">
            <v>0</v>
          </cell>
        </row>
        <row r="8">
          <cell r="B8">
            <v>23.12857142857143</v>
          </cell>
          <cell r="C8">
            <v>32.200000000000003</v>
          </cell>
          <cell r="D8">
            <v>12.6</v>
          </cell>
          <cell r="E8">
            <v>48.285714285714285</v>
          </cell>
          <cell r="F8">
            <v>83</v>
          </cell>
          <cell r="G8">
            <v>20</v>
          </cell>
          <cell r="H8">
            <v>9.7200000000000006</v>
          </cell>
          <cell r="I8" t="str">
            <v>SO</v>
          </cell>
          <cell r="J8">
            <v>31.319999999999997</v>
          </cell>
          <cell r="K8">
            <v>0</v>
          </cell>
        </row>
        <row r="9">
          <cell r="B9">
            <v>23.06666666666667</v>
          </cell>
          <cell r="C9">
            <v>31.9</v>
          </cell>
          <cell r="D9">
            <v>12.4</v>
          </cell>
          <cell r="E9">
            <v>48.714285714285715</v>
          </cell>
          <cell r="F9">
            <v>85</v>
          </cell>
          <cell r="G9">
            <v>23</v>
          </cell>
          <cell r="H9">
            <v>16.559999999999999</v>
          </cell>
          <cell r="I9" t="str">
            <v>O</v>
          </cell>
          <cell r="J9">
            <v>32.04</v>
          </cell>
          <cell r="K9">
            <v>0</v>
          </cell>
        </row>
        <row r="10">
          <cell r="B10">
            <v>22.509523809523813</v>
          </cell>
          <cell r="C10">
            <v>30.9</v>
          </cell>
          <cell r="D10">
            <v>12</v>
          </cell>
          <cell r="E10">
            <v>47.571428571428569</v>
          </cell>
          <cell r="F10">
            <v>86</v>
          </cell>
          <cell r="G10">
            <v>21</v>
          </cell>
          <cell r="H10">
            <v>2.8800000000000003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21.695454545454549</v>
          </cell>
          <cell r="C11">
            <v>30.9</v>
          </cell>
          <cell r="D11">
            <v>11.1</v>
          </cell>
          <cell r="E11">
            <v>49.863636363636367</v>
          </cell>
          <cell r="F11">
            <v>87</v>
          </cell>
          <cell r="G11">
            <v>24</v>
          </cell>
          <cell r="H11">
            <v>3.24</v>
          </cell>
          <cell r="I11" t="str">
            <v>SO</v>
          </cell>
          <cell r="J11">
            <v>22.32</v>
          </cell>
          <cell r="K11">
            <v>0</v>
          </cell>
        </row>
        <row r="12">
          <cell r="B12">
            <v>22.445454545454549</v>
          </cell>
          <cell r="C12">
            <v>32</v>
          </cell>
          <cell r="D12">
            <v>12.5</v>
          </cell>
          <cell r="E12">
            <v>51.863636363636367</v>
          </cell>
          <cell r="F12">
            <v>86</v>
          </cell>
          <cell r="G12">
            <v>21</v>
          </cell>
          <cell r="H12">
            <v>7.2</v>
          </cell>
          <cell r="I12" t="str">
            <v>O</v>
          </cell>
          <cell r="J12">
            <v>23.040000000000003</v>
          </cell>
          <cell r="K12">
            <v>0</v>
          </cell>
        </row>
        <row r="13">
          <cell r="B13">
            <v>19.266666666666666</v>
          </cell>
          <cell r="C13">
            <v>23.6</v>
          </cell>
          <cell r="D13">
            <v>14.9</v>
          </cell>
          <cell r="E13">
            <v>65.61904761904762</v>
          </cell>
          <cell r="F13">
            <v>81</v>
          </cell>
          <cell r="G13">
            <v>44</v>
          </cell>
          <cell r="H13">
            <v>13.68</v>
          </cell>
          <cell r="I13" t="str">
            <v>SO</v>
          </cell>
          <cell r="J13">
            <v>29.880000000000003</v>
          </cell>
          <cell r="K13">
            <v>0</v>
          </cell>
        </row>
        <row r="14">
          <cell r="B14">
            <v>16.824999999999999</v>
          </cell>
          <cell r="C14">
            <v>22.7</v>
          </cell>
          <cell r="D14">
            <v>12.1</v>
          </cell>
          <cell r="E14">
            <v>57.5</v>
          </cell>
          <cell r="F14">
            <v>76</v>
          </cell>
          <cell r="G14">
            <v>35</v>
          </cell>
          <cell r="H14">
            <v>6.48</v>
          </cell>
          <cell r="I14" t="str">
            <v>SO</v>
          </cell>
          <cell r="J14">
            <v>28.8</v>
          </cell>
          <cell r="K14">
            <v>0</v>
          </cell>
        </row>
        <row r="15">
          <cell r="B15">
            <v>16.481818181818181</v>
          </cell>
          <cell r="C15">
            <v>25</v>
          </cell>
          <cell r="D15">
            <v>7.6</v>
          </cell>
          <cell r="E15">
            <v>56.363636363636367</v>
          </cell>
          <cell r="F15">
            <v>88</v>
          </cell>
          <cell r="G15">
            <v>28</v>
          </cell>
          <cell r="H15">
            <v>12.24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19.41363636363636</v>
          </cell>
          <cell r="C16">
            <v>29.2</v>
          </cell>
          <cell r="D16">
            <v>9.5</v>
          </cell>
          <cell r="E16">
            <v>46.363636363636367</v>
          </cell>
          <cell r="F16">
            <v>77</v>
          </cell>
          <cell r="G16">
            <v>25</v>
          </cell>
          <cell r="H16">
            <v>3.6</v>
          </cell>
          <cell r="I16" t="str">
            <v>SE</v>
          </cell>
          <cell r="J16">
            <v>25.2</v>
          </cell>
          <cell r="K16">
            <v>0</v>
          </cell>
        </row>
        <row r="17">
          <cell r="B17">
            <v>22.028571428571428</v>
          </cell>
          <cell r="C17">
            <v>31</v>
          </cell>
          <cell r="D17">
            <v>12.4</v>
          </cell>
          <cell r="E17">
            <v>46.38095238095238</v>
          </cell>
          <cell r="F17">
            <v>80</v>
          </cell>
          <cell r="G17">
            <v>22</v>
          </cell>
          <cell r="H17">
            <v>0.36000000000000004</v>
          </cell>
          <cell r="I17" t="str">
            <v>SE</v>
          </cell>
          <cell r="J17">
            <v>15.840000000000002</v>
          </cell>
          <cell r="K17">
            <v>0</v>
          </cell>
        </row>
        <row r="18">
          <cell r="B18">
            <v>22.94</v>
          </cell>
          <cell r="C18">
            <v>31.9</v>
          </cell>
          <cell r="D18">
            <v>13.4</v>
          </cell>
          <cell r="E18">
            <v>47.6</v>
          </cell>
          <cell r="F18">
            <v>81</v>
          </cell>
          <cell r="G18">
            <v>22</v>
          </cell>
          <cell r="H18">
            <v>6.84</v>
          </cell>
          <cell r="I18" t="str">
            <v>SO</v>
          </cell>
          <cell r="J18">
            <v>28.44</v>
          </cell>
          <cell r="K18">
            <v>0</v>
          </cell>
        </row>
        <row r="19">
          <cell r="B19">
            <v>22.876190476190477</v>
          </cell>
          <cell r="C19">
            <v>32.299999999999997</v>
          </cell>
          <cell r="D19">
            <v>12.7</v>
          </cell>
          <cell r="E19">
            <v>50.19047619047619</v>
          </cell>
          <cell r="F19">
            <v>84</v>
          </cell>
          <cell r="G19">
            <v>25</v>
          </cell>
          <cell r="H19">
            <v>14.04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24.294999999999998</v>
          </cell>
          <cell r="C20">
            <v>32.6</v>
          </cell>
          <cell r="D20">
            <v>14.4</v>
          </cell>
          <cell r="E20">
            <v>48.3</v>
          </cell>
          <cell r="F20">
            <v>84</v>
          </cell>
          <cell r="G20">
            <v>24</v>
          </cell>
          <cell r="H20">
            <v>3.24</v>
          </cell>
          <cell r="I20" t="str">
            <v>SO</v>
          </cell>
          <cell r="J20">
            <v>21.96</v>
          </cell>
          <cell r="K20">
            <v>0</v>
          </cell>
        </row>
        <row r="21">
          <cell r="B21">
            <v>23.361904761904764</v>
          </cell>
          <cell r="C21">
            <v>31.6</v>
          </cell>
          <cell r="D21">
            <v>14</v>
          </cell>
          <cell r="E21">
            <v>46.333333333333336</v>
          </cell>
          <cell r="F21">
            <v>81</v>
          </cell>
          <cell r="G21">
            <v>17</v>
          </cell>
          <cell r="H21">
            <v>9.7200000000000006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23.38095238095238</v>
          </cell>
          <cell r="C22">
            <v>32.1</v>
          </cell>
          <cell r="D22">
            <v>12.8</v>
          </cell>
          <cell r="E22">
            <v>47.714285714285715</v>
          </cell>
          <cell r="F22">
            <v>82</v>
          </cell>
          <cell r="G22">
            <v>26</v>
          </cell>
          <cell r="H22">
            <v>8.64</v>
          </cell>
          <cell r="I22" t="str">
            <v>N</v>
          </cell>
          <cell r="J22">
            <v>35.64</v>
          </cell>
          <cell r="K22">
            <v>0</v>
          </cell>
        </row>
        <row r="23">
          <cell r="B23">
            <v>24.86</v>
          </cell>
          <cell r="C23">
            <v>31.9</v>
          </cell>
          <cell r="D23">
            <v>15.3</v>
          </cell>
          <cell r="E23">
            <v>44.7</v>
          </cell>
          <cell r="F23">
            <v>80</v>
          </cell>
          <cell r="G23">
            <v>23</v>
          </cell>
          <cell r="H23">
            <v>5.7600000000000007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23.900000000000002</v>
          </cell>
          <cell r="C24">
            <v>32.299999999999997</v>
          </cell>
          <cell r="D24">
            <v>11.4</v>
          </cell>
          <cell r="E24">
            <v>43.75</v>
          </cell>
          <cell r="F24">
            <v>85</v>
          </cell>
          <cell r="G24">
            <v>20</v>
          </cell>
          <cell r="H24">
            <v>8.64</v>
          </cell>
          <cell r="I24" t="str">
            <v>O</v>
          </cell>
          <cell r="J24">
            <v>25.2</v>
          </cell>
          <cell r="K24">
            <v>0</v>
          </cell>
        </row>
        <row r="25">
          <cell r="B25">
            <v>21.67</v>
          </cell>
          <cell r="C25">
            <v>28.9</v>
          </cell>
          <cell r="D25">
            <v>14.1</v>
          </cell>
          <cell r="E25">
            <v>54.95</v>
          </cell>
          <cell r="F25">
            <v>79</v>
          </cell>
          <cell r="G25">
            <v>32</v>
          </cell>
          <cell r="H25">
            <v>2.16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22.368421052631575</v>
          </cell>
          <cell r="C26">
            <v>30.2</v>
          </cell>
          <cell r="D26">
            <v>13.4</v>
          </cell>
          <cell r="E26">
            <v>55.210526315789473</v>
          </cell>
          <cell r="F26">
            <v>87</v>
          </cell>
          <cell r="G26">
            <v>27</v>
          </cell>
          <cell r="H26">
            <v>1.08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23.56</v>
          </cell>
          <cell r="C27">
            <v>32.1</v>
          </cell>
          <cell r="D27">
            <v>13.2</v>
          </cell>
          <cell r="E27">
            <v>46.5</v>
          </cell>
          <cell r="F27">
            <v>85</v>
          </cell>
          <cell r="G27">
            <v>20</v>
          </cell>
          <cell r="H27">
            <v>1.4400000000000002</v>
          </cell>
          <cell r="I27" t="str">
            <v>L</v>
          </cell>
          <cell r="J27">
            <v>23.040000000000003</v>
          </cell>
          <cell r="K27">
            <v>0</v>
          </cell>
        </row>
        <row r="28">
          <cell r="B28">
            <v>24.05</v>
          </cell>
          <cell r="C28">
            <v>31</v>
          </cell>
          <cell r="D28">
            <v>14.9</v>
          </cell>
          <cell r="E28">
            <v>42.111111111111114</v>
          </cell>
          <cell r="F28">
            <v>75</v>
          </cell>
          <cell r="G28">
            <v>23</v>
          </cell>
          <cell r="H28">
            <v>2.52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23.647368421052633</v>
          </cell>
          <cell r="C29">
            <v>30.4</v>
          </cell>
          <cell r="D29">
            <v>13.9</v>
          </cell>
          <cell r="E29">
            <v>42.789473684210527</v>
          </cell>
          <cell r="F29">
            <v>73</v>
          </cell>
          <cell r="G29">
            <v>23</v>
          </cell>
          <cell r="H29">
            <v>9</v>
          </cell>
          <cell r="I29" t="str">
            <v>L</v>
          </cell>
          <cell r="J29">
            <v>25.56</v>
          </cell>
          <cell r="K29">
            <v>0</v>
          </cell>
        </row>
        <row r="30">
          <cell r="B30">
            <v>23.32</v>
          </cell>
          <cell r="C30">
            <v>31.2</v>
          </cell>
          <cell r="D30">
            <v>13.9</v>
          </cell>
          <cell r="E30">
            <v>44.45</v>
          </cell>
          <cell r="F30">
            <v>79</v>
          </cell>
          <cell r="G30">
            <v>21</v>
          </cell>
          <cell r="H30">
            <v>0</v>
          </cell>
          <cell r="I30" t="str">
            <v>SE</v>
          </cell>
          <cell r="J30">
            <v>3.6</v>
          </cell>
          <cell r="K30">
            <v>0</v>
          </cell>
        </row>
        <row r="31">
          <cell r="B31">
            <v>24.105263157894736</v>
          </cell>
          <cell r="C31">
            <v>31.8</v>
          </cell>
          <cell r="D31">
            <v>14.3</v>
          </cell>
          <cell r="E31">
            <v>42.10526315789474</v>
          </cell>
          <cell r="F31">
            <v>73</v>
          </cell>
          <cell r="G31">
            <v>20</v>
          </cell>
          <cell r="H31">
            <v>0.72000000000000008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26.064705882352943</v>
          </cell>
          <cell r="C32">
            <v>33.700000000000003</v>
          </cell>
          <cell r="D32">
            <v>17</v>
          </cell>
          <cell r="E32">
            <v>37.470588235294116</v>
          </cell>
          <cell r="F32">
            <v>69</v>
          </cell>
          <cell r="G32">
            <v>18</v>
          </cell>
          <cell r="H32">
            <v>9.7200000000000006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25.566666666666666</v>
          </cell>
          <cell r="C33">
            <v>33.5</v>
          </cell>
          <cell r="D33">
            <v>13.9</v>
          </cell>
          <cell r="E33">
            <v>40.111111111111114</v>
          </cell>
          <cell r="F33">
            <v>77</v>
          </cell>
          <cell r="G33">
            <v>19</v>
          </cell>
          <cell r="H33">
            <v>9</v>
          </cell>
          <cell r="I33" t="str">
            <v>O</v>
          </cell>
          <cell r="J33">
            <v>28.08</v>
          </cell>
          <cell r="K33">
            <v>0</v>
          </cell>
        </row>
        <row r="34">
          <cell r="B34">
            <v>24.952380952380953</v>
          </cell>
          <cell r="C34">
            <v>33.9</v>
          </cell>
          <cell r="D34">
            <v>16.600000000000001</v>
          </cell>
          <cell r="E34">
            <v>46.714285714285715</v>
          </cell>
          <cell r="F34">
            <v>75</v>
          </cell>
          <cell r="G34">
            <v>19</v>
          </cell>
          <cell r="H34">
            <v>10.08</v>
          </cell>
          <cell r="I34" t="str">
            <v>O</v>
          </cell>
          <cell r="J34">
            <v>27</v>
          </cell>
          <cell r="K34">
            <v>0</v>
          </cell>
        </row>
        <row r="35">
          <cell r="B35">
            <v>24.853333333333335</v>
          </cell>
          <cell r="C35">
            <v>29.8</v>
          </cell>
          <cell r="D35">
            <v>20.5</v>
          </cell>
          <cell r="E35">
            <v>51.2</v>
          </cell>
          <cell r="F35">
            <v>74</v>
          </cell>
          <cell r="G35">
            <v>33</v>
          </cell>
          <cell r="H35">
            <v>0.72000000000000008</v>
          </cell>
          <cell r="I35" t="str">
            <v>SO</v>
          </cell>
          <cell r="J35">
            <v>22.32</v>
          </cell>
          <cell r="K35">
            <v>0</v>
          </cell>
        </row>
        <row r="36">
          <cell r="I36" t="str">
            <v>O</v>
          </cell>
        </row>
      </sheetData>
      <sheetData sheetId="7">
        <row r="5">
          <cell r="B5">
            <v>24.266666666666666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22.045833333333338</v>
          </cell>
          <cell r="C5">
            <v>29.1</v>
          </cell>
          <cell r="D5">
            <v>16.100000000000001</v>
          </cell>
          <cell r="E5">
            <v>47.791666666666664</v>
          </cell>
          <cell r="F5">
            <v>68</v>
          </cell>
          <cell r="G5">
            <v>28</v>
          </cell>
          <cell r="H5">
            <v>12.24</v>
          </cell>
          <cell r="I5" t="str">
            <v>S</v>
          </cell>
          <cell r="J5">
            <v>24.48</v>
          </cell>
          <cell r="K5" t="str">
            <v>*</v>
          </cell>
        </row>
        <row r="6">
          <cell r="B6">
            <v>22.358333333333334</v>
          </cell>
          <cell r="C6">
            <v>29.8</v>
          </cell>
          <cell r="D6">
            <v>15.8</v>
          </cell>
          <cell r="E6">
            <v>46.791666666666664</v>
          </cell>
          <cell r="F6">
            <v>68</v>
          </cell>
          <cell r="G6">
            <v>26</v>
          </cell>
          <cell r="H6">
            <v>13.32</v>
          </cell>
          <cell r="I6" t="str">
            <v>S</v>
          </cell>
          <cell r="J6">
            <v>38.519999999999996</v>
          </cell>
          <cell r="K6" t="str">
            <v>*</v>
          </cell>
        </row>
        <row r="7">
          <cell r="B7">
            <v>22.779166666666669</v>
          </cell>
          <cell r="C7">
            <v>29.9</v>
          </cell>
          <cell r="D7">
            <v>15.2</v>
          </cell>
          <cell r="E7">
            <v>42.958333333333336</v>
          </cell>
          <cell r="F7">
            <v>66</v>
          </cell>
          <cell r="G7">
            <v>23</v>
          </cell>
          <cell r="H7">
            <v>10.8</v>
          </cell>
          <cell r="I7" t="str">
            <v>N</v>
          </cell>
          <cell r="J7">
            <v>37.440000000000005</v>
          </cell>
          <cell r="K7" t="str">
            <v>*</v>
          </cell>
        </row>
        <row r="8">
          <cell r="B8">
            <v>22.854166666666668</v>
          </cell>
          <cell r="C8">
            <v>29.4</v>
          </cell>
          <cell r="D8">
            <v>16.7</v>
          </cell>
          <cell r="E8">
            <v>38.625</v>
          </cell>
          <cell r="F8">
            <v>59</v>
          </cell>
          <cell r="G8">
            <v>22</v>
          </cell>
          <cell r="H8">
            <v>14.4</v>
          </cell>
          <cell r="I8" t="str">
            <v>O</v>
          </cell>
          <cell r="J8">
            <v>32.76</v>
          </cell>
          <cell r="K8" t="str">
            <v>*</v>
          </cell>
        </row>
        <row r="9">
          <cell r="B9">
            <v>22.533333333333331</v>
          </cell>
          <cell r="C9">
            <v>29</v>
          </cell>
          <cell r="D9">
            <v>15.6</v>
          </cell>
          <cell r="E9">
            <v>41.166666666666664</v>
          </cell>
          <cell r="F9">
            <v>62</v>
          </cell>
          <cell r="G9">
            <v>26</v>
          </cell>
          <cell r="H9">
            <v>14.76</v>
          </cell>
          <cell r="I9" t="str">
            <v>SO</v>
          </cell>
          <cell r="J9">
            <v>31.680000000000003</v>
          </cell>
          <cell r="K9" t="str">
            <v>*</v>
          </cell>
        </row>
        <row r="10">
          <cell r="B10">
            <v>21.95</v>
          </cell>
          <cell r="C10">
            <v>28.3</v>
          </cell>
          <cell r="D10">
            <v>15.9</v>
          </cell>
          <cell r="E10">
            <v>42.166666666666664</v>
          </cell>
          <cell r="F10">
            <v>63</v>
          </cell>
          <cell r="G10">
            <v>24</v>
          </cell>
          <cell r="H10">
            <v>13.32</v>
          </cell>
          <cell r="I10" t="str">
            <v>SO</v>
          </cell>
          <cell r="J10">
            <v>33.119999999999997</v>
          </cell>
          <cell r="K10" t="str">
            <v>*</v>
          </cell>
        </row>
        <row r="11">
          <cell r="B11">
            <v>21.145833333333336</v>
          </cell>
          <cell r="C11">
            <v>28.6</v>
          </cell>
          <cell r="D11">
            <v>14.1</v>
          </cell>
          <cell r="E11">
            <v>44.5</v>
          </cell>
          <cell r="F11">
            <v>67</v>
          </cell>
          <cell r="G11">
            <v>25</v>
          </cell>
          <cell r="H11">
            <v>14.04</v>
          </cell>
          <cell r="I11" t="str">
            <v>O</v>
          </cell>
          <cell r="J11">
            <v>30.6</v>
          </cell>
          <cell r="K11" t="str">
            <v>*</v>
          </cell>
        </row>
        <row r="12">
          <cell r="B12">
            <v>21.745833333333334</v>
          </cell>
          <cell r="C12">
            <v>29.3</v>
          </cell>
          <cell r="D12">
            <v>14.5</v>
          </cell>
          <cell r="E12">
            <v>43.416666666666664</v>
          </cell>
          <cell r="F12">
            <v>66</v>
          </cell>
          <cell r="G12">
            <v>24</v>
          </cell>
          <cell r="H12">
            <v>9</v>
          </cell>
          <cell r="I12" t="str">
            <v>L</v>
          </cell>
          <cell r="J12">
            <v>26.64</v>
          </cell>
          <cell r="K12" t="str">
            <v>*</v>
          </cell>
        </row>
        <row r="13">
          <cell r="B13">
            <v>16.637499999999999</v>
          </cell>
          <cell r="C13">
            <v>21.3</v>
          </cell>
          <cell r="D13">
            <v>12.9</v>
          </cell>
          <cell r="E13">
            <v>71.458333333333329</v>
          </cell>
          <cell r="F13">
            <v>95</v>
          </cell>
          <cell r="G13">
            <v>44</v>
          </cell>
          <cell r="H13">
            <v>14.04</v>
          </cell>
          <cell r="I13" t="str">
            <v>NE</v>
          </cell>
          <cell r="J13">
            <v>31.319999999999997</v>
          </cell>
          <cell r="K13" t="str">
            <v>*</v>
          </cell>
        </row>
        <row r="14">
          <cell r="B14">
            <v>12.445833333333333</v>
          </cell>
          <cell r="C14">
            <v>19.100000000000001</v>
          </cell>
          <cell r="D14">
            <v>8.1</v>
          </cell>
          <cell r="E14">
            <v>70.5</v>
          </cell>
          <cell r="F14">
            <v>91</v>
          </cell>
          <cell r="G14">
            <v>39</v>
          </cell>
          <cell r="H14">
            <v>16.559999999999999</v>
          </cell>
          <cell r="I14" t="str">
            <v>NE</v>
          </cell>
          <cell r="J14">
            <v>31.680000000000003</v>
          </cell>
          <cell r="K14" t="str">
            <v>*</v>
          </cell>
        </row>
        <row r="15">
          <cell r="B15">
            <v>14.904166666666669</v>
          </cell>
          <cell r="C15">
            <v>23.7</v>
          </cell>
          <cell r="D15">
            <v>8.1</v>
          </cell>
          <cell r="E15">
            <v>50.875</v>
          </cell>
          <cell r="F15">
            <v>69</v>
          </cell>
          <cell r="G15">
            <v>31</v>
          </cell>
          <cell r="H15">
            <v>18</v>
          </cell>
          <cell r="I15" t="str">
            <v>N</v>
          </cell>
          <cell r="J15">
            <v>29.16</v>
          </cell>
          <cell r="K15" t="str">
            <v>*</v>
          </cell>
        </row>
        <row r="16">
          <cell r="B16">
            <v>18.745833333333334</v>
          </cell>
          <cell r="C16">
            <v>29.1</v>
          </cell>
          <cell r="D16">
            <v>10.5</v>
          </cell>
          <cell r="E16">
            <v>45.083333333333336</v>
          </cell>
          <cell r="F16">
            <v>68</v>
          </cell>
          <cell r="G16">
            <v>25</v>
          </cell>
          <cell r="H16">
            <v>18.36</v>
          </cell>
          <cell r="I16" t="str">
            <v>NO</v>
          </cell>
          <cell r="J16">
            <v>29.16</v>
          </cell>
          <cell r="K16" t="str">
            <v>*</v>
          </cell>
        </row>
        <row r="17">
          <cell r="B17">
            <v>21.433333333333334</v>
          </cell>
          <cell r="C17">
            <v>29.4</v>
          </cell>
          <cell r="D17">
            <v>14</v>
          </cell>
          <cell r="E17">
            <v>43.083333333333336</v>
          </cell>
          <cell r="F17">
            <v>65</v>
          </cell>
          <cell r="G17">
            <v>24</v>
          </cell>
          <cell r="H17">
            <v>13.32</v>
          </cell>
          <cell r="I17" t="str">
            <v>O</v>
          </cell>
          <cell r="J17">
            <v>25.56</v>
          </cell>
          <cell r="K17" t="str">
            <v>*</v>
          </cell>
        </row>
        <row r="18">
          <cell r="B18">
            <v>22.245833333333334</v>
          </cell>
          <cell r="C18">
            <v>30.3</v>
          </cell>
          <cell r="D18">
            <v>16.2</v>
          </cell>
          <cell r="E18">
            <v>41.791666666666664</v>
          </cell>
          <cell r="F18">
            <v>58</v>
          </cell>
          <cell r="G18">
            <v>22</v>
          </cell>
          <cell r="H18">
            <v>20.16</v>
          </cell>
          <cell r="I18" t="str">
            <v>O</v>
          </cell>
          <cell r="J18">
            <v>34.56</v>
          </cell>
          <cell r="K18" t="str">
            <v>*</v>
          </cell>
        </row>
        <row r="19">
          <cell r="B19">
            <v>22.525000000000002</v>
          </cell>
          <cell r="C19">
            <v>29.8</v>
          </cell>
          <cell r="D19">
            <v>16.5</v>
          </cell>
          <cell r="E19">
            <v>42.333333333333336</v>
          </cell>
          <cell r="F19">
            <v>59</v>
          </cell>
          <cell r="G19">
            <v>27</v>
          </cell>
          <cell r="H19">
            <v>11.879999999999999</v>
          </cell>
          <cell r="I19" t="str">
            <v>SO</v>
          </cell>
          <cell r="J19">
            <v>28.8</v>
          </cell>
          <cell r="K19" t="str">
            <v>*</v>
          </cell>
        </row>
        <row r="20">
          <cell r="B20">
            <v>23.587500000000002</v>
          </cell>
          <cell r="C20">
            <v>31.1</v>
          </cell>
          <cell r="D20">
            <v>17.8</v>
          </cell>
          <cell r="E20">
            <v>43.541666666666664</v>
          </cell>
          <cell r="F20">
            <v>62</v>
          </cell>
          <cell r="G20">
            <v>24</v>
          </cell>
          <cell r="H20">
            <v>12.96</v>
          </cell>
          <cell r="I20" t="str">
            <v>O</v>
          </cell>
          <cell r="J20">
            <v>23.759999999999998</v>
          </cell>
          <cell r="K20" t="str">
            <v>*</v>
          </cell>
        </row>
        <row r="21">
          <cell r="B21">
            <v>22.545833333333334</v>
          </cell>
          <cell r="C21">
            <v>29.3</v>
          </cell>
          <cell r="D21">
            <v>15.2</v>
          </cell>
          <cell r="E21">
            <v>41.583333333333336</v>
          </cell>
          <cell r="F21">
            <v>68</v>
          </cell>
          <cell r="G21">
            <v>17</v>
          </cell>
          <cell r="H21">
            <v>19.079999999999998</v>
          </cell>
          <cell r="I21" t="str">
            <v>O</v>
          </cell>
          <cell r="J21">
            <v>37.440000000000005</v>
          </cell>
          <cell r="K21" t="str">
            <v>*</v>
          </cell>
        </row>
        <row r="22">
          <cell r="B22">
            <v>22.504166666666666</v>
          </cell>
          <cell r="C22">
            <v>29.6</v>
          </cell>
          <cell r="D22">
            <v>15.8</v>
          </cell>
          <cell r="E22">
            <v>43.833333333333336</v>
          </cell>
          <cell r="F22">
            <v>65</v>
          </cell>
          <cell r="G22">
            <v>28</v>
          </cell>
          <cell r="H22">
            <v>15.48</v>
          </cell>
          <cell r="I22" t="str">
            <v>O</v>
          </cell>
          <cell r="J22">
            <v>33.480000000000004</v>
          </cell>
          <cell r="K22" t="str">
            <v>*</v>
          </cell>
        </row>
        <row r="23">
          <cell r="B23">
            <v>22.504166666666666</v>
          </cell>
          <cell r="C23">
            <v>29.8</v>
          </cell>
          <cell r="D23">
            <v>15.4</v>
          </cell>
          <cell r="E23">
            <v>47.166666666666664</v>
          </cell>
          <cell r="F23">
            <v>73</v>
          </cell>
          <cell r="G23">
            <v>24</v>
          </cell>
          <cell r="H23">
            <v>15.840000000000002</v>
          </cell>
          <cell r="I23" t="str">
            <v>SO</v>
          </cell>
          <cell r="J23">
            <v>33.119999999999997</v>
          </cell>
          <cell r="K23" t="str">
            <v>*</v>
          </cell>
        </row>
        <row r="24">
          <cell r="B24">
            <v>22.804166666666664</v>
          </cell>
          <cell r="C24">
            <v>30.3</v>
          </cell>
          <cell r="D24">
            <v>16.2</v>
          </cell>
          <cell r="E24">
            <v>40.666666666666664</v>
          </cell>
          <cell r="F24">
            <v>61</v>
          </cell>
          <cell r="G24">
            <v>22</v>
          </cell>
          <cell r="H24">
            <v>12.24</v>
          </cell>
          <cell r="I24" t="str">
            <v>O</v>
          </cell>
          <cell r="J24">
            <v>30.240000000000002</v>
          </cell>
          <cell r="K24" t="str">
            <v>*</v>
          </cell>
        </row>
        <row r="25">
          <cell r="B25">
            <v>18.591666666666669</v>
          </cell>
          <cell r="C25">
            <v>26.2</v>
          </cell>
          <cell r="D25">
            <v>12.1</v>
          </cell>
          <cell r="E25">
            <v>62.541666666666664</v>
          </cell>
          <cell r="F25">
            <v>94</v>
          </cell>
          <cell r="G25">
            <v>35</v>
          </cell>
          <cell r="H25">
            <v>21.240000000000002</v>
          </cell>
          <cell r="I25" t="str">
            <v>N</v>
          </cell>
          <cell r="J25">
            <v>34.200000000000003</v>
          </cell>
          <cell r="K25" t="str">
            <v>*</v>
          </cell>
        </row>
        <row r="26">
          <cell r="B26">
            <v>19.470833333333328</v>
          </cell>
          <cell r="C26">
            <v>27.6</v>
          </cell>
          <cell r="D26">
            <v>11.2</v>
          </cell>
          <cell r="E26">
            <v>58.583333333333336</v>
          </cell>
          <cell r="F26">
            <v>88</v>
          </cell>
          <cell r="G26">
            <v>29</v>
          </cell>
          <cell r="H26">
            <v>21.240000000000002</v>
          </cell>
          <cell r="I26" t="str">
            <v>NO</v>
          </cell>
          <cell r="J26">
            <v>38.880000000000003</v>
          </cell>
          <cell r="K26" t="str">
            <v>*</v>
          </cell>
        </row>
        <row r="27">
          <cell r="B27">
            <v>22.650000000000002</v>
          </cell>
          <cell r="C27">
            <v>29.9</v>
          </cell>
          <cell r="D27">
            <v>15.3</v>
          </cell>
          <cell r="E27">
            <v>40.833333333333336</v>
          </cell>
          <cell r="F27">
            <v>63</v>
          </cell>
          <cell r="G27">
            <v>20</v>
          </cell>
          <cell r="H27">
            <v>13.32</v>
          </cell>
          <cell r="I27" t="str">
            <v>O</v>
          </cell>
          <cell r="J27">
            <v>27.720000000000002</v>
          </cell>
          <cell r="K27" t="str">
            <v>*</v>
          </cell>
        </row>
        <row r="28">
          <cell r="B28">
            <v>23.033333333333335</v>
          </cell>
          <cell r="C28">
            <v>28.4</v>
          </cell>
          <cell r="D28">
            <v>17.7</v>
          </cell>
          <cell r="E28">
            <v>37.25</v>
          </cell>
          <cell r="F28">
            <v>54</v>
          </cell>
          <cell r="G28">
            <v>24</v>
          </cell>
          <cell r="H28">
            <v>18.720000000000002</v>
          </cell>
          <cell r="I28" t="str">
            <v>NO</v>
          </cell>
          <cell r="J28">
            <v>32.04</v>
          </cell>
          <cell r="K28" t="str">
            <v>*</v>
          </cell>
        </row>
        <row r="29">
          <cell r="B29">
            <v>22.262500000000003</v>
          </cell>
          <cell r="C29">
            <v>28.5</v>
          </cell>
          <cell r="D29">
            <v>15.9</v>
          </cell>
          <cell r="E29">
            <v>39.666666666666664</v>
          </cell>
          <cell r="F29">
            <v>58</v>
          </cell>
          <cell r="G29">
            <v>23</v>
          </cell>
          <cell r="H29">
            <v>20.88</v>
          </cell>
          <cell r="I29" t="str">
            <v>NO</v>
          </cell>
          <cell r="J29">
            <v>37.440000000000005</v>
          </cell>
          <cell r="K29" t="str">
            <v>*</v>
          </cell>
        </row>
        <row r="30">
          <cell r="B30">
            <v>21.929166666666671</v>
          </cell>
          <cell r="C30">
            <v>29.4</v>
          </cell>
          <cell r="D30">
            <v>14.3</v>
          </cell>
          <cell r="E30">
            <v>41.916666666666664</v>
          </cell>
          <cell r="F30">
            <v>66</v>
          </cell>
          <cell r="G30">
            <v>23</v>
          </cell>
          <cell r="H30">
            <v>14.04</v>
          </cell>
          <cell r="I30" t="str">
            <v>O</v>
          </cell>
          <cell r="J30">
            <v>29.52</v>
          </cell>
          <cell r="K30" t="str">
            <v>*</v>
          </cell>
        </row>
        <row r="31">
          <cell r="B31">
            <v>22.412500000000009</v>
          </cell>
          <cell r="C31">
            <v>29.6</v>
          </cell>
          <cell r="D31">
            <v>15.7</v>
          </cell>
          <cell r="E31">
            <v>39.333333333333336</v>
          </cell>
          <cell r="F31">
            <v>57</v>
          </cell>
          <cell r="G31">
            <v>24</v>
          </cell>
          <cell r="H31">
            <v>14.4</v>
          </cell>
          <cell r="I31" t="str">
            <v>O</v>
          </cell>
          <cell r="J31">
            <v>30.96</v>
          </cell>
          <cell r="K31" t="str">
            <v>*</v>
          </cell>
        </row>
        <row r="32">
          <cell r="B32">
            <v>23.304166666666664</v>
          </cell>
          <cell r="C32">
            <v>31.6</v>
          </cell>
          <cell r="D32">
            <v>15.9</v>
          </cell>
          <cell r="E32">
            <v>38.833333333333336</v>
          </cell>
          <cell r="F32">
            <v>62</v>
          </cell>
          <cell r="G32">
            <v>16</v>
          </cell>
          <cell r="H32">
            <v>14.04</v>
          </cell>
          <cell r="I32" t="str">
            <v>SO</v>
          </cell>
          <cell r="J32">
            <v>32.4</v>
          </cell>
          <cell r="K32" t="str">
            <v>*</v>
          </cell>
        </row>
        <row r="33">
          <cell r="B33">
            <v>23.729166666666668</v>
          </cell>
          <cell r="C33">
            <v>31.7</v>
          </cell>
          <cell r="D33">
            <v>17</v>
          </cell>
          <cell r="E33">
            <v>37.166666666666664</v>
          </cell>
          <cell r="F33">
            <v>57</v>
          </cell>
          <cell r="G33">
            <v>19</v>
          </cell>
          <cell r="H33">
            <v>18.36</v>
          </cell>
          <cell r="I33" t="str">
            <v>SE</v>
          </cell>
          <cell r="J33">
            <v>36.36</v>
          </cell>
          <cell r="K33" t="str">
            <v>*</v>
          </cell>
        </row>
        <row r="34">
          <cell r="B34">
            <v>26.441666666666674</v>
          </cell>
          <cell r="C34">
            <v>31.1</v>
          </cell>
          <cell r="D34">
            <v>15.9</v>
          </cell>
          <cell r="E34">
            <v>36.583333333333336</v>
          </cell>
          <cell r="F34">
            <v>77</v>
          </cell>
          <cell r="G34">
            <v>23</v>
          </cell>
          <cell r="H34">
            <v>17.28</v>
          </cell>
          <cell r="I34" t="str">
            <v>SE</v>
          </cell>
          <cell r="J34">
            <v>30.6</v>
          </cell>
          <cell r="K34" t="str">
            <v>*</v>
          </cell>
        </row>
        <row r="35">
          <cell r="B35">
            <v>20.155555555555555</v>
          </cell>
          <cell r="C35">
            <v>22.6</v>
          </cell>
          <cell r="D35">
            <v>15.5</v>
          </cell>
          <cell r="E35">
            <v>64</v>
          </cell>
          <cell r="F35">
            <v>80</v>
          </cell>
          <cell r="G35">
            <v>51</v>
          </cell>
          <cell r="H35">
            <v>20.52</v>
          </cell>
          <cell r="I35" t="str">
            <v>N</v>
          </cell>
          <cell r="J35">
            <v>31.680000000000003</v>
          </cell>
          <cell r="K35" t="str">
            <v>*</v>
          </cell>
        </row>
        <row r="36">
          <cell r="I36" t="str">
            <v>O</v>
          </cell>
        </row>
      </sheetData>
      <sheetData sheetId="7">
        <row r="5">
          <cell r="B5">
            <v>23.618181818181814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25.504166666666666</v>
          </cell>
          <cell r="C5">
            <v>29.3</v>
          </cell>
          <cell r="D5">
            <v>22.5</v>
          </cell>
          <cell r="E5">
            <v>63.458333333333336</v>
          </cell>
          <cell r="F5">
            <v>74</v>
          </cell>
          <cell r="G5">
            <v>47</v>
          </cell>
          <cell r="H5">
            <v>12.24</v>
          </cell>
          <cell r="I5" t="str">
            <v>NE</v>
          </cell>
          <cell r="J5">
            <v>24.840000000000003</v>
          </cell>
          <cell r="K5">
            <v>0</v>
          </cell>
        </row>
        <row r="6">
          <cell r="B6">
            <v>25.762499999999992</v>
          </cell>
          <cell r="C6">
            <v>29.7</v>
          </cell>
          <cell r="D6">
            <v>22.3</v>
          </cell>
          <cell r="E6">
            <v>63</v>
          </cell>
          <cell r="F6">
            <v>76</v>
          </cell>
          <cell r="G6">
            <v>48</v>
          </cell>
          <cell r="H6">
            <v>10.44</v>
          </cell>
          <cell r="I6" t="str">
            <v>L</v>
          </cell>
          <cell r="J6">
            <v>18.720000000000002</v>
          </cell>
          <cell r="K6">
            <v>0</v>
          </cell>
        </row>
        <row r="7">
          <cell r="B7">
            <v>26.000000000000004</v>
          </cell>
          <cell r="C7">
            <v>30.1</v>
          </cell>
          <cell r="D7">
            <v>22.2</v>
          </cell>
          <cell r="E7">
            <v>62.291666666666664</v>
          </cell>
          <cell r="F7">
            <v>75</v>
          </cell>
          <cell r="G7">
            <v>49</v>
          </cell>
          <cell r="H7">
            <v>11.520000000000001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22.516666666666669</v>
          </cell>
          <cell r="C8">
            <v>27</v>
          </cell>
          <cell r="D8">
            <v>19.399999999999999</v>
          </cell>
          <cell r="E8">
            <v>79</v>
          </cell>
          <cell r="F8">
            <v>90</v>
          </cell>
          <cell r="G8">
            <v>61</v>
          </cell>
          <cell r="H8">
            <v>11.520000000000001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25.299999999999997</v>
          </cell>
          <cell r="C9">
            <v>30.1</v>
          </cell>
          <cell r="D9">
            <v>22</v>
          </cell>
          <cell r="E9">
            <v>68.75</v>
          </cell>
          <cell r="F9">
            <v>82</v>
          </cell>
          <cell r="G9">
            <v>50</v>
          </cell>
          <cell r="H9">
            <v>14.04</v>
          </cell>
          <cell r="I9" t="str">
            <v>SE</v>
          </cell>
          <cell r="J9">
            <v>24.12</v>
          </cell>
          <cell r="K9">
            <v>0</v>
          </cell>
        </row>
        <row r="10">
          <cell r="B10">
            <v>26.041666666666675</v>
          </cell>
          <cell r="C10">
            <v>30.9</v>
          </cell>
          <cell r="D10">
            <v>22</v>
          </cell>
          <cell r="E10">
            <v>65.75</v>
          </cell>
          <cell r="F10">
            <v>86</v>
          </cell>
          <cell r="G10">
            <v>40</v>
          </cell>
          <cell r="H10">
            <v>13.32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26.395833333333332</v>
          </cell>
          <cell r="C11">
            <v>31</v>
          </cell>
          <cell r="D11">
            <v>21.6</v>
          </cell>
          <cell r="E11">
            <v>57.875</v>
          </cell>
          <cell r="F11">
            <v>82</v>
          </cell>
          <cell r="G11">
            <v>35</v>
          </cell>
          <cell r="H11">
            <v>10.08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20.341666666666665</v>
          </cell>
          <cell r="C12">
            <v>27.3</v>
          </cell>
          <cell r="D12">
            <v>15.2</v>
          </cell>
          <cell r="E12">
            <v>70.541666666666671</v>
          </cell>
          <cell r="F12">
            <v>85</v>
          </cell>
          <cell r="G12">
            <v>51</v>
          </cell>
          <cell r="H12">
            <v>21.96</v>
          </cell>
          <cell r="I12" t="str">
            <v>SO</v>
          </cell>
          <cell r="J12">
            <v>45.36</v>
          </cell>
          <cell r="K12">
            <v>0</v>
          </cell>
        </row>
        <row r="13">
          <cell r="B13">
            <v>12.458333333333334</v>
          </cell>
          <cell r="C13">
            <v>15.2</v>
          </cell>
          <cell r="D13">
            <v>11</v>
          </cell>
          <cell r="E13">
            <v>86.25</v>
          </cell>
          <cell r="F13">
            <v>91</v>
          </cell>
          <cell r="G13">
            <v>78</v>
          </cell>
          <cell r="H13">
            <v>21.6</v>
          </cell>
          <cell r="I13" t="str">
            <v>SO</v>
          </cell>
          <cell r="J13">
            <v>48.96</v>
          </cell>
          <cell r="K13">
            <v>1.7999999999999998</v>
          </cell>
        </row>
        <row r="14">
          <cell r="B14">
            <v>14.174999999999999</v>
          </cell>
          <cell r="C14">
            <v>18.2</v>
          </cell>
          <cell r="D14">
            <v>11.7</v>
          </cell>
          <cell r="E14">
            <v>66.125</v>
          </cell>
          <cell r="F14">
            <v>89</v>
          </cell>
          <cell r="G14">
            <v>47</v>
          </cell>
          <cell r="H14">
            <v>15.120000000000001</v>
          </cell>
          <cell r="I14" t="str">
            <v>SO</v>
          </cell>
          <cell r="J14">
            <v>33.480000000000004</v>
          </cell>
          <cell r="K14">
            <v>0.2</v>
          </cell>
        </row>
        <row r="15">
          <cell r="B15">
            <v>16.212500000000002</v>
          </cell>
          <cell r="C15">
            <v>22</v>
          </cell>
          <cell r="D15">
            <v>11</v>
          </cell>
          <cell r="E15">
            <v>58.541666666666664</v>
          </cell>
          <cell r="F15">
            <v>79</v>
          </cell>
          <cell r="G15">
            <v>41</v>
          </cell>
          <cell r="H15">
            <v>0.72000000000000008</v>
          </cell>
          <cell r="I15" t="str">
            <v>L</v>
          </cell>
          <cell r="J15">
            <v>23.040000000000003</v>
          </cell>
          <cell r="K15">
            <v>0</v>
          </cell>
        </row>
        <row r="16">
          <cell r="B16">
            <v>20.104166666666671</v>
          </cell>
          <cell r="C16">
            <v>25.2</v>
          </cell>
          <cell r="D16">
            <v>14.7</v>
          </cell>
          <cell r="E16">
            <v>57.791666666666664</v>
          </cell>
          <cell r="F16">
            <v>81</v>
          </cell>
          <cell r="G16">
            <v>42</v>
          </cell>
          <cell r="H16">
            <v>1.08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23.695833333333326</v>
          </cell>
          <cell r="C17">
            <v>28.8</v>
          </cell>
          <cell r="D17">
            <v>19.3</v>
          </cell>
          <cell r="E17">
            <v>58.041666666666664</v>
          </cell>
          <cell r="F17">
            <v>84</v>
          </cell>
          <cell r="G17">
            <v>46</v>
          </cell>
          <cell r="H17">
            <v>0</v>
          </cell>
          <cell r="I17" t="str">
            <v>SE</v>
          </cell>
          <cell r="J17">
            <v>11.879999999999999</v>
          </cell>
          <cell r="K17">
            <v>0</v>
          </cell>
        </row>
        <row r="18">
          <cell r="B18">
            <v>25.595833333333331</v>
          </cell>
          <cell r="C18">
            <v>30.4</v>
          </cell>
          <cell r="D18">
            <v>22.6</v>
          </cell>
          <cell r="E18">
            <v>60.25</v>
          </cell>
          <cell r="F18">
            <v>72</v>
          </cell>
          <cell r="G18">
            <v>43</v>
          </cell>
          <cell r="H18">
            <v>0</v>
          </cell>
          <cell r="I18" t="str">
            <v>L</v>
          </cell>
          <cell r="J18">
            <v>0</v>
          </cell>
          <cell r="K18">
            <v>0</v>
          </cell>
        </row>
        <row r="19">
          <cell r="B19">
            <v>24.52</v>
          </cell>
          <cell r="C19">
            <v>26</v>
          </cell>
          <cell r="D19">
            <v>23.6</v>
          </cell>
          <cell r="E19">
            <v>62.6</v>
          </cell>
          <cell r="F19">
            <v>69</v>
          </cell>
          <cell r="G19">
            <v>57</v>
          </cell>
          <cell r="H19">
            <v>0</v>
          </cell>
          <cell r="I19" t="str">
            <v>L</v>
          </cell>
          <cell r="J19">
            <v>20.52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22.716666666666669</v>
          </cell>
          <cell r="C24">
            <v>27.5</v>
          </cell>
          <cell r="D24">
            <v>16</v>
          </cell>
          <cell r="E24">
            <v>55</v>
          </cell>
          <cell r="F24">
            <v>67</v>
          </cell>
          <cell r="G24">
            <v>47</v>
          </cell>
          <cell r="H24">
            <v>21.6</v>
          </cell>
          <cell r="I24" t="str">
            <v>SO</v>
          </cell>
          <cell r="J24">
            <v>63.360000000000007</v>
          </cell>
          <cell r="K24">
            <v>0</v>
          </cell>
        </row>
        <row r="25">
          <cell r="B25">
            <v>16.000000000000004</v>
          </cell>
          <cell r="C25">
            <v>20.399999999999999</v>
          </cell>
          <cell r="D25">
            <v>13.7</v>
          </cell>
          <cell r="E25">
            <v>65.083333333333329</v>
          </cell>
          <cell r="F25">
            <v>79</v>
          </cell>
          <cell r="G25">
            <v>43</v>
          </cell>
          <cell r="H25">
            <v>12.6</v>
          </cell>
          <cell r="I25" t="str">
            <v>SO</v>
          </cell>
          <cell r="J25">
            <v>63</v>
          </cell>
          <cell r="K25">
            <v>0</v>
          </cell>
        </row>
        <row r="26">
          <cell r="B26">
            <v>18.787499999999998</v>
          </cell>
          <cell r="C26">
            <v>25.1</v>
          </cell>
          <cell r="D26">
            <v>13.9</v>
          </cell>
          <cell r="E26">
            <v>62.375</v>
          </cell>
          <cell r="F26">
            <v>86</v>
          </cell>
          <cell r="G26">
            <v>49</v>
          </cell>
          <cell r="H26">
            <v>1.08</v>
          </cell>
          <cell r="I26" t="str">
            <v>L</v>
          </cell>
          <cell r="J26">
            <v>26.28</v>
          </cell>
          <cell r="K26">
            <v>0</v>
          </cell>
        </row>
        <row r="27">
          <cell r="B27">
            <v>23.262499999999992</v>
          </cell>
          <cell r="C27">
            <v>31</v>
          </cell>
          <cell r="D27">
            <v>18.3</v>
          </cell>
          <cell r="E27">
            <v>64.708333333333329</v>
          </cell>
          <cell r="F27">
            <v>86</v>
          </cell>
          <cell r="G27">
            <v>34</v>
          </cell>
          <cell r="H27">
            <v>19.079999999999998</v>
          </cell>
          <cell r="I27" t="str">
            <v>SO</v>
          </cell>
          <cell r="J27">
            <v>52.2</v>
          </cell>
          <cell r="K27">
            <v>0</v>
          </cell>
        </row>
        <row r="28">
          <cell r="B28">
            <v>17.849999999999998</v>
          </cell>
          <cell r="C28">
            <v>23.3</v>
          </cell>
          <cell r="D28">
            <v>13.2</v>
          </cell>
          <cell r="E28">
            <v>57.333333333333336</v>
          </cell>
          <cell r="F28">
            <v>72</v>
          </cell>
          <cell r="G28">
            <v>47</v>
          </cell>
          <cell r="H28">
            <v>26.64</v>
          </cell>
          <cell r="I28" t="str">
            <v>SO</v>
          </cell>
          <cell r="J28">
            <v>60.839999999999996</v>
          </cell>
          <cell r="K28">
            <v>0</v>
          </cell>
        </row>
        <row r="29">
          <cell r="B29">
            <v>19.029166666666669</v>
          </cell>
          <cell r="C29">
            <v>24</v>
          </cell>
          <cell r="D29">
            <v>13.9</v>
          </cell>
          <cell r="E29">
            <v>59.375</v>
          </cell>
          <cell r="F29">
            <v>82</v>
          </cell>
          <cell r="G29">
            <v>41</v>
          </cell>
          <cell r="H29">
            <v>14.04</v>
          </cell>
          <cell r="I29" t="str">
            <v>SO</v>
          </cell>
          <cell r="J29">
            <v>35.64</v>
          </cell>
          <cell r="K29">
            <v>0</v>
          </cell>
        </row>
        <row r="30">
          <cell r="B30">
            <v>18.179166666666671</v>
          </cell>
          <cell r="C30">
            <v>22</v>
          </cell>
          <cell r="D30">
            <v>13.6</v>
          </cell>
          <cell r="E30">
            <v>65.333333333333329</v>
          </cell>
          <cell r="F30">
            <v>85</v>
          </cell>
          <cell r="G30">
            <v>52</v>
          </cell>
          <cell r="H30">
            <v>20.52</v>
          </cell>
          <cell r="I30" t="str">
            <v>SO</v>
          </cell>
          <cell r="J30">
            <v>54.36</v>
          </cell>
          <cell r="K30">
            <v>0</v>
          </cell>
        </row>
        <row r="31">
          <cell r="B31">
            <v>16.62222222222222</v>
          </cell>
          <cell r="C31">
            <v>19.5</v>
          </cell>
          <cell r="D31">
            <v>14.8</v>
          </cell>
          <cell r="E31">
            <v>77.555555555555557</v>
          </cell>
          <cell r="F31">
            <v>89</v>
          </cell>
          <cell r="G31">
            <v>56</v>
          </cell>
          <cell r="H31">
            <v>0</v>
          </cell>
          <cell r="I31" t="str">
            <v>SE</v>
          </cell>
          <cell r="J31">
            <v>0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26.339999999999996</v>
          </cell>
          <cell r="C34">
            <v>28.3</v>
          </cell>
          <cell r="D34">
            <v>21.5</v>
          </cell>
          <cell r="E34">
            <v>51.2</v>
          </cell>
          <cell r="F34">
            <v>68</v>
          </cell>
          <cell r="G34">
            <v>43</v>
          </cell>
          <cell r="H34">
            <v>0</v>
          </cell>
          <cell r="I34" t="str">
            <v>L</v>
          </cell>
          <cell r="J34">
            <v>9</v>
          </cell>
          <cell r="K34">
            <v>0</v>
          </cell>
        </row>
        <row r="35">
          <cell r="B35">
            <v>21.574999999999999</v>
          </cell>
          <cell r="C35">
            <v>26.9</v>
          </cell>
          <cell r="D35">
            <v>17.899999999999999</v>
          </cell>
          <cell r="E35">
            <v>55.833333333333336</v>
          </cell>
          <cell r="F35">
            <v>70</v>
          </cell>
          <cell r="G35">
            <v>39</v>
          </cell>
          <cell r="H35">
            <v>16.2</v>
          </cell>
          <cell r="I35" t="str">
            <v>SO</v>
          </cell>
          <cell r="J35">
            <v>47.16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>
            <v>21.333333333333332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abSelected="1" zoomScale="90" zoomScaleNormal="90" workbookViewId="0">
      <selection activeCell="AI68" sqref="AI6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3" ht="20.100000000000001" customHeight="1" x14ac:dyDescent="0.2">
      <c r="A1" s="159" t="s">
        <v>22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1"/>
    </row>
    <row r="2" spans="1:33" s="4" customFormat="1" ht="20.100000000000001" customHeight="1" x14ac:dyDescent="0.2">
      <c r="A2" s="162" t="s">
        <v>21</v>
      </c>
      <c r="B2" s="156" t="s">
        <v>135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8"/>
    </row>
    <row r="3" spans="1:33" s="5" customFormat="1" ht="20.100000000000001" customHeight="1" x14ac:dyDescent="0.2">
      <c r="A3" s="162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55">
        <v>31</v>
      </c>
      <c r="AG3" s="71" t="s">
        <v>38</v>
      </c>
    </row>
    <row r="4" spans="1:33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71" t="s">
        <v>37</v>
      </c>
    </row>
    <row r="5" spans="1:33" s="5" customFormat="1" ht="20.100000000000001" customHeight="1" x14ac:dyDescent="0.2">
      <c r="A5" s="151" t="s">
        <v>44</v>
      </c>
      <c r="B5" s="15">
        <f>[1]Julho!$B$5</f>
        <v>21.516666666666666</v>
      </c>
      <c r="C5" s="15">
        <f>[1]Julho!$B$6</f>
        <v>22.029166666666669</v>
      </c>
      <c r="D5" s="15">
        <f>[1]Julho!$B$7</f>
        <v>22.016666666666666</v>
      </c>
      <c r="E5" s="15">
        <f>[1]Julho!$B$8</f>
        <v>22.041666666666668</v>
      </c>
      <c r="F5" s="15">
        <f>[1]Julho!$B$9</f>
        <v>21.854166666666671</v>
      </c>
      <c r="G5" s="15">
        <f>[1]Julho!$B$10</f>
        <v>22.104166666666661</v>
      </c>
      <c r="H5" s="15">
        <f>[1]Julho!$B$11</f>
        <v>21.870833333333326</v>
      </c>
      <c r="I5" s="15">
        <f>[1]Julho!$B$12</f>
        <v>20.816666666666666</v>
      </c>
      <c r="J5" s="15">
        <f>[1]Julho!$B$13</f>
        <v>17.987500000000001</v>
      </c>
      <c r="K5" s="15">
        <f>[1]Julho!$B$14</f>
        <v>15.241666666666662</v>
      </c>
      <c r="L5" s="15">
        <f>[1]Julho!$B$15</f>
        <v>13.366666666666667</v>
      </c>
      <c r="M5" s="15">
        <f>[1]Julho!$B$16</f>
        <v>15.583333333333334</v>
      </c>
      <c r="N5" s="15">
        <f>[1]Julho!$B$17</f>
        <v>19.712500000000002</v>
      </c>
      <c r="O5" s="15">
        <f>[1]Julho!$B$18</f>
        <v>21.079166666666662</v>
      </c>
      <c r="P5" s="15">
        <f>[1]Julho!$B$19</f>
        <v>22.270833333333339</v>
      </c>
      <c r="Q5" s="15">
        <f>[1]Julho!$B$20</f>
        <v>23.600000000000005</v>
      </c>
      <c r="R5" s="15">
        <f>[1]Julho!$B$21</f>
        <v>22.512500000000003</v>
      </c>
      <c r="S5" s="15">
        <f>[1]Julho!$B$22</f>
        <v>21.770833333333332</v>
      </c>
      <c r="T5" s="15">
        <f>[1]Julho!$B$23</f>
        <v>23.974999999999998</v>
      </c>
      <c r="U5" s="15">
        <f>[1]Julho!$B$24</f>
        <v>23.545833333333338</v>
      </c>
      <c r="V5" s="15">
        <f>[1]Julho!$B$25</f>
        <v>19.362500000000001</v>
      </c>
      <c r="W5" s="15">
        <f>[1]Julho!$B$26</f>
        <v>19.079166666666666</v>
      </c>
      <c r="X5" s="15">
        <f>[1]Julho!$B$27</f>
        <v>20.204166666666669</v>
      </c>
      <c r="Y5" s="15">
        <f>[1]Julho!$B$28</f>
        <v>16.279166666666665</v>
      </c>
      <c r="Z5" s="15">
        <f>[1]Julho!$B$29</f>
        <v>21.670833333333331</v>
      </c>
      <c r="AA5" s="15">
        <f>[1]Julho!$B$30</f>
        <v>21.525000000000002</v>
      </c>
      <c r="AB5" s="15">
        <f>[1]Julho!$B$31</f>
        <v>21.729166666666668</v>
      </c>
      <c r="AC5" s="15">
        <f>[1]Julho!$B$32</f>
        <v>22.383333333333329</v>
      </c>
      <c r="AD5" s="15">
        <f>[1]Julho!$B$33</f>
        <v>23.208333333333332</v>
      </c>
      <c r="AE5" s="15">
        <f>[1]Julho!$B$34</f>
        <v>22.662499999999998</v>
      </c>
      <c r="AF5" s="15">
        <f>[1]Julho!$B$35</f>
        <v>21.704166666666669</v>
      </c>
      <c r="AG5" s="73">
        <f>AVERAGE(B5:AF5)</f>
        <v>20.796908602150538</v>
      </c>
    </row>
    <row r="6" spans="1:33" ht="17.100000000000001" customHeight="1" x14ac:dyDescent="0.2">
      <c r="A6" s="151" t="s">
        <v>0</v>
      </c>
      <c r="B6" s="15">
        <f>[2]Julho!$B$5</f>
        <v>20.308333333333334</v>
      </c>
      <c r="C6" s="15">
        <f>[2]Julho!$B$6</f>
        <v>21.104166666666668</v>
      </c>
      <c r="D6" s="15">
        <f>[2]Julho!$B$7</f>
        <v>21.574999999999999</v>
      </c>
      <c r="E6" s="15">
        <f>[2]Julho!$B$8</f>
        <v>20.129166666666666</v>
      </c>
      <c r="F6" s="15">
        <f>[2]Julho!$B$9</f>
        <v>20.104166666666664</v>
      </c>
      <c r="G6" s="15">
        <f>[2]Julho!$B$10</f>
        <v>20.499999999999996</v>
      </c>
      <c r="H6" s="15">
        <f>[2]Julho!$B$11</f>
        <v>20.5</v>
      </c>
      <c r="I6" s="15">
        <f>[2]Julho!$B$12</f>
        <v>17.579166666666669</v>
      </c>
      <c r="J6" s="15">
        <f>[2]Julho!$B$13</f>
        <v>11.20833333333333</v>
      </c>
      <c r="K6" s="15">
        <f>[2]Julho!$B$14</f>
        <v>11.1625</v>
      </c>
      <c r="L6" s="15">
        <f>[2]Julho!$B$15</f>
        <v>10.25</v>
      </c>
      <c r="M6" s="15">
        <f>[2]Julho!$B$16</f>
        <v>12.324999999999998</v>
      </c>
      <c r="N6" s="15">
        <f>[2]Julho!$B$17</f>
        <v>17.900000000000002</v>
      </c>
      <c r="O6" s="15">
        <f>[2]Julho!$B$18</f>
        <v>19.599999999999998</v>
      </c>
      <c r="P6" s="15">
        <f>[2]Julho!$B$19</f>
        <v>21.120833333333334</v>
      </c>
      <c r="Q6" s="15">
        <f>[2]Julho!$B$20</f>
        <v>23.200000000000003</v>
      </c>
      <c r="R6" s="15">
        <f>[2]Julho!$B$21</f>
        <v>22.316666666666666</v>
      </c>
      <c r="S6" s="15">
        <f>[2]Julho!$B$22</f>
        <v>20.825000000000003</v>
      </c>
      <c r="T6" s="15">
        <f>[2]Julho!$B$23</f>
        <v>21.908333333333335</v>
      </c>
      <c r="U6" s="15">
        <f>[2]Julho!$B$24</f>
        <v>18.333333333333336</v>
      </c>
      <c r="V6" s="15">
        <f>[2]Julho!$B$25</f>
        <v>11.687500000000002</v>
      </c>
      <c r="W6" s="15">
        <f>[2]Julho!$B$26</f>
        <v>14.270833333333334</v>
      </c>
      <c r="X6" s="15">
        <f>[2]Julho!$B$27</f>
        <v>20.204166666666669</v>
      </c>
      <c r="Y6" s="15">
        <f>[2]Julho!$B$28</f>
        <v>16.279166666666665</v>
      </c>
      <c r="Z6" s="15">
        <f>[2]Julho!$B$29</f>
        <v>17.170833333333334</v>
      </c>
      <c r="AA6" s="15">
        <f>[2]Julho!$B$30</f>
        <v>15.15416666666667</v>
      </c>
      <c r="AB6" s="15">
        <f>[2]Julho!$B$31</f>
        <v>17.004166666666663</v>
      </c>
      <c r="AC6" s="15">
        <f>[2]Julho!$B$32</f>
        <v>20.404166666666669</v>
      </c>
      <c r="AD6" s="15">
        <f>[2]Julho!$B$33</f>
        <v>17.383333333333333</v>
      </c>
      <c r="AE6" s="15">
        <f>[2]Julho!$B$34</f>
        <v>15.049999999999999</v>
      </c>
      <c r="AF6" s="15">
        <f>[2]Julho!$B$35</f>
        <v>14.741666666666665</v>
      </c>
      <c r="AG6" s="74">
        <f t="shared" ref="AG6:AG19" si="1">AVERAGE(B6:AF6)</f>
        <v>17.783870967741933</v>
      </c>
    </row>
    <row r="7" spans="1:33" ht="17.100000000000001" customHeight="1" x14ac:dyDescent="0.2">
      <c r="A7" s="151" t="s">
        <v>1</v>
      </c>
      <c r="B7" s="15">
        <f>[3]Julho!$B$5</f>
        <v>22.566666666666666</v>
      </c>
      <c r="C7" s="15">
        <f>[3]Julho!$B$6</f>
        <v>22.529166666666669</v>
      </c>
      <c r="D7" s="15">
        <f>[3]Julho!$B$7</f>
        <v>22.133333333333329</v>
      </c>
      <c r="E7" s="15">
        <f>[3]Julho!$B$8</f>
        <v>21.541666666666661</v>
      </c>
      <c r="F7" s="15">
        <f>[3]Julho!$B$9</f>
        <v>22.608333333333334</v>
      </c>
      <c r="G7" s="15">
        <f>[3]Julho!$B$10</f>
        <v>22.316666666666666</v>
      </c>
      <c r="H7" s="15">
        <f>[3]Julho!$B$11</f>
        <v>22.104166666666661</v>
      </c>
      <c r="I7" s="15">
        <f>[3]Julho!$B$12</f>
        <v>20.445833333333333</v>
      </c>
      <c r="J7" s="15">
        <f>[3]Julho!$B$13</f>
        <v>14.649999999999997</v>
      </c>
      <c r="K7" s="15">
        <f>[3]Julho!$B$14</f>
        <v>14.166666666666666</v>
      </c>
      <c r="L7" s="15">
        <f>[3]Julho!$B$15</f>
        <v>13.587499999999999</v>
      </c>
      <c r="M7" s="15">
        <f>[3]Julho!$B$16</f>
        <v>19.1875</v>
      </c>
      <c r="N7" s="15">
        <f>[3]Julho!$B$17</f>
        <v>20.470833333333328</v>
      </c>
      <c r="O7" s="15">
        <f>[3]Julho!$B$18</f>
        <v>21.995833333333334</v>
      </c>
      <c r="P7" s="15">
        <f>[3]Julho!$B$19</f>
        <v>22.491666666666664</v>
      </c>
      <c r="Q7" s="15">
        <f>[3]Julho!$B$20</f>
        <v>23.841666666666669</v>
      </c>
      <c r="R7" s="15">
        <f>[3]Julho!$B$21</f>
        <v>24.091666666666665</v>
      </c>
      <c r="S7" s="15">
        <f>[3]Julho!$B$22</f>
        <v>23.8125</v>
      </c>
      <c r="T7" s="15">
        <f>[3]Julho!$B$23</f>
        <v>23.716666666666672</v>
      </c>
      <c r="U7" s="15">
        <f>[3]Julho!$B$24</f>
        <v>22.575000000000003</v>
      </c>
      <c r="V7" s="15">
        <f>[3]Julho!$B$25</f>
        <v>16.329166666666666</v>
      </c>
      <c r="W7" s="15">
        <f>[3]Julho!$B$26</f>
        <v>19.9375</v>
      </c>
      <c r="X7" s="15">
        <f>[3]Julho!$B$27</f>
        <v>22.900000000000006</v>
      </c>
      <c r="Y7" s="15">
        <f>[3]Julho!$B$28</f>
        <v>20.450000000000006</v>
      </c>
      <c r="Z7" s="15">
        <f>[3]Julho!$B$29</f>
        <v>19.724999999999998</v>
      </c>
      <c r="AA7" s="15">
        <f>[3]Julho!$B$30</f>
        <v>18.787500000000005</v>
      </c>
      <c r="AB7" s="15">
        <f>[3]Julho!$B$31</f>
        <v>19.350000000000001</v>
      </c>
      <c r="AC7" s="15">
        <f>[3]Julho!$B$32</f>
        <v>22.613636363636363</v>
      </c>
      <c r="AD7" s="15">
        <f>[3]Julho!$B$33</f>
        <v>22.766666666666669</v>
      </c>
      <c r="AE7" s="15">
        <f>[3]Julho!$B$34</f>
        <v>23.157894736842106</v>
      </c>
      <c r="AF7" s="15">
        <f>[3]Julho!$B$35</f>
        <v>21.605555555555558</v>
      </c>
      <c r="AG7" s="74">
        <f t="shared" si="1"/>
        <v>20.917943655570987</v>
      </c>
    </row>
    <row r="8" spans="1:33" ht="17.100000000000001" customHeight="1" x14ac:dyDescent="0.2">
      <c r="A8" s="151" t="s">
        <v>71</v>
      </c>
      <c r="B8" s="15">
        <f>[4]Julho!$B$5</f>
        <v>24.437499999999996</v>
      </c>
      <c r="C8" s="15">
        <f>[4]Julho!$B$6</f>
        <v>24.350000000000005</v>
      </c>
      <c r="D8" s="15">
        <f>[4]Julho!$B$7</f>
        <v>24.066666666666663</v>
      </c>
      <c r="E8" s="15">
        <f>[4]Julho!$B$8</f>
        <v>23.754166666666666</v>
      </c>
      <c r="F8" s="15">
        <f>[4]Julho!$B$9</f>
        <v>24.391666666666666</v>
      </c>
      <c r="G8" s="15">
        <f>[4]Julho!$B$10</f>
        <v>24.704166666666666</v>
      </c>
      <c r="H8" s="15">
        <f>[4]Julho!$B$11</f>
        <v>24.070833333333329</v>
      </c>
      <c r="I8" s="15">
        <f>[4]Julho!$B$12</f>
        <v>23.620833333333334</v>
      </c>
      <c r="J8" s="15">
        <f>[4]Julho!$B$13</f>
        <v>16.787500000000001</v>
      </c>
      <c r="K8" s="15">
        <f>[4]Julho!$B$14</f>
        <v>13.808333333333335</v>
      </c>
      <c r="L8" s="15">
        <f>[4]Julho!$B$15</f>
        <v>13.933333333333332</v>
      </c>
      <c r="M8" s="15">
        <f>[4]Julho!$B$16</f>
        <v>16.179166666666667</v>
      </c>
      <c r="N8" s="15">
        <f>[4]Julho!$B$17</f>
        <v>19.945833333333336</v>
      </c>
      <c r="O8" s="15">
        <f>[4]Julho!$B$18</f>
        <v>23.516666666666666</v>
      </c>
      <c r="P8" s="15">
        <f>[4]Julho!$B$19</f>
        <v>25.200000000000003</v>
      </c>
      <c r="Q8" s="15">
        <f>[4]Julho!$B$20</f>
        <v>25.847826086956516</v>
      </c>
      <c r="R8" s="15">
        <f>[4]Julho!$B$21</f>
        <v>25.287499999999998</v>
      </c>
      <c r="S8" s="15">
        <f>[4]Julho!$B$22</f>
        <v>24.183333333333337</v>
      </c>
      <c r="T8" s="15">
        <f>[4]Julho!$B$23</f>
        <v>25.5625</v>
      </c>
      <c r="U8" s="15">
        <f>[4]Julho!$B$24</f>
        <v>25.624999999999996</v>
      </c>
      <c r="V8" s="15">
        <f>[4]Julho!$B$25</f>
        <v>16.908333333333335</v>
      </c>
      <c r="W8" s="15">
        <f>[4]Julho!$B$26</f>
        <v>19.029166666666665</v>
      </c>
      <c r="X8" s="15">
        <f>[4]Julho!$B$27</f>
        <v>23.650000000000006</v>
      </c>
      <c r="Y8" s="15">
        <f>[4]Julho!$B$28</f>
        <v>24.899999999999995</v>
      </c>
      <c r="Z8" s="15">
        <f>[4]Julho!$B$29</f>
        <v>21.375</v>
      </c>
      <c r="AA8" s="15">
        <f>[4]Julho!$B$30</f>
        <v>23.362499999999997</v>
      </c>
      <c r="AB8" s="15">
        <f>[4]Julho!$B$31</f>
        <v>23.945833333333329</v>
      </c>
      <c r="AC8" s="15">
        <f>[4]Julho!$B$32</f>
        <v>25.533333333333335</v>
      </c>
      <c r="AD8" s="15">
        <f>[4]Julho!$B$33</f>
        <v>25.533333333333335</v>
      </c>
      <c r="AE8" s="15">
        <f>[4]Julho!$B$34</f>
        <v>22.375</v>
      </c>
      <c r="AF8" s="15">
        <f>[4]Julho!$B$35</f>
        <v>20.962499999999995</v>
      </c>
      <c r="AG8" s="75">
        <f t="shared" si="1"/>
        <v>22.478962131837303</v>
      </c>
    </row>
    <row r="9" spans="1:33" ht="17.100000000000001" customHeight="1" x14ac:dyDescent="0.2">
      <c r="A9" s="151" t="s">
        <v>45</v>
      </c>
      <c r="B9" s="15">
        <f>[5]Julho!$B$5</f>
        <v>22.958333333333339</v>
      </c>
      <c r="C9" s="15">
        <f>[5]Julho!$B$6</f>
        <v>23.095833333333335</v>
      </c>
      <c r="D9" s="15">
        <f>[5]Julho!$B$7</f>
        <v>22.349999999999998</v>
      </c>
      <c r="E9" s="15">
        <f>[5]Julho!$B$8</f>
        <v>19.183333333333334</v>
      </c>
      <c r="F9" s="15">
        <f>[5]Julho!$B$9</f>
        <v>20.625000000000004</v>
      </c>
      <c r="G9" s="15">
        <f>[5]Julho!$B$10</f>
        <v>22.120833333333334</v>
      </c>
      <c r="H9" s="15">
        <f>[5]Julho!$B$11</f>
        <v>22.283333333333331</v>
      </c>
      <c r="I9" s="15">
        <f>[5]Julho!$B$12</f>
        <v>17.354166666666668</v>
      </c>
      <c r="J9" s="15">
        <f>[5]Julho!$B$13</f>
        <v>11.633333333333335</v>
      </c>
      <c r="K9" s="15">
        <f>[5]Julho!$B$14</f>
        <v>12.933333333333332</v>
      </c>
      <c r="L9" s="15">
        <f>[5]Julho!$B$15</f>
        <v>10.683333333333335</v>
      </c>
      <c r="M9" s="15">
        <f>[5]Julho!$B$16</f>
        <v>15.058333333333332</v>
      </c>
      <c r="N9" s="15">
        <f>[5]Julho!$B$17</f>
        <v>20.270833333333332</v>
      </c>
      <c r="O9" s="15">
        <f>[5]Julho!$B$18</f>
        <v>22.395833333333332</v>
      </c>
      <c r="P9" s="15">
        <f>[5]Julho!$B$19</f>
        <v>23.899999999999995</v>
      </c>
      <c r="Q9" s="15">
        <f>[5]Julho!$B$20</f>
        <v>25.116666666666671</v>
      </c>
      <c r="R9" s="15">
        <f>[5]Julho!$B$21</f>
        <v>24.458333333333332</v>
      </c>
      <c r="S9" s="15">
        <f>[5]Julho!$B$22</f>
        <v>22.866666666666664</v>
      </c>
      <c r="T9" s="15">
        <f>[5]Julho!$B$23</f>
        <v>24.274999999999995</v>
      </c>
      <c r="U9" s="15">
        <f>[5]Julho!$B$24</f>
        <v>18.408333333333335</v>
      </c>
      <c r="V9" s="15">
        <f>[5]Julho!$B$25</f>
        <v>12.829166666666667</v>
      </c>
      <c r="W9" s="15">
        <f>[5]Julho!$B$26</f>
        <v>17.279166666666665</v>
      </c>
      <c r="X9" s="15">
        <f>[5]Julho!$B$27</f>
        <v>20.541666666666668</v>
      </c>
      <c r="Y9" s="15">
        <f>[5]Julho!$B$28</f>
        <v>15.700000000000001</v>
      </c>
      <c r="Z9" s="15">
        <f>[5]Julho!$B$29</f>
        <v>14.133333333333335</v>
      </c>
      <c r="AA9" s="15">
        <f>[5]Julho!$B$30</f>
        <v>13.566666666666665</v>
      </c>
      <c r="AB9" s="15">
        <f>[5]Julho!$B$31</f>
        <v>17.662499999999998</v>
      </c>
      <c r="AC9" s="15">
        <f>[5]Julho!$B$32</f>
        <v>22.020833333333332</v>
      </c>
      <c r="AD9" s="15">
        <f>[5]Julho!$B$33</f>
        <v>18.054166666666664</v>
      </c>
      <c r="AE9" s="15">
        <f>[5]Julho!$B$34</f>
        <v>14.733333333333333</v>
      </c>
      <c r="AF9" s="15">
        <f>[5]Julho!$B$35</f>
        <v>16.316666666666666</v>
      </c>
      <c r="AG9" s="74">
        <f t="shared" si="1"/>
        <v>18.864784946236561</v>
      </c>
    </row>
    <row r="10" spans="1:33" ht="17.100000000000001" customHeight="1" x14ac:dyDescent="0.2">
      <c r="A10" s="151" t="s">
        <v>2</v>
      </c>
      <c r="B10" s="15">
        <f>[6]Julho!$B$5</f>
        <v>22.445833333333329</v>
      </c>
      <c r="C10" s="15">
        <f>[6]Julho!$B$6</f>
        <v>22.966666666666665</v>
      </c>
      <c r="D10" s="15">
        <f>[6]Julho!$B$7</f>
        <v>22.595833333333335</v>
      </c>
      <c r="E10" s="15">
        <f>[6]Julho!$B$8</f>
        <v>22.758333333333336</v>
      </c>
      <c r="F10" s="15">
        <f>[6]Julho!$B$9</f>
        <v>22.983333333333331</v>
      </c>
      <c r="G10" s="15">
        <f>[6]Julho!$B$10</f>
        <v>23.266666666666666</v>
      </c>
      <c r="H10" s="15">
        <f>[6]Julho!$B$11</f>
        <v>24.112500000000001</v>
      </c>
      <c r="I10" s="15">
        <f>[6]Julho!$B$12</f>
        <v>22.216666666666669</v>
      </c>
      <c r="J10" s="15">
        <f>[6]Julho!$B$13</f>
        <v>14.266666666666667</v>
      </c>
      <c r="K10" s="15">
        <f>[6]Julho!$B$14</f>
        <v>12.554166666666665</v>
      </c>
      <c r="L10" s="15">
        <f>[6]Julho!$B$15</f>
        <v>14.758333333333335</v>
      </c>
      <c r="M10" s="15">
        <f>[6]Julho!$B$16</f>
        <v>19.887499999999999</v>
      </c>
      <c r="N10" s="15">
        <f>[6]Julho!$B$17</f>
        <v>22.766666666666669</v>
      </c>
      <c r="O10" s="15">
        <f>[6]Julho!$B$18</f>
        <v>23.533333333333335</v>
      </c>
      <c r="P10" s="15">
        <f>[6]Julho!$B$19</f>
        <v>24.620833333333334</v>
      </c>
      <c r="Q10" s="15">
        <f>[6]Julho!$B$20</f>
        <v>25.07083333333334</v>
      </c>
      <c r="R10" s="15">
        <f>[6]Julho!$B$21</f>
        <v>24.745833333333334</v>
      </c>
      <c r="S10" s="15">
        <f>[6]Julho!$B$22</f>
        <v>25.487499999999997</v>
      </c>
      <c r="T10" s="15">
        <f>[6]Julho!$B$23</f>
        <v>24.983333333333338</v>
      </c>
      <c r="U10" s="15">
        <f>[6]Julho!$B$24</f>
        <v>24.837500000000002</v>
      </c>
      <c r="V10" s="15">
        <f>[6]Julho!$B$25</f>
        <v>15.966666666666667</v>
      </c>
      <c r="W10" s="15">
        <f>[6]Julho!$B$26</f>
        <v>20.637499999999999</v>
      </c>
      <c r="X10" s="15">
        <f>[6]Julho!$B$27</f>
        <v>25.029166666666669</v>
      </c>
      <c r="Y10" s="15">
        <f>[6]Julho!$B$28</f>
        <v>21.941666666666663</v>
      </c>
      <c r="Z10" s="15">
        <f>[6]Julho!$B$29</f>
        <v>21.766666666666666</v>
      </c>
      <c r="AA10" s="15">
        <f>[6]Julho!$B$30</f>
        <v>21.808333333333334</v>
      </c>
      <c r="AB10" s="15">
        <f>[6]Julho!$B$31</f>
        <v>21.487500000000001</v>
      </c>
      <c r="AC10" s="15">
        <f>[6]Julho!$B$32</f>
        <v>24.208333333333339</v>
      </c>
      <c r="AD10" s="15">
        <f>[6]Julho!$B$33</f>
        <v>22.654166666666665</v>
      </c>
      <c r="AE10" s="15">
        <f>[6]Julho!$B$34</f>
        <v>21.308333333333334</v>
      </c>
      <c r="AF10" s="15">
        <f>[6]Julho!$B$35</f>
        <v>20.124999999999996</v>
      </c>
      <c r="AG10" s="74">
        <f t="shared" si="1"/>
        <v>21.864247311827956</v>
      </c>
    </row>
    <row r="11" spans="1:33" ht="17.100000000000001" customHeight="1" x14ac:dyDescent="0.2">
      <c r="A11" s="151" t="s">
        <v>3</v>
      </c>
      <c r="B11" s="15">
        <f>[7]Julho!$B$5</f>
        <v>22.281818181818185</v>
      </c>
      <c r="C11" s="15">
        <f>[7]Julho!$B$6</f>
        <v>22.923809523809528</v>
      </c>
      <c r="D11" s="15">
        <f>[7]Julho!$B$7</f>
        <v>22.766666666666669</v>
      </c>
      <c r="E11" s="15">
        <f>[7]Julho!$B$8</f>
        <v>23.12857142857143</v>
      </c>
      <c r="F11" s="15">
        <f>[7]Julho!$B$9</f>
        <v>23.06666666666667</v>
      </c>
      <c r="G11" s="15">
        <f>[7]Julho!$B$10</f>
        <v>22.509523809523813</v>
      </c>
      <c r="H11" s="15">
        <f>[7]Julho!$B$11</f>
        <v>21.695454545454549</v>
      </c>
      <c r="I11" s="15">
        <f>[7]Julho!$B$12</f>
        <v>22.445454545454549</v>
      </c>
      <c r="J11" s="15">
        <f>[7]Julho!$B$13</f>
        <v>19.266666666666666</v>
      </c>
      <c r="K11" s="15">
        <f>[7]Julho!$B$14</f>
        <v>16.824999999999999</v>
      </c>
      <c r="L11" s="15">
        <f>[7]Julho!$B$15</f>
        <v>16.481818181818181</v>
      </c>
      <c r="M11" s="15">
        <f>[7]Julho!$B$16</f>
        <v>19.41363636363636</v>
      </c>
      <c r="N11" s="15">
        <f>[7]Julho!$B$17</f>
        <v>22.028571428571428</v>
      </c>
      <c r="O11" s="15">
        <f>[7]Julho!$B$18</f>
        <v>22.94</v>
      </c>
      <c r="P11" s="15">
        <f>[7]Julho!$B$19</f>
        <v>22.876190476190477</v>
      </c>
      <c r="Q11" s="15">
        <f>[7]Julho!$B$20</f>
        <v>24.294999999999998</v>
      </c>
      <c r="R11" s="15">
        <f>[7]Julho!$B$21</f>
        <v>23.361904761904764</v>
      </c>
      <c r="S11" s="15">
        <f>[7]Julho!$B$22</f>
        <v>23.38095238095238</v>
      </c>
      <c r="T11" s="15">
        <f>[7]Julho!$B$23</f>
        <v>24.86</v>
      </c>
      <c r="U11" s="15">
        <f>[7]Julho!$B$24</f>
        <v>23.900000000000002</v>
      </c>
      <c r="V11" s="15">
        <f>[7]Julho!$B$25</f>
        <v>21.67</v>
      </c>
      <c r="W11" s="15">
        <f>[7]Julho!$B$26</f>
        <v>22.368421052631575</v>
      </c>
      <c r="X11" s="15">
        <f>[7]Julho!$B$27</f>
        <v>23.56</v>
      </c>
      <c r="Y11" s="15">
        <f>[7]Julho!$B$28</f>
        <v>24.05</v>
      </c>
      <c r="Z11" s="15">
        <f>[7]Julho!$B$29</f>
        <v>23.647368421052633</v>
      </c>
      <c r="AA11" s="15">
        <f>[7]Julho!$B$30</f>
        <v>23.32</v>
      </c>
      <c r="AB11" s="15">
        <f>[7]Julho!$B$31</f>
        <v>24.105263157894736</v>
      </c>
      <c r="AC11" s="15">
        <f>[7]Julho!$B$32</f>
        <v>26.064705882352943</v>
      </c>
      <c r="AD11" s="15">
        <f>[7]Julho!$B$33</f>
        <v>25.566666666666666</v>
      </c>
      <c r="AE11" s="15">
        <f>[7]Julho!$B$34</f>
        <v>24.952380952380953</v>
      </c>
      <c r="AF11" s="15">
        <f>[7]Julho!$B$35</f>
        <v>24.853333333333335</v>
      </c>
      <c r="AG11" s="74">
        <f t="shared" si="1"/>
        <v>22.729220809484467</v>
      </c>
    </row>
    <row r="12" spans="1:33" ht="17.100000000000001" customHeight="1" x14ac:dyDescent="0.2">
      <c r="A12" s="151" t="s">
        <v>4</v>
      </c>
      <c r="B12" s="15">
        <f>[8]Julho!$B$5</f>
        <v>22.045833333333338</v>
      </c>
      <c r="C12" s="15">
        <f>[8]Julho!$B$6</f>
        <v>22.358333333333334</v>
      </c>
      <c r="D12" s="15">
        <f>[8]Julho!$B$7</f>
        <v>22.779166666666669</v>
      </c>
      <c r="E12" s="15">
        <f>[8]Julho!$B$8</f>
        <v>22.854166666666668</v>
      </c>
      <c r="F12" s="15">
        <f>[8]Julho!$B$9</f>
        <v>22.533333333333331</v>
      </c>
      <c r="G12" s="15">
        <f>[8]Julho!$B$10</f>
        <v>21.95</v>
      </c>
      <c r="H12" s="15">
        <f>[8]Julho!$B$11</f>
        <v>21.145833333333336</v>
      </c>
      <c r="I12" s="15">
        <f>[8]Julho!$B$12</f>
        <v>21.745833333333334</v>
      </c>
      <c r="J12" s="15">
        <f>[8]Julho!$B$13</f>
        <v>16.637499999999999</v>
      </c>
      <c r="K12" s="15">
        <f>[8]Julho!$B$14</f>
        <v>12.445833333333333</v>
      </c>
      <c r="L12" s="15">
        <f>[8]Julho!$B$15</f>
        <v>14.904166666666669</v>
      </c>
      <c r="M12" s="15">
        <f>[8]Julho!$B$16</f>
        <v>18.745833333333334</v>
      </c>
      <c r="N12" s="15">
        <f>[8]Julho!$B$17</f>
        <v>21.433333333333334</v>
      </c>
      <c r="O12" s="15">
        <f>[8]Julho!$B$18</f>
        <v>22.245833333333334</v>
      </c>
      <c r="P12" s="15">
        <f>[8]Julho!$B$19</f>
        <v>22.525000000000002</v>
      </c>
      <c r="Q12" s="15">
        <f>[8]Julho!$B$20</f>
        <v>23.587500000000002</v>
      </c>
      <c r="R12" s="15">
        <f>[8]Julho!$B$21</f>
        <v>22.545833333333334</v>
      </c>
      <c r="S12" s="15">
        <f>[8]Julho!$B$22</f>
        <v>22.504166666666666</v>
      </c>
      <c r="T12" s="15">
        <f>[8]Julho!$B$23</f>
        <v>22.504166666666666</v>
      </c>
      <c r="U12" s="15">
        <f>[8]Julho!$B$24</f>
        <v>22.804166666666664</v>
      </c>
      <c r="V12" s="15">
        <f>[8]Julho!$B$25</f>
        <v>18.591666666666669</v>
      </c>
      <c r="W12" s="15">
        <f>[8]Julho!$B$26</f>
        <v>19.470833333333328</v>
      </c>
      <c r="X12" s="15">
        <f>[8]Julho!$B$27</f>
        <v>22.650000000000002</v>
      </c>
      <c r="Y12" s="15">
        <f>[8]Julho!$B$28</f>
        <v>23.033333333333335</v>
      </c>
      <c r="Z12" s="15">
        <f>[8]Julho!$B$29</f>
        <v>22.262500000000003</v>
      </c>
      <c r="AA12" s="15">
        <f>[8]Julho!$B$30</f>
        <v>21.929166666666671</v>
      </c>
      <c r="AB12" s="15">
        <f>[8]Julho!$B$31</f>
        <v>22.412500000000009</v>
      </c>
      <c r="AC12" s="15">
        <f>[8]Julho!$B$32</f>
        <v>23.304166666666664</v>
      </c>
      <c r="AD12" s="15">
        <f>[8]Julho!$B$33</f>
        <v>23.729166666666668</v>
      </c>
      <c r="AE12" s="15">
        <f>[8]Julho!$B$34</f>
        <v>26.441666666666674</v>
      </c>
      <c r="AF12" s="15">
        <f>[8]Julho!$B$35</f>
        <v>20.155555555555555</v>
      </c>
      <c r="AG12" s="74">
        <f t="shared" si="1"/>
        <v>21.428270609318997</v>
      </c>
    </row>
    <row r="13" spans="1:33" ht="17.100000000000001" customHeight="1" x14ac:dyDescent="0.2">
      <c r="A13" s="151" t="s">
        <v>5</v>
      </c>
      <c r="B13" s="15">
        <f>[9]Julho!$B$5</f>
        <v>25.504166666666666</v>
      </c>
      <c r="C13" s="15">
        <f>[9]Julho!$B$6</f>
        <v>25.762499999999992</v>
      </c>
      <c r="D13" s="15">
        <f>[9]Julho!$B$7</f>
        <v>26.000000000000004</v>
      </c>
      <c r="E13" s="15">
        <f>[9]Julho!$B$8</f>
        <v>22.516666666666669</v>
      </c>
      <c r="F13" s="15">
        <f>[9]Julho!$B$9</f>
        <v>25.299999999999997</v>
      </c>
      <c r="G13" s="15">
        <f>[9]Julho!$B$10</f>
        <v>26.041666666666675</v>
      </c>
      <c r="H13" s="15">
        <f>[9]Julho!$B$11</f>
        <v>26.395833333333332</v>
      </c>
      <c r="I13" s="15">
        <f>[9]Julho!$B$12</f>
        <v>20.341666666666665</v>
      </c>
      <c r="J13" s="15">
        <f>[9]Julho!$B$13</f>
        <v>12.458333333333334</v>
      </c>
      <c r="K13" s="15">
        <f>[9]Julho!$B$14</f>
        <v>14.174999999999999</v>
      </c>
      <c r="L13" s="15">
        <f>[9]Julho!$B$15</f>
        <v>16.212500000000002</v>
      </c>
      <c r="M13" s="15">
        <f>[9]Julho!$B$16</f>
        <v>20.104166666666671</v>
      </c>
      <c r="N13" s="15">
        <f>[9]Julho!$B$17</f>
        <v>23.695833333333326</v>
      </c>
      <c r="O13" s="15">
        <f>[9]Julho!$B$18</f>
        <v>25.595833333333331</v>
      </c>
      <c r="P13" s="15">
        <f>[9]Julho!$B$19</f>
        <v>24.52</v>
      </c>
      <c r="Q13" s="15" t="str">
        <f>[9]Julho!$B$20</f>
        <v>*</v>
      </c>
      <c r="R13" s="15" t="str">
        <f>[9]Julho!$B$21</f>
        <v>*</v>
      </c>
      <c r="S13" s="15" t="str">
        <f>[9]Julho!$B$22</f>
        <v>*</v>
      </c>
      <c r="T13" s="15" t="str">
        <f>[9]Julho!$B$23</f>
        <v>*</v>
      </c>
      <c r="U13" s="15">
        <f>[9]Julho!$B$24</f>
        <v>22.716666666666669</v>
      </c>
      <c r="V13" s="15">
        <f>[9]Julho!$B$25</f>
        <v>16.000000000000004</v>
      </c>
      <c r="W13" s="15">
        <f>[9]Julho!$B$26</f>
        <v>18.787499999999998</v>
      </c>
      <c r="X13" s="15">
        <f>[9]Julho!$B$27</f>
        <v>23.262499999999992</v>
      </c>
      <c r="Y13" s="15">
        <f>[9]Julho!$B$28</f>
        <v>17.849999999999998</v>
      </c>
      <c r="Z13" s="15">
        <f>[9]Julho!$B$29</f>
        <v>19.029166666666669</v>
      </c>
      <c r="AA13" s="15">
        <f>[9]Julho!$B$30</f>
        <v>18.179166666666671</v>
      </c>
      <c r="AB13" s="15">
        <f>[9]Julho!$B$31</f>
        <v>16.62222222222222</v>
      </c>
      <c r="AC13" s="15" t="str">
        <f>[9]Julho!$B$32</f>
        <v>*</v>
      </c>
      <c r="AD13" s="15" t="str">
        <f>[9]Julho!$B$33</f>
        <v>*</v>
      </c>
      <c r="AE13" s="15">
        <f>[9]Julho!$B$34</f>
        <v>26.339999999999996</v>
      </c>
      <c r="AF13" s="15">
        <f>[9]Julho!$B$35</f>
        <v>21.574999999999999</v>
      </c>
      <c r="AG13" s="74">
        <f>AVERAGE(B13:AF13)</f>
        <v>21.399455555555559</v>
      </c>
    </row>
    <row r="14" spans="1:33" ht="17.100000000000001" customHeight="1" x14ac:dyDescent="0.2">
      <c r="A14" s="151" t="s">
        <v>47</v>
      </c>
      <c r="B14" s="15">
        <f>[10]Julho!$B$5</f>
        <v>21.633333333333336</v>
      </c>
      <c r="C14" s="15">
        <f>[10]Julho!$B$6</f>
        <v>22.270833333333332</v>
      </c>
      <c r="D14" s="15">
        <f>[10]Julho!$B$7</f>
        <v>21.554166666666671</v>
      </c>
      <c r="E14" s="15">
        <f>[10]Julho!$B$8</f>
        <v>22.487499999999997</v>
      </c>
      <c r="F14" s="15">
        <f>[10]Julho!$B$9</f>
        <v>22.216666666666669</v>
      </c>
      <c r="G14" s="15">
        <f>[10]Julho!$B$10</f>
        <v>21.462500000000002</v>
      </c>
      <c r="H14" s="15">
        <f>[10]Julho!$B$11</f>
        <v>20.849999999999998</v>
      </c>
      <c r="I14" s="15">
        <f>[10]Julho!$B$12</f>
        <v>21.412500000000005</v>
      </c>
      <c r="J14" s="15">
        <f>[10]Julho!$B$13</f>
        <v>17.216666666666665</v>
      </c>
      <c r="K14" s="15">
        <f>[10]Julho!$B$14</f>
        <v>13.787500000000001</v>
      </c>
      <c r="L14" s="15">
        <f>[10]Julho!$B$15</f>
        <v>16.191666666666666</v>
      </c>
      <c r="M14" s="15">
        <f>[10]Julho!$B$16</f>
        <v>19.55833333333333</v>
      </c>
      <c r="N14" s="15">
        <f>[10]Julho!$B$17</f>
        <v>21.558333333333337</v>
      </c>
      <c r="O14" s="15">
        <f>[10]Julho!$B$18</f>
        <v>22.529166666666669</v>
      </c>
      <c r="P14" s="15">
        <f>[10]Julho!$B$19</f>
        <v>22.383333333333336</v>
      </c>
      <c r="Q14" s="15">
        <f>[10]Julho!$B$20</f>
        <v>23.099999999999998</v>
      </c>
      <c r="R14" s="15">
        <f>[10]Julho!$B$21</f>
        <v>22.587500000000002</v>
      </c>
      <c r="S14" s="15">
        <f>[10]Julho!$B$22</f>
        <v>22.154166666666665</v>
      </c>
      <c r="T14" s="15">
        <f>[10]Julho!$B$23</f>
        <v>22.600000000000005</v>
      </c>
      <c r="U14" s="15">
        <f>[10]Julho!$B$24</f>
        <v>22.549999999999997</v>
      </c>
      <c r="V14" s="15">
        <f>[10]Julho!$B$25</f>
        <v>20.008333333333336</v>
      </c>
      <c r="W14" s="15">
        <f>[10]Julho!$B$26</f>
        <v>20.354166666666668</v>
      </c>
      <c r="X14" s="15">
        <f>[10]Julho!$B$27</f>
        <v>21.991666666666671</v>
      </c>
      <c r="Y14" s="15">
        <f>[10]Julho!$B$28</f>
        <v>22.183333333333334</v>
      </c>
      <c r="Z14" s="15">
        <f>[10]Julho!$B$29</f>
        <v>21.612500000000001</v>
      </c>
      <c r="AA14" s="15">
        <f>[10]Julho!$B$30</f>
        <v>21.925000000000001</v>
      </c>
      <c r="AB14" s="15">
        <f>[10]Julho!$B$31</f>
        <v>21.870833333333334</v>
      </c>
      <c r="AC14" s="15">
        <f>[10]Julho!$B$32</f>
        <v>23.129166666666666</v>
      </c>
      <c r="AD14" s="15">
        <f>[10]Julho!$B$33</f>
        <v>23.875</v>
      </c>
      <c r="AE14" s="15">
        <f>[10]Julho!$B$34</f>
        <v>23.037499999999994</v>
      </c>
      <c r="AF14" s="15">
        <f>[10]Julho!$B$35</f>
        <v>20.637500000000006</v>
      </c>
      <c r="AG14" s="74">
        <f>AVERAGE(B14:AF14)</f>
        <v>21.313844086021504</v>
      </c>
    </row>
    <row r="15" spans="1:33" ht="17.100000000000001" customHeight="1" x14ac:dyDescent="0.2">
      <c r="A15" s="151" t="s">
        <v>6</v>
      </c>
      <c r="B15" s="15">
        <f>[11]Julho!$B$5</f>
        <v>21.145833333333332</v>
      </c>
      <c r="C15" s="15">
        <f>[11]Julho!$B$6</f>
        <v>21.170833333333331</v>
      </c>
      <c r="D15" s="15">
        <f>[11]Julho!$B$7</f>
        <v>21.091666666666665</v>
      </c>
      <c r="E15" s="15">
        <f>[11]Julho!$B$8</f>
        <v>21.795833333333334</v>
      </c>
      <c r="F15" s="15">
        <f>[11]Julho!$B$9</f>
        <v>21.674999999999997</v>
      </c>
      <c r="G15" s="15">
        <f>[11]Julho!$B$10</f>
        <v>21.562499999999996</v>
      </c>
      <c r="H15" s="15">
        <f>[11]Julho!$B$11</f>
        <v>20.900000000000002</v>
      </c>
      <c r="I15" s="15">
        <f>[11]Julho!$B$12</f>
        <v>21.833333333333332</v>
      </c>
      <c r="J15" s="15">
        <f>[11]Julho!$B$13</f>
        <v>16.987500000000001</v>
      </c>
      <c r="K15" s="15">
        <f>[11]Julho!$B$14</f>
        <v>16.095833333333335</v>
      </c>
      <c r="L15" s="15">
        <f>[11]Julho!$B$15</f>
        <v>15.824999999999998</v>
      </c>
      <c r="M15" s="15">
        <f>[11]Julho!$B$16</f>
        <v>19.5</v>
      </c>
      <c r="N15" s="15">
        <f>[11]Julho!$B$17</f>
        <v>20.987500000000001</v>
      </c>
      <c r="O15" s="15">
        <f>[11]Julho!$B$18</f>
        <v>21.779166666666669</v>
      </c>
      <c r="P15" s="15">
        <f>[11]Julho!$B$19</f>
        <v>20.804166666666671</v>
      </c>
      <c r="Q15" s="15">
        <f>[11]Julho!$B$20</f>
        <v>22.716666666666669</v>
      </c>
      <c r="R15" s="15">
        <f>[11]Julho!$B$21</f>
        <v>22.991666666666664</v>
      </c>
      <c r="S15" s="15">
        <f>[11]Julho!$B$22</f>
        <v>22.125000000000004</v>
      </c>
      <c r="T15" s="15">
        <f>[11]Julho!$B$23</f>
        <v>23.041666666666668</v>
      </c>
      <c r="U15" s="15">
        <f>[11]Julho!$B$24</f>
        <v>23.095833333333331</v>
      </c>
      <c r="V15" s="15">
        <f>[11]Julho!$B$25</f>
        <v>20.262500000000003</v>
      </c>
      <c r="W15" s="15">
        <f>[11]Julho!$B$26</f>
        <v>20.129166666666663</v>
      </c>
      <c r="X15" s="15">
        <f>[11]Julho!$B$27</f>
        <v>22.129166666666674</v>
      </c>
      <c r="Y15" s="15">
        <f>[11]Julho!$B$28</f>
        <v>22.349999999999998</v>
      </c>
      <c r="Z15" s="15">
        <f>[11]Julho!$B$29</f>
        <v>21.145833333333325</v>
      </c>
      <c r="AA15" s="15">
        <f>[11]Julho!$B$30</f>
        <v>21.341666666666669</v>
      </c>
      <c r="AB15" s="15">
        <f>[11]Julho!$B$31</f>
        <v>21.608333333333334</v>
      </c>
      <c r="AC15" s="15">
        <f>[11]Julho!$B$32</f>
        <v>22.858333333333331</v>
      </c>
      <c r="AD15" s="15">
        <f>[11]Julho!$B$33</f>
        <v>23.016666666666666</v>
      </c>
      <c r="AE15" s="15">
        <f>[11]Julho!$B$34</f>
        <v>23.329166666666666</v>
      </c>
      <c r="AF15" s="15">
        <f>[11]Julho!$B$35</f>
        <v>21.925000000000001</v>
      </c>
      <c r="AG15" s="74">
        <f t="shared" si="1"/>
        <v>21.200672043010755</v>
      </c>
    </row>
    <row r="16" spans="1:33" ht="17.100000000000001" customHeight="1" x14ac:dyDescent="0.2">
      <c r="A16" s="151" t="s">
        <v>7</v>
      </c>
      <c r="B16" s="15">
        <f>[12]Julho!$B$5</f>
        <v>23.379166666666674</v>
      </c>
      <c r="C16" s="15">
        <f>[12]Julho!$B$6</f>
        <v>22.454166666666662</v>
      </c>
      <c r="D16" s="15">
        <f>[12]Julho!$B$7</f>
        <v>23.087499999999995</v>
      </c>
      <c r="E16" s="15">
        <f>[12]Julho!$B$8</f>
        <v>22.312499999999996</v>
      </c>
      <c r="F16" s="15">
        <f>[12]Julho!$B$9</f>
        <v>23.258333333333336</v>
      </c>
      <c r="G16" s="15">
        <f>[12]Julho!$B$10</f>
        <v>24.254166666666666</v>
      </c>
      <c r="H16" s="15">
        <f>[12]Julho!$B$11</f>
        <v>23.416666666666661</v>
      </c>
      <c r="I16" s="15">
        <f>[12]Julho!$B$12</f>
        <v>20.775000000000002</v>
      </c>
      <c r="J16" s="15">
        <f>[12]Julho!$B$13</f>
        <v>12.041666666666666</v>
      </c>
      <c r="K16" s="15">
        <f>[12]Julho!$B$14</f>
        <v>11.320833333333338</v>
      </c>
      <c r="L16" s="15">
        <f>[12]Julho!$B$15</f>
        <v>11.841666666666667</v>
      </c>
      <c r="M16" s="15">
        <f>[12]Julho!$B$16</f>
        <v>16.1875</v>
      </c>
      <c r="N16" s="15">
        <f>[12]Julho!$B$17</f>
        <v>19.679166666666664</v>
      </c>
      <c r="O16" s="15">
        <f>[12]Julho!$B$18</f>
        <v>22.462499999999995</v>
      </c>
      <c r="P16" s="15">
        <f>[12]Julho!$B$19</f>
        <v>23.849999999999998</v>
      </c>
      <c r="Q16" s="15">
        <f>[12]Julho!$B$20</f>
        <v>24.44583333333334</v>
      </c>
      <c r="R16" s="15">
        <f>[12]Julho!$B$21</f>
        <v>25.220833333333331</v>
      </c>
      <c r="S16" s="15">
        <f>[12]Julho!$B$22</f>
        <v>24.162499999999998</v>
      </c>
      <c r="T16" s="15">
        <f>[12]Julho!$B$23</f>
        <v>24.558333333333334</v>
      </c>
      <c r="U16" s="15">
        <f>[12]Julho!$B$24</f>
        <v>22.129166666666666</v>
      </c>
      <c r="V16" s="15">
        <f>[12]Julho!$B$25</f>
        <v>12.779166666666669</v>
      </c>
      <c r="W16" s="15">
        <f>[12]Julho!$B$26</f>
        <v>16.962500000000002</v>
      </c>
      <c r="X16" s="15">
        <f>[12]Julho!$B$27</f>
        <v>23.108333333333338</v>
      </c>
      <c r="Y16" s="15">
        <f>[12]Julho!$B$28</f>
        <v>19.512499999999999</v>
      </c>
      <c r="Z16" s="15">
        <f>[12]Julho!$B$29</f>
        <v>18.2</v>
      </c>
      <c r="AA16" s="15">
        <f>[12]Julho!$B$30</f>
        <v>17.879166666666666</v>
      </c>
      <c r="AB16" s="15">
        <f>[12]Julho!$B$31</f>
        <v>17.983333333333338</v>
      </c>
      <c r="AC16" s="15">
        <f>[12]Julho!$B$32</f>
        <v>23.379166666666666</v>
      </c>
      <c r="AD16" s="15">
        <f>[12]Julho!$B$33</f>
        <v>20.345833333333335</v>
      </c>
      <c r="AE16" s="15">
        <f>[12]Julho!$B$34</f>
        <v>18.220833333333335</v>
      </c>
      <c r="AF16" s="15">
        <f>[12]Julho!$B$35</f>
        <v>16.704166666666666</v>
      </c>
      <c r="AG16" s="74">
        <f t="shared" si="1"/>
        <v>20.190725806451614</v>
      </c>
    </row>
    <row r="17" spans="1:33" ht="17.100000000000001" customHeight="1" x14ac:dyDescent="0.2">
      <c r="A17" s="151" t="s">
        <v>8</v>
      </c>
      <c r="B17" s="15">
        <f>[13]Julho!$B$5</f>
        <v>22.374999999999996</v>
      </c>
      <c r="C17" s="15">
        <f>[13]Julho!$B$6</f>
        <v>22.499999999999996</v>
      </c>
      <c r="D17" s="15">
        <f>[13]Julho!$B$7</f>
        <v>21.683333333333334</v>
      </c>
      <c r="E17" s="15">
        <f>[13]Julho!$B$8</f>
        <v>21.437500000000004</v>
      </c>
      <c r="F17" s="15">
        <f>[13]Julho!$B$9</f>
        <v>21.516666666666666</v>
      </c>
      <c r="G17" s="15">
        <f>[13]Julho!$B$10</f>
        <v>22.862500000000001</v>
      </c>
      <c r="H17" s="15">
        <f>[13]Julho!$B$11</f>
        <v>22.733333333333331</v>
      </c>
      <c r="I17" s="15">
        <f>[13]Julho!$B$12</f>
        <v>19.337499999999999</v>
      </c>
      <c r="J17" s="15">
        <f>[13]Julho!$B$13</f>
        <v>12.25</v>
      </c>
      <c r="K17" s="15">
        <f>[13]Julho!$B$14</f>
        <v>11.262500000000001</v>
      </c>
      <c r="L17" s="15">
        <f>[13]Julho!$B$15</f>
        <v>11.879166666666668</v>
      </c>
      <c r="M17" s="15">
        <f>[13]Julho!$B$16</f>
        <v>13.945833333333333</v>
      </c>
      <c r="N17" s="15">
        <f>[13]Julho!$B$17</f>
        <v>18.645833333333332</v>
      </c>
      <c r="O17" s="15">
        <f>[13]Julho!$B$18</f>
        <v>21.204166666666666</v>
      </c>
      <c r="P17" s="15">
        <f>[13]Julho!$B$19</f>
        <v>23.141666666666666</v>
      </c>
      <c r="Q17" s="15">
        <f>[13]Julho!$B$20</f>
        <v>24.44583333333334</v>
      </c>
      <c r="R17" s="15">
        <f>[13]Julho!$B$21</f>
        <v>24.154166666666665</v>
      </c>
      <c r="S17" s="15">
        <f>[13]Julho!$B$22</f>
        <v>22.583333333333332</v>
      </c>
      <c r="T17" s="15">
        <f>[13]Julho!$B$23</f>
        <v>23.658333333333331</v>
      </c>
      <c r="U17" s="15">
        <f>[13]Julho!$B$24</f>
        <v>22.562500000000004</v>
      </c>
      <c r="V17" s="15">
        <f>[13]Julho!$B$25</f>
        <v>12</v>
      </c>
      <c r="W17" s="15">
        <f>[13]Julho!$B$26</f>
        <v>14.295833333333334</v>
      </c>
      <c r="X17" s="15">
        <f>[13]Julho!$B$27</f>
        <v>21.787499999999998</v>
      </c>
      <c r="Y17" s="15">
        <f>[13]Julho!$B$28</f>
        <v>19.616666666666667</v>
      </c>
      <c r="Z17" s="15">
        <f>[13]Julho!$B$29</f>
        <v>18.037499999999998</v>
      </c>
      <c r="AA17" s="15">
        <f>[13]Julho!$B$30</f>
        <v>18.37916666666667</v>
      </c>
      <c r="AB17" s="15">
        <f>[13]Julho!$B$31</f>
        <v>18.595833333333331</v>
      </c>
      <c r="AC17" s="15">
        <f>[13]Julho!$B$32</f>
        <v>23.279166666666669</v>
      </c>
      <c r="AD17" s="15">
        <f>[13]Julho!$B$33</f>
        <v>18.291666666666668</v>
      </c>
      <c r="AE17" s="15">
        <f>[13]Julho!$B$34</f>
        <v>16.679166666666664</v>
      </c>
      <c r="AF17" s="15">
        <f>[13]Julho!$B$35</f>
        <v>15.958333333333334</v>
      </c>
      <c r="AG17" s="74">
        <f t="shared" si="1"/>
        <v>19.390322580645162</v>
      </c>
    </row>
    <row r="18" spans="1:33" ht="17.100000000000001" customHeight="1" x14ac:dyDescent="0.2">
      <c r="A18" s="151" t="s">
        <v>9</v>
      </c>
      <c r="B18" s="15">
        <f>[14]Julho!$B$5</f>
        <v>23.870833333333334</v>
      </c>
      <c r="C18" s="15">
        <f>[14]Julho!$B$6</f>
        <v>23.783333333333331</v>
      </c>
      <c r="D18" s="15">
        <f>[14]Julho!$B$7</f>
        <v>24.158333333333335</v>
      </c>
      <c r="E18" s="15">
        <f>[14]Julho!$B$8</f>
        <v>23.379166666666674</v>
      </c>
      <c r="F18" s="15">
        <f>[14]Julho!$B$9</f>
        <v>23.991666666666664</v>
      </c>
      <c r="G18" s="15">
        <f>[14]Julho!$B$10</f>
        <v>24.187500000000004</v>
      </c>
      <c r="H18" s="15">
        <f>[14]Julho!$B$11</f>
        <v>23.904166666666672</v>
      </c>
      <c r="I18" s="15">
        <f>[14]Julho!$B$12</f>
        <v>23.658333333333335</v>
      </c>
      <c r="J18" s="15">
        <f>[14]Julho!$B$13</f>
        <v>14.116666666666662</v>
      </c>
      <c r="K18" s="15">
        <f>[14]Julho!$B$14</f>
        <v>12.254166666666668</v>
      </c>
      <c r="L18" s="15">
        <f>[14]Julho!$B$15</f>
        <v>13.73333333333334</v>
      </c>
      <c r="M18" s="15">
        <f>[14]Julho!$B$16</f>
        <v>15.866666666666669</v>
      </c>
      <c r="N18" s="15">
        <f>[14]Julho!$B$17</f>
        <v>20.012499999999996</v>
      </c>
      <c r="O18" s="15">
        <f>[14]Julho!$B$18</f>
        <v>22.979166666666661</v>
      </c>
      <c r="P18" s="15">
        <f>[14]Julho!$B$19</f>
        <v>24.183333333333337</v>
      </c>
      <c r="Q18" s="15">
        <f>[14]Julho!$B$20</f>
        <v>25.466666666666665</v>
      </c>
      <c r="R18" s="15">
        <f>[14]Julho!$B$21</f>
        <v>25.5</v>
      </c>
      <c r="S18" s="15">
        <f>[14]Julho!$B$22</f>
        <v>24.087500000000006</v>
      </c>
      <c r="T18" s="15">
        <f>[14]Julho!$B$23</f>
        <v>24.616666666666664</v>
      </c>
      <c r="U18" s="15">
        <f>[14]Julho!$B$24</f>
        <v>24.324999999999999</v>
      </c>
      <c r="V18" s="15">
        <f>[14]Julho!$B$25</f>
        <v>14.362499999999999</v>
      </c>
      <c r="W18" s="15">
        <f>[14]Julho!$B$26</f>
        <v>17.891666666666669</v>
      </c>
      <c r="X18" s="15">
        <f>[14]Julho!$B$27</f>
        <v>23.016666666666662</v>
      </c>
      <c r="Y18" s="15">
        <f>[14]Julho!$B$28</f>
        <v>22.141666666666666</v>
      </c>
      <c r="Z18" s="15">
        <f>[14]Julho!$B$29</f>
        <v>20.762499999999999</v>
      </c>
      <c r="AA18" s="15">
        <f>[14]Julho!$B$30</f>
        <v>21.45</v>
      </c>
      <c r="AB18" s="15">
        <f>[14]Julho!$B$31</f>
        <v>20.037500000000001</v>
      </c>
      <c r="AC18" s="15">
        <f>[14]Julho!$B$32</f>
        <v>24.141666666666669</v>
      </c>
      <c r="AD18" s="15">
        <f>[14]Julho!$B$33</f>
        <v>22.241666666666664</v>
      </c>
      <c r="AE18" s="15">
        <f>[14]Julho!$B$34</f>
        <v>20.479166666666668</v>
      </c>
      <c r="AF18" s="15">
        <f>[14]Julho!$B$35</f>
        <v>18.669565217391302</v>
      </c>
      <c r="AG18" s="74">
        <f t="shared" si="1"/>
        <v>21.395792426367464</v>
      </c>
    </row>
    <row r="19" spans="1:33" ht="17.100000000000001" customHeight="1" x14ac:dyDescent="0.2">
      <c r="A19" s="151" t="s">
        <v>46</v>
      </c>
      <c r="B19" s="15">
        <f>[15]Julho!$B$5</f>
        <v>22.195833333333336</v>
      </c>
      <c r="C19" s="15">
        <f>[15]Julho!$B$6</f>
        <v>22.391304347826082</v>
      </c>
      <c r="D19" s="15">
        <f>[15]Julho!$B$7</f>
        <v>21.543478260869566</v>
      </c>
      <c r="E19" s="15">
        <f>[15]Julho!$B$8</f>
        <v>21.354166666666668</v>
      </c>
      <c r="F19" s="15">
        <f>[15]Julho!$B$9</f>
        <v>21.787500000000005</v>
      </c>
      <c r="G19" s="15">
        <f>[15]Julho!$B$10</f>
        <v>22.204166666666666</v>
      </c>
      <c r="H19" s="15">
        <f>[15]Julho!$B$11</f>
        <v>21.8125</v>
      </c>
      <c r="I19" s="15">
        <f>[15]Julho!$B$12</f>
        <v>18.458333333333336</v>
      </c>
      <c r="J19" s="15">
        <f>[15]Julho!$B$13</f>
        <v>12.616666666666667</v>
      </c>
      <c r="K19" s="15">
        <f>[15]Julho!$B$14</f>
        <v>13.954166666666667</v>
      </c>
      <c r="L19" s="15">
        <f>[15]Julho!$B$15</f>
        <v>12.741666666666667</v>
      </c>
      <c r="M19" s="15">
        <f>[15]Julho!$B$16</f>
        <v>16.979166666666668</v>
      </c>
      <c r="N19" s="15">
        <f>[15]Julho!$B$17</f>
        <v>20.095833333333331</v>
      </c>
      <c r="O19" s="15">
        <f>[15]Julho!$B$18</f>
        <v>21.739130434782613</v>
      </c>
      <c r="P19" s="15">
        <f>[15]Julho!$B$19</f>
        <v>23.029166666666665</v>
      </c>
      <c r="Q19" s="15">
        <f>[15]Julho!$B$20</f>
        <v>24.241666666666671</v>
      </c>
      <c r="R19" s="15">
        <f>[15]Julho!$B$21</f>
        <v>24.162500000000005</v>
      </c>
      <c r="S19" s="15">
        <f>[15]Julho!$B$22</f>
        <v>23.583333333333332</v>
      </c>
      <c r="T19" s="15">
        <f>[15]Julho!$B$23</f>
        <v>23.654166666666665</v>
      </c>
      <c r="U19" s="15">
        <f>[15]Julho!$B$24</f>
        <v>20.854166666666668</v>
      </c>
      <c r="V19" s="15">
        <f>[15]Julho!$B$25</f>
        <v>15.133333333333335</v>
      </c>
      <c r="W19" s="15">
        <f>[15]Julho!$B$26</f>
        <v>18.641666666666669</v>
      </c>
      <c r="X19" s="15">
        <f>[15]Julho!$B$27</f>
        <v>22.562499999999996</v>
      </c>
      <c r="Y19" s="15">
        <f>[15]Julho!$B$28</f>
        <v>17.850000000000001</v>
      </c>
      <c r="Z19" s="15">
        <f>[15]Julho!$B$29</f>
        <v>17.287500000000001</v>
      </c>
      <c r="AA19" s="15">
        <f>[15]Julho!$B$30</f>
        <v>15.574999999999996</v>
      </c>
      <c r="AB19" s="15">
        <f>[15]Julho!$B$31</f>
        <v>18.566666666666666</v>
      </c>
      <c r="AC19" s="15">
        <f>[15]Julho!$B$32</f>
        <v>21.679166666666664</v>
      </c>
      <c r="AD19" s="15">
        <f>[15]Julho!$B$33</f>
        <v>20.829166666666669</v>
      </c>
      <c r="AE19" s="15">
        <f>[15]Julho!$B$34</f>
        <v>18.891666666666669</v>
      </c>
      <c r="AF19" s="15">
        <f>[15]Julho!$B$35</f>
        <v>19.395833333333332</v>
      </c>
      <c r="AG19" s="74">
        <f t="shared" si="1"/>
        <v>19.864884291725112</v>
      </c>
    </row>
    <row r="20" spans="1:33" ht="17.100000000000001" customHeight="1" x14ac:dyDescent="0.2">
      <c r="A20" s="151" t="s">
        <v>10</v>
      </c>
      <c r="B20" s="15">
        <f>[16]Julho!$B$5</f>
        <v>22.416666666666668</v>
      </c>
      <c r="C20" s="15">
        <f>[16]Julho!$B$6</f>
        <v>22.712500000000002</v>
      </c>
      <c r="D20" s="15">
        <f>[16]Julho!$B$7</f>
        <v>22.349999999999998</v>
      </c>
      <c r="E20" s="15">
        <f>[16]Julho!$B$8</f>
        <v>21.079166666666666</v>
      </c>
      <c r="F20" s="15">
        <f>[16]Julho!$B$9</f>
        <v>22.6875</v>
      </c>
      <c r="G20" s="15">
        <f>[16]Julho!$B$10</f>
        <v>22.737499999999997</v>
      </c>
      <c r="H20" s="15">
        <f>[16]Julho!$B$11</f>
        <v>23.033333333333331</v>
      </c>
      <c r="I20" s="15">
        <f>[16]Julho!$B$12</f>
        <v>19.3125</v>
      </c>
      <c r="J20" s="15">
        <f>[16]Julho!$B$13</f>
        <v>12.620833333333332</v>
      </c>
      <c r="K20" s="15">
        <f>[16]Julho!$B$14</f>
        <v>11.8375</v>
      </c>
      <c r="L20" s="15">
        <f>[16]Julho!$B$15</f>
        <v>11.737499999999999</v>
      </c>
      <c r="M20" s="15">
        <f>[16]Julho!$B$16</f>
        <v>14.800000000000002</v>
      </c>
      <c r="N20" s="15">
        <f>[16]Julho!$B$17</f>
        <v>19.104166666666668</v>
      </c>
      <c r="O20" s="15">
        <f>[16]Julho!$B$18</f>
        <v>21.824999999999999</v>
      </c>
      <c r="P20" s="15">
        <f>[16]Julho!$B$19</f>
        <v>24.074999999999999</v>
      </c>
      <c r="Q20" s="15">
        <f>[16]Julho!$B$20</f>
        <v>24.616666666666664</v>
      </c>
      <c r="R20" s="15">
        <f>[16]Julho!$B$21</f>
        <v>24.387499999999999</v>
      </c>
      <c r="S20" s="15">
        <f>[16]Julho!$B$22</f>
        <v>23.333333333333332</v>
      </c>
      <c r="T20" s="15">
        <f>[16]Julho!$B$23</f>
        <v>24.562499999999996</v>
      </c>
      <c r="U20" s="15">
        <f>[16]Julho!$B$24</f>
        <v>22.245833333333334</v>
      </c>
      <c r="V20" s="15">
        <f>[16]Julho!$B$25</f>
        <v>12.80833333333333</v>
      </c>
      <c r="W20" s="15">
        <f>[16]Julho!$B$26</f>
        <v>16.229166666666668</v>
      </c>
      <c r="X20" s="15">
        <f>[16]Julho!$B$27</f>
        <v>22.675000000000001</v>
      </c>
      <c r="Y20" s="15">
        <f>[16]Julho!$B$28</f>
        <v>19.249999999999996</v>
      </c>
      <c r="Z20" s="15">
        <f>[16]Julho!$B$29</f>
        <v>18.808333333333334</v>
      </c>
      <c r="AA20" s="15">
        <f>[16]Julho!$B$30</f>
        <v>17.833333333333336</v>
      </c>
      <c r="AB20" s="15">
        <f>[16]Julho!$B$31</f>
        <v>18.875</v>
      </c>
      <c r="AC20" s="15">
        <f>[16]Julho!$B$32</f>
        <v>23.154166666666665</v>
      </c>
      <c r="AD20" s="15">
        <f>[16]Julho!$B$33</f>
        <v>19.283333333333328</v>
      </c>
      <c r="AE20" s="15">
        <f>[16]Julho!$B$34</f>
        <v>18.120833333333337</v>
      </c>
      <c r="AF20" s="15">
        <f>[16]Julho!$B$35</f>
        <v>16.379166666666666</v>
      </c>
      <c r="AG20" s="74">
        <f t="shared" ref="AG20:AG30" si="2">AVERAGE(B20:AF20)</f>
        <v>19.835215053763445</v>
      </c>
    </row>
    <row r="21" spans="1:33" ht="17.100000000000001" customHeight="1" x14ac:dyDescent="0.2">
      <c r="A21" s="151" t="s">
        <v>11</v>
      </c>
      <c r="B21" s="15">
        <f>[17]Julho!$B$5</f>
        <v>20.420833333333331</v>
      </c>
      <c r="C21" s="15">
        <f>[17]Julho!$B$6</f>
        <v>20.616666666666667</v>
      </c>
      <c r="D21" s="15">
        <f>[17]Julho!$B$7</f>
        <v>20.329166666666666</v>
      </c>
      <c r="E21" s="15">
        <f>[17]Julho!$B$8</f>
        <v>20.220833333333335</v>
      </c>
      <c r="F21" s="15">
        <f>[17]Julho!$B$9</f>
        <v>20.258333333333336</v>
      </c>
      <c r="G21" s="15">
        <f>[17]Julho!$B$10</f>
        <v>20.104166666666668</v>
      </c>
      <c r="H21" s="15">
        <f>[17]Julho!$B$11</f>
        <v>20.166666666666668</v>
      </c>
      <c r="I21" s="15">
        <f>[17]Julho!$B$12</f>
        <v>20.341666666666669</v>
      </c>
      <c r="J21" s="15">
        <f>[17]Julho!$B$13</f>
        <v>13.6</v>
      </c>
      <c r="K21" s="15">
        <f>[17]Julho!$B$14</f>
        <v>12.700000000000001</v>
      </c>
      <c r="L21" s="15">
        <f>[17]Julho!$B$15</f>
        <v>11.275</v>
      </c>
      <c r="M21" s="15">
        <f>[17]Julho!$B$16</f>
        <v>14.133333333333333</v>
      </c>
      <c r="N21" s="15">
        <f>[17]Julho!$B$17</f>
        <v>17.608333333333334</v>
      </c>
      <c r="O21" s="15">
        <f>[17]Julho!$B$18</f>
        <v>20.000000000000004</v>
      </c>
      <c r="P21" s="15">
        <f>[17]Julho!$B$19</f>
        <v>20.841666666666669</v>
      </c>
      <c r="Q21" s="15">
        <f>[17]Julho!$B$20</f>
        <v>22.745833333333337</v>
      </c>
      <c r="R21" s="15">
        <f>[17]Julho!$B$21</f>
        <v>22.304166666666671</v>
      </c>
      <c r="S21" s="15">
        <f>[17]Julho!$B$22</f>
        <v>21.141666666666669</v>
      </c>
      <c r="T21" s="15">
        <f>[17]Julho!$B$23</f>
        <v>21.641666666666666</v>
      </c>
      <c r="U21" s="15">
        <f>[17]Julho!$B$24</f>
        <v>21.891666666666669</v>
      </c>
      <c r="V21" s="15">
        <f>[17]Julho!$B$25</f>
        <v>14.625</v>
      </c>
      <c r="W21" s="15">
        <f>[17]Julho!$B$26</f>
        <v>17.091666666666665</v>
      </c>
      <c r="X21" s="15">
        <f>[17]Julho!$B$27</f>
        <v>21.645833333333329</v>
      </c>
      <c r="Y21" s="15">
        <f>[17]Julho!$B$28</f>
        <v>20.587499999999995</v>
      </c>
      <c r="Z21" s="15">
        <f>[17]Julho!$B$29</f>
        <v>19.120833333333334</v>
      </c>
      <c r="AA21" s="15">
        <f>[17]Julho!$B$30</f>
        <v>18.900000000000002</v>
      </c>
      <c r="AB21" s="15">
        <f>[17]Julho!$B$31</f>
        <v>18.541666666666664</v>
      </c>
      <c r="AC21" s="15">
        <f>[17]Julho!$B$32</f>
        <v>20.975000000000005</v>
      </c>
      <c r="AD21" s="15">
        <f>[17]Julho!$B$33</f>
        <v>21.387499999999992</v>
      </c>
      <c r="AE21" s="15">
        <f>[17]Julho!$B$34</f>
        <v>18.866666666666671</v>
      </c>
      <c r="AF21" s="15">
        <f>[17]Julho!$B$35</f>
        <v>19.174999999999997</v>
      </c>
      <c r="AG21" s="74">
        <f t="shared" si="2"/>
        <v>19.137365591397845</v>
      </c>
    </row>
    <row r="22" spans="1:33" ht="17.100000000000001" customHeight="1" x14ac:dyDescent="0.2">
      <c r="A22" s="151" t="s">
        <v>12</v>
      </c>
      <c r="B22" s="15">
        <f>[18]Julho!$B$5</f>
        <v>22.233333333333334</v>
      </c>
      <c r="C22" s="15">
        <f>[18]Julho!$B$6</f>
        <v>22.020833333333332</v>
      </c>
      <c r="D22" s="15">
        <f>[18]Julho!$B$7</f>
        <v>21.733333333333334</v>
      </c>
      <c r="E22" s="15">
        <f>[18]Julho!$B$8</f>
        <v>20.845833333333331</v>
      </c>
      <c r="F22" s="15">
        <f>[18]Julho!$B$9</f>
        <v>22.279166666666665</v>
      </c>
      <c r="G22" s="15">
        <f>[18]Julho!$B$10</f>
        <v>23.333333333333339</v>
      </c>
      <c r="H22" s="15">
        <f>[18]Julho!$B$11</f>
        <v>22.174999999999997</v>
      </c>
      <c r="I22" s="15">
        <f>[18]Julho!$B$12</f>
        <v>20.658333333333335</v>
      </c>
      <c r="J22" s="15">
        <f>[18]Julho!$B$13</f>
        <v>15.095833333333333</v>
      </c>
      <c r="K22" s="15">
        <f>[18]Julho!$B$14</f>
        <v>14.237500000000004</v>
      </c>
      <c r="L22" s="15">
        <f>[18]Julho!$B$15</f>
        <v>14.104347826086956</v>
      </c>
      <c r="M22" s="15">
        <f>[18]Julho!$B$16</f>
        <v>14.033333333333331</v>
      </c>
      <c r="N22" s="15">
        <f>[18]Julho!$B$17</f>
        <v>25.466666666666669</v>
      </c>
      <c r="O22" s="15">
        <f>[18]Julho!$B$18</f>
        <v>27.737500000000001</v>
      </c>
      <c r="P22" s="15">
        <f>[18]Julho!$B$19</f>
        <v>27.999999999999996</v>
      </c>
      <c r="Q22" s="15">
        <f>[18]Julho!$B$20</f>
        <v>28.636363636363637</v>
      </c>
      <c r="R22" s="15">
        <f>[18]Julho!$B$21</f>
        <v>29.309090909090909</v>
      </c>
      <c r="S22" s="15">
        <f>[18]Julho!$B$22</f>
        <v>27.966666666666665</v>
      </c>
      <c r="T22" s="15">
        <f>[18]Julho!$B$23</f>
        <v>28.275000000000002</v>
      </c>
      <c r="U22" s="15">
        <f>[18]Julho!$B$24</f>
        <v>24.853846153846153</v>
      </c>
      <c r="V22" s="15">
        <f>[18]Julho!$B$25</f>
        <v>17.707692307692305</v>
      </c>
      <c r="W22" s="15">
        <f>[18]Julho!$B$26</f>
        <v>23.007692307692309</v>
      </c>
      <c r="X22" s="15">
        <f>[18]Julho!$B$27</f>
        <v>17.685714285714283</v>
      </c>
      <c r="Y22" s="15">
        <f>[18]Julho!$B$28</f>
        <v>23.733333333333334</v>
      </c>
      <c r="Z22" s="15">
        <f>[18]Julho!$B$29</f>
        <v>22.444444444444443</v>
      </c>
      <c r="AA22" s="15">
        <f>[18]Julho!$B$30</f>
        <v>22.585714285714289</v>
      </c>
      <c r="AB22" s="15">
        <f>[18]Julho!$B$31</f>
        <v>22.975000000000001</v>
      </c>
      <c r="AC22" s="15">
        <f>[18]Julho!$B$32</f>
        <v>27.929999999999996</v>
      </c>
      <c r="AD22" s="15">
        <f>[18]Julho!$B$33</f>
        <v>24.96</v>
      </c>
      <c r="AE22" s="15">
        <f>[18]Julho!$B$34</f>
        <v>25.21</v>
      </c>
      <c r="AF22" s="15">
        <f>[18]Julho!$B$35</f>
        <v>22.542857142857141</v>
      </c>
      <c r="AG22" s="74">
        <f t="shared" si="2"/>
        <v>22.702508493532338</v>
      </c>
    </row>
    <row r="23" spans="1:33" ht="17.100000000000001" customHeight="1" x14ac:dyDescent="0.2">
      <c r="A23" s="151" t="s">
        <v>13</v>
      </c>
      <c r="B23" s="15">
        <f>[19]Julho!$B$5</f>
        <v>27.491666666666664</v>
      </c>
      <c r="C23" s="15">
        <f>[19]Julho!$B$6</f>
        <v>22.887499999999992</v>
      </c>
      <c r="D23" s="15">
        <f>[19]Julho!$B$7</f>
        <v>22.733333333333331</v>
      </c>
      <c r="E23" s="15">
        <f>[19]Julho!$B$8</f>
        <v>22.5</v>
      </c>
      <c r="F23" s="15">
        <f>[19]Julho!$B$9</f>
        <v>23.400000000000006</v>
      </c>
      <c r="G23" s="15">
        <f>[19]Julho!$B$10</f>
        <v>23.350000000000005</v>
      </c>
      <c r="H23" s="15">
        <f>[19]Julho!$B$11</f>
        <v>22.887500000000003</v>
      </c>
      <c r="I23" s="15">
        <f>[19]Julho!$B$12</f>
        <v>19.087500000000002</v>
      </c>
      <c r="J23" s="15">
        <f>[19]Julho!$B$13</f>
        <v>14.137500000000001</v>
      </c>
      <c r="K23" s="15">
        <f>[19]Julho!$B$14</f>
        <v>14.3375</v>
      </c>
      <c r="L23" s="15">
        <f>[19]Julho!$B$15</f>
        <v>14.783333333333337</v>
      </c>
      <c r="M23" s="15">
        <f>[19]Julho!$B$16</f>
        <v>18.429166666666667</v>
      </c>
      <c r="N23" s="15">
        <f>[19]Julho!$B$17</f>
        <v>21.320833333333336</v>
      </c>
      <c r="O23" s="15">
        <f>[19]Julho!$B$18</f>
        <v>23.045833333333331</v>
      </c>
      <c r="P23" s="15">
        <f>[19]Julho!$B$19</f>
        <v>22.545833333333334</v>
      </c>
      <c r="Q23" s="15">
        <f>[19]Julho!$B$20</f>
        <v>23.804166666666671</v>
      </c>
      <c r="R23" s="15">
        <f>[19]Julho!$B$21</f>
        <v>24.233333333333334</v>
      </c>
      <c r="S23" s="15">
        <f>[19]Julho!$B$22</f>
        <v>23.979166666666668</v>
      </c>
      <c r="T23" s="15">
        <f>[19]Julho!$B$23</f>
        <v>24.0625</v>
      </c>
      <c r="U23" s="15">
        <f>[19]Julho!$B$24</f>
        <v>21.445833333333336</v>
      </c>
      <c r="V23" s="15">
        <f>[19]Julho!$B$25</f>
        <v>15.795833333333336</v>
      </c>
      <c r="W23" s="15">
        <f>[19]Julho!$B$26</f>
        <v>17.983333333333331</v>
      </c>
      <c r="X23" s="15">
        <f>[19]Julho!$B$27</f>
        <v>22.004166666666663</v>
      </c>
      <c r="Y23" s="15">
        <f>[19]Julho!$B$28</f>
        <v>19.029166666666665</v>
      </c>
      <c r="Z23" s="15">
        <f>[19]Julho!$B$29</f>
        <v>17.879166666666666</v>
      </c>
      <c r="AA23" s="15">
        <f>[19]Julho!$B$30</f>
        <v>16.833333333333329</v>
      </c>
      <c r="AB23" s="15">
        <f>[19]Julho!$B$31</f>
        <v>18.458333333333332</v>
      </c>
      <c r="AC23" s="15">
        <f>[19]Julho!$B$32</f>
        <v>22.504166666666666</v>
      </c>
      <c r="AD23" s="15">
        <f>[19]Julho!$B$33</f>
        <v>21.5</v>
      </c>
      <c r="AE23" s="15">
        <f>[19]Julho!$B$34</f>
        <v>20.241666666666667</v>
      </c>
      <c r="AF23" s="15">
        <f>[19]Julho!$B$35</f>
        <v>20.729166666666668</v>
      </c>
      <c r="AG23" s="74">
        <f t="shared" si="2"/>
        <v>20.755510752688181</v>
      </c>
    </row>
    <row r="24" spans="1:33" ht="17.100000000000001" customHeight="1" x14ac:dyDescent="0.2">
      <c r="A24" s="151" t="s">
        <v>14</v>
      </c>
      <c r="B24" s="15">
        <f>[20]Julho!$B$5</f>
        <v>23.375</v>
      </c>
      <c r="C24" s="15">
        <f>[20]Julho!$B$6</f>
        <v>23.516666666666662</v>
      </c>
      <c r="D24" s="15">
        <f>[20]Julho!$B$7</f>
        <v>23.400000000000002</v>
      </c>
      <c r="E24" s="15">
        <f>[20]Julho!$B$8</f>
        <v>23.141666666666662</v>
      </c>
      <c r="F24" s="15">
        <f>[20]Julho!$B$9</f>
        <v>22.945833333333336</v>
      </c>
      <c r="G24" s="15">
        <f>[20]Julho!$B$10</f>
        <v>23.212500000000002</v>
      </c>
      <c r="H24" s="15">
        <f>[20]Julho!$B$11</f>
        <v>21.712499999999995</v>
      </c>
      <c r="I24" s="15">
        <f>[20]Julho!$B$12</f>
        <v>22.316666666666666</v>
      </c>
      <c r="J24" s="15">
        <f>[20]Julho!$B$13</f>
        <v>19.275000000000002</v>
      </c>
      <c r="K24" s="15">
        <f>[20]Julho!$B$14</f>
        <v>15.866666666666669</v>
      </c>
      <c r="L24" s="15">
        <f>[20]Julho!$B$15</f>
        <v>15.95833333333333</v>
      </c>
      <c r="M24" s="15">
        <f>[20]Julho!$B$16</f>
        <v>17.633333333333333</v>
      </c>
      <c r="N24" s="15">
        <f>[20]Julho!$B$17</f>
        <v>21.204166666666662</v>
      </c>
      <c r="O24" s="15">
        <f>[20]Julho!$B$18</f>
        <v>22.508333333333336</v>
      </c>
      <c r="P24" s="15">
        <f>[20]Julho!$B$19</f>
        <v>23.420833333333338</v>
      </c>
      <c r="Q24" s="15">
        <f>[20]Julho!$B$20</f>
        <v>23.750000000000004</v>
      </c>
      <c r="R24" s="15">
        <f>[20]Julho!$B$21</f>
        <v>22.204166666666666</v>
      </c>
      <c r="S24" s="15">
        <f>[20]Julho!$B$22</f>
        <v>22.662499999999998</v>
      </c>
      <c r="T24" s="15">
        <f>[20]Julho!$B$23</f>
        <v>24.704166666666669</v>
      </c>
      <c r="U24" s="15">
        <f>[20]Julho!$B$24</f>
        <v>23.395833333333332</v>
      </c>
      <c r="V24" s="15">
        <f>[20]Julho!$B$25</f>
        <v>20.895833333333332</v>
      </c>
      <c r="W24" s="15">
        <f>[20]Julho!$B$26</f>
        <v>20.69166666666667</v>
      </c>
      <c r="X24" s="15">
        <f>[20]Julho!$B$27</f>
        <v>22.745833333333334</v>
      </c>
      <c r="Y24" s="15">
        <f>[20]Julho!$B$28</f>
        <v>22.733333333333331</v>
      </c>
      <c r="Z24" s="15">
        <f>[20]Julho!$B$29</f>
        <v>21.804166666666664</v>
      </c>
      <c r="AA24" s="15">
        <f>[20]Julho!$B$30</f>
        <v>22.249999999999996</v>
      </c>
      <c r="AB24" s="15">
        <f>[20]Julho!$B$31</f>
        <v>22.541666666666668</v>
      </c>
      <c r="AC24" s="15">
        <f>[20]Julho!$B$32</f>
        <v>23.883333333333336</v>
      </c>
      <c r="AD24" s="15">
        <f>[20]Julho!$B$33</f>
        <v>25.045833333333338</v>
      </c>
      <c r="AE24" s="15">
        <f>[20]Julho!$B$34</f>
        <v>24.941666666666666</v>
      </c>
      <c r="AF24" s="15">
        <f>[20]Julho!$B$35</f>
        <v>24.045833333333331</v>
      </c>
      <c r="AG24" s="74">
        <f t="shared" si="2"/>
        <v>22.186559139784944</v>
      </c>
    </row>
    <row r="25" spans="1:33" ht="17.100000000000001" customHeight="1" x14ac:dyDescent="0.2">
      <c r="A25" s="151" t="s">
        <v>15</v>
      </c>
      <c r="B25" s="15">
        <f>[21]Julho!$B$5</f>
        <v>21.774999999999995</v>
      </c>
      <c r="C25" s="15">
        <f>[21]Julho!$B$6</f>
        <v>22.820833333333329</v>
      </c>
      <c r="D25" s="15">
        <f>[21]Julho!$B$7</f>
        <v>23.420833333333334</v>
      </c>
      <c r="E25" s="15">
        <f>[21]Julho!$B$8</f>
        <v>21.108333333333331</v>
      </c>
      <c r="F25" s="15">
        <f>[21]Julho!$B$9</f>
        <v>21.645833333333339</v>
      </c>
      <c r="G25" s="15">
        <f>[21]Julho!$B$10</f>
        <v>22.620833333333334</v>
      </c>
      <c r="H25" s="15">
        <f>[21]Julho!$B$11</f>
        <v>22.387499999999999</v>
      </c>
      <c r="I25" s="15">
        <f>[21]Julho!$B$12</f>
        <v>17.283333333333335</v>
      </c>
      <c r="J25" s="15">
        <f>[21]Julho!$B$13</f>
        <v>8.7708333333333339</v>
      </c>
      <c r="K25" s="15">
        <f>[21]Julho!$B$14</f>
        <v>9.8875000000000011</v>
      </c>
      <c r="L25" s="15">
        <f>[21]Julho!$B$15</f>
        <v>10.80833333333333</v>
      </c>
      <c r="M25" s="15">
        <f>[21]Julho!$B$16</f>
        <v>13.225</v>
      </c>
      <c r="N25" s="15">
        <f>[21]Julho!$B$17</f>
        <v>18.700000000000003</v>
      </c>
      <c r="O25" s="15">
        <f>[21]Julho!$B$18</f>
        <v>21.008333333333336</v>
      </c>
      <c r="P25" s="15">
        <f>[21]Julho!$B$19</f>
        <v>22.495833333333326</v>
      </c>
      <c r="Q25" s="15">
        <f>[21]Julho!$B$20</f>
        <v>24.370833333333334</v>
      </c>
      <c r="R25" s="15">
        <f>[21]Julho!$B$21</f>
        <v>23.287499999999998</v>
      </c>
      <c r="S25" s="15">
        <f>[21]Julho!$B$22</f>
        <v>21.987500000000001</v>
      </c>
      <c r="T25" s="15">
        <f>[21]Julho!$B$23</f>
        <v>22.479166666666668</v>
      </c>
      <c r="U25" s="15">
        <f>[21]Julho!$B$24</f>
        <v>19.9375</v>
      </c>
      <c r="V25" s="15">
        <f>[21]Julho!$B$25</f>
        <v>10.525</v>
      </c>
      <c r="W25" s="15">
        <f>[21]Julho!$B$26</f>
        <v>15.5375</v>
      </c>
      <c r="X25" s="15">
        <f>[21]Julho!$B$27</f>
        <v>21.479166666666668</v>
      </c>
      <c r="Y25" s="15">
        <f>[21]Julho!$B$28</f>
        <v>14.15</v>
      </c>
      <c r="Z25" s="15">
        <f>[21]Julho!$B$29</f>
        <v>15.524999999999999</v>
      </c>
      <c r="AA25" s="15">
        <f>[21]Julho!$B$30</f>
        <v>12.662500000000001</v>
      </c>
      <c r="AB25" s="15">
        <f>[21]Julho!$B$31</f>
        <v>17.574999999999999</v>
      </c>
      <c r="AC25" s="15">
        <f>[21]Julho!$B$32</f>
        <v>21.087499999999999</v>
      </c>
      <c r="AD25" s="15">
        <f>[21]Julho!$B$33</f>
        <v>16.537499999999998</v>
      </c>
      <c r="AE25" s="15">
        <f>[21]Julho!$B$34</f>
        <v>16.008333333333329</v>
      </c>
      <c r="AF25" s="15">
        <f>[21]Julho!$B$35</f>
        <v>15.129166666666668</v>
      </c>
      <c r="AG25" s="74">
        <f t="shared" si="2"/>
        <v>18.265725806451616</v>
      </c>
    </row>
    <row r="26" spans="1:33" ht="17.100000000000001" customHeight="1" x14ac:dyDescent="0.2">
      <c r="A26" s="151" t="s">
        <v>16</v>
      </c>
      <c r="B26" s="15">
        <f>[22]Julho!$B$5</f>
        <v>24.308333333333334</v>
      </c>
      <c r="C26" s="15">
        <f>[22]Julho!$B$6</f>
        <v>24.891666666666666</v>
      </c>
      <c r="D26" s="15">
        <f>[22]Julho!$B$7</f>
        <v>22.7</v>
      </c>
      <c r="E26" s="15">
        <f>[22]Julho!$B$8</f>
        <v>17.954166666666669</v>
      </c>
      <c r="F26" s="15">
        <f>[22]Julho!$B$9</f>
        <v>20.716666666666665</v>
      </c>
      <c r="G26" s="15">
        <f>[22]Julho!$B$10</f>
        <v>24.099999999999998</v>
      </c>
      <c r="H26" s="15">
        <f>[22]Julho!$B$11</f>
        <v>24.345833333333331</v>
      </c>
      <c r="I26" s="15">
        <f>[22]Julho!$B$12</f>
        <v>16.933333333333334</v>
      </c>
      <c r="J26" s="15">
        <f>[22]Julho!$B$13</f>
        <v>11.866666666666665</v>
      </c>
      <c r="K26" s="15">
        <f>[22]Julho!$B$14</f>
        <v>13.241666666666667</v>
      </c>
      <c r="L26" s="15">
        <f>[22]Julho!$B$15</f>
        <v>14.655555555555553</v>
      </c>
      <c r="M26" s="15">
        <f>[22]Julho!$B$16</f>
        <v>16.87916666666667</v>
      </c>
      <c r="N26" s="15">
        <f>[22]Julho!$B$17</f>
        <v>20.50416666666667</v>
      </c>
      <c r="O26" s="15">
        <f>[22]Julho!$B$18</f>
        <v>22.920833333333334</v>
      </c>
      <c r="P26" s="15">
        <f>[22]Julho!$B$19</f>
        <v>25.650000000000002</v>
      </c>
      <c r="Q26" s="15">
        <f>[22]Julho!$B$20</f>
        <v>27.112499999999997</v>
      </c>
      <c r="R26" s="15">
        <f>[22]Julho!$B$21</f>
        <v>25.787500000000005</v>
      </c>
      <c r="S26" s="15">
        <f>[22]Julho!$B$22</f>
        <v>26.416666666666661</v>
      </c>
      <c r="T26" s="15">
        <f>[22]Julho!$B$23</f>
        <v>26.387499999999999</v>
      </c>
      <c r="U26" s="15">
        <f>[22]Julho!$B$24</f>
        <v>17.862500000000001</v>
      </c>
      <c r="V26" s="15">
        <f>[22]Julho!$B$25</f>
        <v>13.358333333333334</v>
      </c>
      <c r="W26" s="15">
        <f>[22]Julho!$B$26</f>
        <v>17.429166666666667</v>
      </c>
      <c r="X26" s="15">
        <f>[22]Julho!$B$27</f>
        <v>19.816666666666666</v>
      </c>
      <c r="Y26" s="15">
        <f>[22]Julho!$B$28</f>
        <v>15.833333333333336</v>
      </c>
      <c r="Z26" s="15">
        <f>[22]Julho!$B$29</f>
        <v>13.254166666666663</v>
      </c>
      <c r="AA26" s="15">
        <f>[22]Julho!$B$30</f>
        <v>13.641666666666673</v>
      </c>
      <c r="AB26" s="15">
        <f>[22]Julho!$B$31</f>
        <v>16.908333333333335</v>
      </c>
      <c r="AC26" s="15">
        <f>[22]Julho!$B$32</f>
        <v>22.7</v>
      </c>
      <c r="AD26" s="15">
        <f>[22]Julho!$B$33</f>
        <v>18.920833333333331</v>
      </c>
      <c r="AE26" s="15">
        <f>[22]Julho!$B$34</f>
        <v>15.533333333333331</v>
      </c>
      <c r="AF26" s="15">
        <f>[22]Julho!$B$35</f>
        <v>17.074999999999999</v>
      </c>
      <c r="AG26" s="74">
        <f t="shared" si="2"/>
        <v>19.667921146953407</v>
      </c>
    </row>
    <row r="27" spans="1:33" ht="17.100000000000001" customHeight="1" x14ac:dyDescent="0.2">
      <c r="A27" s="151" t="s">
        <v>17</v>
      </c>
      <c r="B27" s="15">
        <f>[23]Julho!$B$5</f>
        <v>20.883333333333333</v>
      </c>
      <c r="C27" s="15">
        <f>[23]Julho!$B$6</f>
        <v>21.216666666666665</v>
      </c>
      <c r="D27" s="15">
        <f>[23]Julho!$B$7</f>
        <v>20.583333333333336</v>
      </c>
      <c r="E27" s="15">
        <f>[23]Julho!$B$8</f>
        <v>20.5625</v>
      </c>
      <c r="F27" s="15">
        <f>[23]Julho!$B$9</f>
        <v>20.875000000000004</v>
      </c>
      <c r="G27" s="15">
        <f>[23]Julho!$B$10</f>
        <v>21.379166666666663</v>
      </c>
      <c r="H27" s="15">
        <f>[23]Julho!$B$11</f>
        <v>20.824999999999999</v>
      </c>
      <c r="I27" s="15">
        <f>[23]Julho!$B$12</f>
        <v>20.566666666666666</v>
      </c>
      <c r="J27" s="15">
        <f>[23]Julho!$B$13</f>
        <v>14.40416666666667</v>
      </c>
      <c r="K27" s="15">
        <f>[23]Julho!$B$14</f>
        <v>12.2875</v>
      </c>
      <c r="L27" s="15">
        <f>[23]Julho!$B$15</f>
        <v>10.195833333333333</v>
      </c>
      <c r="M27" s="15">
        <f>[23]Julho!$B$16</f>
        <v>13.920833333333333</v>
      </c>
      <c r="N27" s="15">
        <f>[23]Julho!$B$17</f>
        <v>18.399999999999995</v>
      </c>
      <c r="O27" s="15">
        <f>[23]Julho!$B$18</f>
        <v>21.008333333333333</v>
      </c>
      <c r="P27" s="15">
        <f>[23]Julho!$B$19</f>
        <v>22.654166666666669</v>
      </c>
      <c r="Q27" s="15">
        <f>[23]Julho!$B$20</f>
        <v>23.691666666666666</v>
      </c>
      <c r="R27" s="15">
        <f>[23]Julho!$B$21</f>
        <v>23.154166666666669</v>
      </c>
      <c r="S27" s="15">
        <f>[23]Julho!$B$22</f>
        <v>23.112500000000001</v>
      </c>
      <c r="T27" s="15">
        <f>[23]Julho!$B$23</f>
        <v>23.087499999999995</v>
      </c>
      <c r="U27" s="15">
        <f>[23]Julho!$B$24</f>
        <v>23.112500000000001</v>
      </c>
      <c r="V27" s="15">
        <f>[23]Julho!$B$25</f>
        <v>14.81666666666667</v>
      </c>
      <c r="W27" s="15">
        <f>[23]Julho!$B$26</f>
        <v>17.220833333333335</v>
      </c>
      <c r="X27" s="15">
        <f>[23]Julho!$B$27</f>
        <v>21.912499999999998</v>
      </c>
      <c r="Y27" s="15">
        <f>[23]Julho!$B$28</f>
        <v>20.954166666666666</v>
      </c>
      <c r="Z27" s="15">
        <f>[23]Julho!$B$29</f>
        <v>19.479166666666668</v>
      </c>
      <c r="AA27" s="15">
        <f>[23]Julho!$B$30</f>
        <v>19.729166666666668</v>
      </c>
      <c r="AB27" s="15">
        <f>[23]Julho!$B$31</f>
        <v>18.958333333333336</v>
      </c>
      <c r="AC27" s="15">
        <f>[23]Julho!$B$32</f>
        <v>21.829166666666666</v>
      </c>
      <c r="AD27" s="15">
        <f>[23]Julho!$B$33</f>
        <v>21.504166666666674</v>
      </c>
      <c r="AE27" s="15">
        <f>[23]Julho!$B$34</f>
        <v>18.533333333333335</v>
      </c>
      <c r="AF27" s="15">
        <f>[23]Julho!$B$35</f>
        <v>19.054166666666671</v>
      </c>
      <c r="AG27" s="74">
        <f t="shared" si="2"/>
        <v>19.674596774193549</v>
      </c>
    </row>
    <row r="28" spans="1:33" ht="17.100000000000001" customHeight="1" x14ac:dyDescent="0.2">
      <c r="A28" s="151" t="s">
        <v>18</v>
      </c>
      <c r="B28" s="15">
        <f>[24]Julho!$B$5</f>
        <v>20.816666666666666</v>
      </c>
      <c r="C28" s="15">
        <f>[24]Julho!$B$6</f>
        <v>20.970833333333331</v>
      </c>
      <c r="D28" s="15">
        <f>[24]Julho!$B$7</f>
        <v>20.641666666666666</v>
      </c>
      <c r="E28" s="15">
        <f>[24]Julho!$B$8</f>
        <v>21.349999999999998</v>
      </c>
      <c r="F28" s="15">
        <f>[24]Julho!$B$9</f>
        <v>21.120833333333334</v>
      </c>
      <c r="G28" s="15">
        <f>[24]Julho!$B$10</f>
        <v>21.762500000000003</v>
      </c>
      <c r="H28" s="15">
        <f>[24]Julho!$B$11</f>
        <v>21.362499999999997</v>
      </c>
      <c r="I28" s="15">
        <f>[24]Julho!$B$12</f>
        <v>20.324999999999999</v>
      </c>
      <c r="J28" s="15">
        <f>[24]Julho!$B$13</f>
        <v>14.079166666666667</v>
      </c>
      <c r="K28" s="15">
        <f>[24]Julho!$B$14</f>
        <v>13.27083333333333</v>
      </c>
      <c r="L28" s="15">
        <f>[24]Julho!$B$15</f>
        <v>14.750000000000002</v>
      </c>
      <c r="M28" s="15">
        <f>[24]Julho!$B$16</f>
        <v>18.666666666666664</v>
      </c>
      <c r="N28" s="15">
        <f>[24]Julho!$B$17</f>
        <v>21.524999999999995</v>
      </c>
      <c r="O28" s="15">
        <f>[24]Julho!$B$18</f>
        <v>21.787499999999998</v>
      </c>
      <c r="P28" s="15">
        <f>[24]Julho!$B$19</f>
        <v>22.275000000000002</v>
      </c>
      <c r="Q28" s="15">
        <f>[24]Julho!$B$20</f>
        <v>23.145833333333339</v>
      </c>
      <c r="R28" s="15">
        <f>[24]Julho!$B$21</f>
        <v>23.204166666666669</v>
      </c>
      <c r="S28" s="15">
        <f>[24]Julho!$B$22</f>
        <v>22.587499999999995</v>
      </c>
      <c r="T28" s="15">
        <f>[24]Julho!$B$23</f>
        <v>22.837500000000006</v>
      </c>
      <c r="U28" s="15">
        <f>[24]Julho!$B$24</f>
        <v>22.737500000000001</v>
      </c>
      <c r="V28" s="15">
        <f>[24]Julho!$B$25</f>
        <v>17.654166666666665</v>
      </c>
      <c r="W28" s="15">
        <f>[24]Julho!$B$26</f>
        <v>19.475000000000001</v>
      </c>
      <c r="X28" s="15">
        <f>[24]Julho!$B$27</f>
        <v>23.341666666666669</v>
      </c>
      <c r="Y28" s="15">
        <f>[24]Julho!$B$28</f>
        <v>21.116666666666664</v>
      </c>
      <c r="Z28" s="15">
        <f>[24]Julho!$B$29</f>
        <v>20.74583333333333</v>
      </c>
      <c r="AA28" s="15">
        <f>[24]Julho!$B$30</f>
        <v>21.424999999999997</v>
      </c>
      <c r="AB28" s="15">
        <f>[24]Julho!$B$31</f>
        <v>20.579166666666666</v>
      </c>
      <c r="AC28" s="15">
        <f>[24]Julho!$B$32</f>
        <v>22.120833333333334</v>
      </c>
      <c r="AD28" s="15">
        <f>[24]Julho!$B$33</f>
        <v>22.058333333333337</v>
      </c>
      <c r="AE28" s="15">
        <f>[24]Julho!$B$34</f>
        <v>21.075000000000003</v>
      </c>
      <c r="AF28" s="15">
        <f>[24]Julho!$B$35</f>
        <v>19.650000000000002</v>
      </c>
      <c r="AG28" s="74">
        <f t="shared" si="2"/>
        <v>20.595430107526884</v>
      </c>
    </row>
    <row r="29" spans="1:33" ht="17.100000000000001" customHeight="1" x14ac:dyDescent="0.2">
      <c r="A29" s="151" t="s">
        <v>19</v>
      </c>
      <c r="B29" s="15">
        <f>[25]Julho!$B$5</f>
        <v>21.900000000000002</v>
      </c>
      <c r="C29" s="15">
        <f>[25]Julho!$B$6</f>
        <v>21.554166666666664</v>
      </c>
      <c r="D29" s="15">
        <f>[25]Julho!$B$7</f>
        <v>21.404166666666665</v>
      </c>
      <c r="E29" s="15">
        <f>[25]Julho!$B$8</f>
        <v>19.345833333333299</v>
      </c>
      <c r="F29" s="15">
        <f>[25]Julho!$B$9</f>
        <v>21.475000000000005</v>
      </c>
      <c r="G29" s="15">
        <f>[25]Julho!$B$10</f>
        <v>22</v>
      </c>
      <c r="H29" s="15">
        <f>[25]Julho!$B$11</f>
        <v>21.900000000000002</v>
      </c>
      <c r="I29" s="15">
        <f>[25]Julho!$B$12</f>
        <v>16.445833333333333</v>
      </c>
      <c r="J29" s="15">
        <f>[25]Julho!$B$13</f>
        <v>10.545833333333333</v>
      </c>
      <c r="K29" s="15">
        <f>[25]Julho!$B$14</f>
        <v>10.275</v>
      </c>
      <c r="L29" s="15">
        <f>[25]Julho!$B$15</f>
        <v>11.700000000000001</v>
      </c>
      <c r="M29" s="15">
        <f>[25]Julho!$B$16</f>
        <v>13.891666666666667</v>
      </c>
      <c r="N29" s="15">
        <f>[25]Julho!$B$17</f>
        <v>18.212499999999991</v>
      </c>
      <c r="O29" s="15">
        <f>[25]Julho!$B$18</f>
        <v>20.375000000000004</v>
      </c>
      <c r="P29" s="15">
        <f>[25]Julho!$B$19</f>
        <v>22.395833333333329</v>
      </c>
      <c r="Q29" s="15">
        <f>[25]Julho!$B$20</f>
        <v>23.595833333333328</v>
      </c>
      <c r="R29" s="15">
        <f>[25]Julho!$B$21</f>
        <v>23.804166666666671</v>
      </c>
      <c r="S29" s="15">
        <f>[25]Julho!$B$22</f>
        <v>22.291666666666668</v>
      </c>
      <c r="T29" s="15">
        <f>[25]Julho!$B$23</f>
        <v>22.854166666666661</v>
      </c>
      <c r="U29" s="15">
        <f>[25]Julho!$B$24</f>
        <v>18.420833333333334</v>
      </c>
      <c r="V29" s="15">
        <f>[25]Julho!$B$25</f>
        <v>9.5624999999999982</v>
      </c>
      <c r="W29" s="15">
        <f>[25]Julho!$B$26</f>
        <v>13.879166666666663</v>
      </c>
      <c r="X29" s="15">
        <f>[25]Julho!$B$27</f>
        <v>21.691666666666663</v>
      </c>
      <c r="Y29" s="15">
        <f>[25]Julho!$B$28</f>
        <v>14.795833333333334</v>
      </c>
      <c r="Z29" s="15">
        <f>[25]Julho!$B$29</f>
        <v>16.604166666666668</v>
      </c>
      <c r="AA29" s="15">
        <f>[25]Julho!$B$30</f>
        <v>13.729166666666666</v>
      </c>
      <c r="AB29" s="15">
        <f>[25]Julho!$B$31</f>
        <v>16.775000000000002</v>
      </c>
      <c r="AC29" s="15">
        <f>[25]Julho!$B$32</f>
        <v>21.941666666666666</v>
      </c>
      <c r="AD29" s="15">
        <f>[25]Julho!$B$33</f>
        <v>15.341666666666669</v>
      </c>
      <c r="AE29" s="15">
        <f>[25]Julho!$B$34</f>
        <v>14.608333333333334</v>
      </c>
      <c r="AF29" s="15">
        <f>[25]Julho!$B$35</f>
        <v>14.541666666666666</v>
      </c>
      <c r="AG29" s="74">
        <f t="shared" si="2"/>
        <v>17.995430107526882</v>
      </c>
    </row>
    <row r="30" spans="1:33" ht="17.100000000000001" customHeight="1" x14ac:dyDescent="0.2">
      <c r="A30" s="151" t="s">
        <v>31</v>
      </c>
      <c r="B30" s="15">
        <f>[26]Julho!$B$5</f>
        <v>22.408333333333331</v>
      </c>
      <c r="C30" s="15">
        <f>[26]Julho!$B$6</f>
        <v>23.4375</v>
      </c>
      <c r="D30" s="15">
        <f>[26]Julho!$B$7</f>
        <v>22.662499999999998</v>
      </c>
      <c r="E30" s="15">
        <f>[26]Julho!$B$8</f>
        <v>22.791666666666668</v>
      </c>
      <c r="F30" s="15">
        <f>[26]Julho!$B$9</f>
        <v>22.583333333333332</v>
      </c>
      <c r="G30" s="15">
        <f>[26]Julho!$B$10</f>
        <v>22.879166666666666</v>
      </c>
      <c r="H30" s="15">
        <f>[26]Julho!$B$11</f>
        <v>22.80416666666666</v>
      </c>
      <c r="I30" s="15">
        <f>[26]Julho!$B$12</f>
        <v>21.683333333333334</v>
      </c>
      <c r="J30" s="15">
        <f>[26]Julho!$B$13</f>
        <v>13.950000000000001</v>
      </c>
      <c r="K30" s="15">
        <f>[26]Julho!$B$14</f>
        <v>12.145833333333334</v>
      </c>
      <c r="L30" s="15">
        <f>[26]Julho!$B$15</f>
        <v>11.962499999999999</v>
      </c>
      <c r="M30" s="15">
        <f>[26]Julho!$B$16</f>
        <v>16.820833333333329</v>
      </c>
      <c r="N30" s="15">
        <f>[26]Julho!$B$17</f>
        <v>21.262499999999999</v>
      </c>
      <c r="O30" s="15">
        <f>[26]Julho!$B$18</f>
        <v>23.358333333333338</v>
      </c>
      <c r="P30" s="15">
        <f>[26]Julho!$B$19</f>
        <v>24.533333333333331</v>
      </c>
      <c r="Q30" s="15">
        <f>[26]Julho!$B$20</f>
        <v>24.987500000000001</v>
      </c>
      <c r="R30" s="15">
        <f>[26]Julho!$B$21</f>
        <v>25.000000000000004</v>
      </c>
      <c r="S30" s="15">
        <f>[26]Julho!$B$22</f>
        <v>25.466666666666669</v>
      </c>
      <c r="T30" s="15">
        <f>[26]Julho!$B$23</f>
        <v>24.704166666666666</v>
      </c>
      <c r="U30" s="15">
        <f>[26]Julho!$B$24</f>
        <v>24.458333333333329</v>
      </c>
      <c r="V30" s="15">
        <f>[26]Julho!$B$25</f>
        <v>14.374999999999998</v>
      </c>
      <c r="W30" s="15">
        <f>[26]Julho!$B$26</f>
        <v>18.679166666666664</v>
      </c>
      <c r="X30" s="15">
        <f>[26]Julho!$B$27</f>
        <v>23.454166666666666</v>
      </c>
      <c r="Y30" s="15">
        <f>[26]Julho!$B$28</f>
        <v>21.062500000000004</v>
      </c>
      <c r="Z30" s="15">
        <f>[26]Julho!$B$29</f>
        <v>19.716666666666669</v>
      </c>
      <c r="AA30" s="15">
        <f>[26]Julho!$B$30</f>
        <v>19.891666666666666</v>
      </c>
      <c r="AB30" s="15">
        <f>[26]Julho!$B$31</f>
        <v>19.670833333333334</v>
      </c>
      <c r="AC30" s="15">
        <f>[26]Julho!$B$32</f>
        <v>23.654166666666665</v>
      </c>
      <c r="AD30" s="15">
        <f>[26]Julho!$B$33</f>
        <v>22</v>
      </c>
      <c r="AE30" s="15">
        <f>[26]Julho!$B$34</f>
        <v>20.037500000000001</v>
      </c>
      <c r="AF30" s="15">
        <f>[26]Julho!$B$35</f>
        <v>18.704166666666669</v>
      </c>
      <c r="AG30" s="74">
        <f t="shared" si="2"/>
        <v>21.004704301075268</v>
      </c>
    </row>
    <row r="31" spans="1:33" ht="17.100000000000001" customHeight="1" x14ac:dyDescent="0.2">
      <c r="A31" s="151" t="s">
        <v>48</v>
      </c>
      <c r="B31" s="15">
        <f>[27]Julho!$B$5</f>
        <v>23.654166666666672</v>
      </c>
      <c r="C31" s="15">
        <f>[27]Julho!$B$6</f>
        <v>23.270833333333332</v>
      </c>
      <c r="D31" s="15">
        <f>[27]Julho!$B$7</f>
        <v>22.745833333333334</v>
      </c>
      <c r="E31" s="15">
        <f>[27]Julho!$B$8</f>
        <v>24.075000000000003</v>
      </c>
      <c r="F31" s="15">
        <f>[27]Julho!$B$9</f>
        <v>23.679166666666674</v>
      </c>
      <c r="G31" s="15">
        <f>[27]Julho!$B$10</f>
        <v>24.187500000000004</v>
      </c>
      <c r="H31" s="15">
        <f>[27]Julho!$B$11</f>
        <v>23.604166666666668</v>
      </c>
      <c r="I31" s="15">
        <f>[27]Julho!$B$12</f>
        <v>23.033333333333328</v>
      </c>
      <c r="J31" s="15">
        <f>[27]Julho!$B$13</f>
        <v>14.495833333333332</v>
      </c>
      <c r="K31" s="15">
        <f>[27]Julho!$B$14</f>
        <v>14.220833333333333</v>
      </c>
      <c r="L31" s="15">
        <f>[27]Julho!$B$15</f>
        <v>16.666666666666668</v>
      </c>
      <c r="M31" s="15">
        <f>[27]Julho!$B$16</f>
        <v>21.954166666666666</v>
      </c>
      <c r="N31" s="15">
        <f>[27]Julho!$B$17</f>
        <v>23.337500000000002</v>
      </c>
      <c r="O31" s="15">
        <f>[27]Julho!$B$18</f>
        <v>23.933333333333334</v>
      </c>
      <c r="P31" s="15">
        <f>[27]Julho!$B$19</f>
        <v>24.429166666666671</v>
      </c>
      <c r="Q31" s="15">
        <f>[27]Julho!$B$20</f>
        <v>25.908333333333335</v>
      </c>
      <c r="R31" s="15">
        <f>[27]Julho!$B$21</f>
        <v>25.204166666666662</v>
      </c>
      <c r="S31" s="15">
        <f>[27]Julho!$B$22</f>
        <v>24.783333333333331</v>
      </c>
      <c r="T31" s="15">
        <f>[27]Julho!$B$23</f>
        <v>24.833333333333332</v>
      </c>
      <c r="U31" s="15">
        <f>[27]Julho!$B$24</f>
        <v>25.200000000000003</v>
      </c>
      <c r="V31" s="15">
        <f>[27]Julho!$B$25</f>
        <v>19.020833333333332</v>
      </c>
      <c r="W31" s="15">
        <f>[27]Julho!$B$26</f>
        <v>20.079166666666669</v>
      </c>
      <c r="X31" s="15">
        <f>[27]Julho!$B$27</f>
        <v>24.316666666666674</v>
      </c>
      <c r="Y31" s="15">
        <f>[27]Julho!$B$28</f>
        <v>21.216666666666669</v>
      </c>
      <c r="Z31" s="15">
        <f>[27]Julho!$B$29</f>
        <v>20.208333333333329</v>
      </c>
      <c r="AA31" s="15">
        <f>[27]Julho!$B$30</f>
        <v>19.883333333333333</v>
      </c>
      <c r="AB31" s="15">
        <f>[27]Julho!$B$31</f>
        <v>22.491666666666664</v>
      </c>
      <c r="AC31" s="15">
        <f>[27]Julho!$B$32</f>
        <v>24.395833333333339</v>
      </c>
      <c r="AD31" s="15">
        <f>[27]Julho!$B$33</f>
        <v>24.116666666666664</v>
      </c>
      <c r="AE31" s="15">
        <f>[27]Julho!$B$34</f>
        <v>24.495833333333334</v>
      </c>
      <c r="AF31" s="15">
        <f>[27]Julho!$B$35</f>
        <v>22.795833333333331</v>
      </c>
      <c r="AG31" s="74">
        <f>AVERAGE(B31:AF31)</f>
        <v>22.459274193548385</v>
      </c>
    </row>
    <row r="32" spans="1:33" ht="17.100000000000001" customHeight="1" x14ac:dyDescent="0.2">
      <c r="A32" s="151" t="s">
        <v>20</v>
      </c>
      <c r="B32" s="15">
        <f>[28]Julho!$B$5</f>
        <v>23.88333333333334</v>
      </c>
      <c r="C32" s="15">
        <f>[28]Julho!$B$6</f>
        <v>24.375</v>
      </c>
      <c r="D32" s="15">
        <f>[28]Julho!$B$7</f>
        <v>24.058333333333334</v>
      </c>
      <c r="E32" s="15">
        <f>[28]Julho!$B$8</f>
        <v>23.716666666666669</v>
      </c>
      <c r="F32" s="15">
        <f>[28]Julho!$B$9</f>
        <v>23.724999999999998</v>
      </c>
      <c r="G32" s="15">
        <f>[28]Julho!$B$10</f>
        <v>23.862500000000001</v>
      </c>
      <c r="H32" s="15">
        <f>[28]Julho!$B$11</f>
        <v>23.074999999999999</v>
      </c>
      <c r="I32" s="15">
        <f>[28]Julho!$B$12</f>
        <v>22.900000000000002</v>
      </c>
      <c r="J32" s="15">
        <f>[28]Julho!$B$13</f>
        <v>18.4375</v>
      </c>
      <c r="K32" s="15">
        <f>[28]Julho!$B$14</f>
        <v>16.074999999999992</v>
      </c>
      <c r="L32" s="15">
        <f>[28]Julho!$B$15</f>
        <v>15.016666666666664</v>
      </c>
      <c r="M32" s="15">
        <f>[28]Julho!$B$16</f>
        <v>16.475000000000001</v>
      </c>
      <c r="N32" s="15">
        <f>[28]Julho!$B$17</f>
        <v>19.895833333333332</v>
      </c>
      <c r="O32" s="15">
        <f>[28]Julho!$B$18</f>
        <v>22.241666666666674</v>
      </c>
      <c r="P32" s="15">
        <f>[28]Julho!$B$19</f>
        <v>23.670833333333334</v>
      </c>
      <c r="Q32" s="15">
        <f>[28]Julho!$B$20</f>
        <v>24.591666666666665</v>
      </c>
      <c r="R32" s="15">
        <f>[28]Julho!$B$21</f>
        <v>23.245833333333334</v>
      </c>
      <c r="S32" s="15">
        <f>[28]Julho!$B$22</f>
        <v>23.162499999999998</v>
      </c>
      <c r="T32" s="15">
        <f>[28]Julho!$B$23</f>
        <v>25.441666666666666</v>
      </c>
      <c r="U32" s="15">
        <f>[28]Julho!$B$24</f>
        <v>24.725000000000005</v>
      </c>
      <c r="V32" s="15">
        <f>[28]Julho!$B$25</f>
        <v>20.370833333333334</v>
      </c>
      <c r="W32" s="15">
        <f>[28]Julho!$B$26</f>
        <v>20.741666666666667</v>
      </c>
      <c r="X32" s="15">
        <f>[28]Julho!$B$27</f>
        <v>23.175000000000001</v>
      </c>
      <c r="Y32" s="15">
        <f>[28]Julho!$B$28</f>
        <v>23.783333333333335</v>
      </c>
      <c r="Z32" s="15">
        <f>[28]Julho!$B$29</f>
        <v>22.862500000000001</v>
      </c>
      <c r="AA32" s="15">
        <f>[28]Julho!$B$30</f>
        <v>22.879166666666666</v>
      </c>
      <c r="AB32" s="15">
        <f>[28]Julho!$B$31</f>
        <v>23.504166666666666</v>
      </c>
      <c r="AC32" s="15">
        <f>[28]Julho!$B$32</f>
        <v>24.658333333333331</v>
      </c>
      <c r="AD32" s="15">
        <f>[28]Julho!$B$33</f>
        <v>25.749999999999996</v>
      </c>
      <c r="AE32" s="15">
        <f>[28]Julho!$B$34</f>
        <v>25.454166666666666</v>
      </c>
      <c r="AF32" s="15">
        <f>[28]Julho!$B$35</f>
        <v>23.400000000000002</v>
      </c>
      <c r="AG32" s="74">
        <f t="shared" ref="AG32" si="3">AVERAGE(B32:AF32)</f>
        <v>22.553360215053765</v>
      </c>
    </row>
    <row r="33" spans="1:33" ht="17.100000000000001" customHeight="1" x14ac:dyDescent="0.2">
      <c r="A33" s="72" t="s">
        <v>144</v>
      </c>
      <c r="B33" s="15" t="str">
        <f>[29]Julho!$B$5</f>
        <v>*</v>
      </c>
      <c r="C33" s="15" t="str">
        <f>[29]Julho!$B$6</f>
        <v>*</v>
      </c>
      <c r="D33" s="15" t="str">
        <f>[29]Julho!$B$7</f>
        <v>*</v>
      </c>
      <c r="E33" s="15" t="str">
        <f>[29]Julho!$B$8</f>
        <v>*</v>
      </c>
      <c r="F33" s="15" t="str">
        <f>[29]Julho!$B$9</f>
        <v>*</v>
      </c>
      <c r="G33" s="15" t="str">
        <f>[29]Julho!$B$10</f>
        <v>*</v>
      </c>
      <c r="H33" s="15" t="str">
        <f>[29]Julho!$B$11</f>
        <v>*</v>
      </c>
      <c r="I33" s="15" t="str">
        <f>[29]Julho!$B$12</f>
        <v>*</v>
      </c>
      <c r="J33" s="15" t="str">
        <f>[29]Julho!$B$13</f>
        <v>*</v>
      </c>
      <c r="K33" s="15" t="str">
        <f>[29]Julho!$B$14</f>
        <v>*</v>
      </c>
      <c r="L33" s="15" t="str">
        <f>[29]Julho!$B$15</f>
        <v>*</v>
      </c>
      <c r="M33" s="15">
        <f>[29]Julho!$B$16</f>
        <v>21.583333333333332</v>
      </c>
      <c r="N33" s="15">
        <f>[29]Julho!$B$17</f>
        <v>19.695833333333333</v>
      </c>
      <c r="O33" s="15">
        <f>[29]Julho!$B$18</f>
        <v>22.400000000000006</v>
      </c>
      <c r="P33" s="15">
        <f>[29]Julho!$B$19</f>
        <v>24.320833333333336</v>
      </c>
      <c r="Q33" s="15">
        <f>[29]Julho!$B$20</f>
        <v>25.104166666666668</v>
      </c>
      <c r="R33" s="15">
        <f>[29]Julho!$B$21</f>
        <v>24.570833333333336</v>
      </c>
      <c r="S33" s="15">
        <f>[29]Julho!$B$22</f>
        <v>23.462500000000002</v>
      </c>
      <c r="T33" s="15">
        <f>[29]Julho!$B$23</f>
        <v>24.599999999999998</v>
      </c>
      <c r="U33" s="15">
        <f>[29]Julho!$B$24</f>
        <v>24.387500000000003</v>
      </c>
      <c r="V33" s="15">
        <f>[29]Julho!$B$25</f>
        <v>14.916666666666663</v>
      </c>
      <c r="W33" s="15">
        <f>[29]Julho!$B$26</f>
        <v>17.566666666666666</v>
      </c>
      <c r="X33" s="15">
        <f>[29]Julho!$B$27</f>
        <v>22.600000000000005</v>
      </c>
      <c r="Y33" s="15">
        <f>[29]Julho!$B$28</f>
        <v>22.200000000000003</v>
      </c>
      <c r="Z33" s="15">
        <f>[29]Julho!$B$29</f>
        <v>21.412499999999998</v>
      </c>
      <c r="AA33" s="15">
        <f>[29]Julho!$B$30</f>
        <v>21.5</v>
      </c>
      <c r="AB33" s="15">
        <f>[29]Julho!$B$31</f>
        <v>20.112500000000001</v>
      </c>
      <c r="AC33" s="15">
        <f>[29]Julho!$B$32</f>
        <v>23.854166666666668</v>
      </c>
      <c r="AD33" s="15">
        <f>[29]Julho!$B$33</f>
        <v>22.624999999999996</v>
      </c>
      <c r="AE33" s="15">
        <f>[29]Julho!$B$34</f>
        <v>20.429166666666671</v>
      </c>
      <c r="AF33" s="15">
        <f>[29]Julho!$B$35</f>
        <v>18.841666666666665</v>
      </c>
      <c r="AG33" s="73">
        <f>AVERAGE(B33:AF33)</f>
        <v>21.809166666666666</v>
      </c>
    </row>
    <row r="34" spans="1:33" ht="17.100000000000001" customHeight="1" x14ac:dyDescent="0.2">
      <c r="A34" s="72" t="s">
        <v>145</v>
      </c>
      <c r="B34" s="15" t="str">
        <f>[30]Julho!$B$5</f>
        <v>*</v>
      </c>
      <c r="C34" s="15" t="str">
        <f>[30]Julho!$B$6</f>
        <v>*</v>
      </c>
      <c r="D34" s="15" t="str">
        <f>[30]Julho!$B$7</f>
        <v>*</v>
      </c>
      <c r="E34" s="15" t="str">
        <f>[30]Julho!$B$8</f>
        <v>*</v>
      </c>
      <c r="F34" s="15" t="str">
        <f>[30]Julho!$B$9</f>
        <v>*</v>
      </c>
      <c r="G34" s="15" t="str">
        <f>[30]Julho!$B$10</f>
        <v>*</v>
      </c>
      <c r="H34" s="15" t="str">
        <f>[30]Julho!$B$11</f>
        <v>*</v>
      </c>
      <c r="I34" s="15" t="str">
        <f>[30]Julho!$B$12</f>
        <v>*</v>
      </c>
      <c r="J34" s="15" t="str">
        <f>[30]Julho!$B$13</f>
        <v>*</v>
      </c>
      <c r="K34" s="15" t="str">
        <f>[30]Julho!$B$14</f>
        <v>*</v>
      </c>
      <c r="L34" s="15" t="str">
        <f>[30]Julho!$B$15</f>
        <v>*</v>
      </c>
      <c r="M34" s="15" t="str">
        <f>[30]Julho!$B$16</f>
        <v>*</v>
      </c>
      <c r="N34" s="15" t="str">
        <f>[30]Julho!$B$17</f>
        <v>*</v>
      </c>
      <c r="O34" s="15" t="str">
        <f>[30]Julho!$B$18</f>
        <v>*</v>
      </c>
      <c r="P34" s="15" t="str">
        <f>[30]Julho!$B$19</f>
        <v>*</v>
      </c>
      <c r="Q34" s="15" t="str">
        <f>[30]Julho!$B$20</f>
        <v>*</v>
      </c>
      <c r="R34" s="15" t="str">
        <f>[30]Julho!$B$21</f>
        <v>*</v>
      </c>
      <c r="S34" s="15" t="str">
        <f>[30]Julho!$B$22</f>
        <v>*</v>
      </c>
      <c r="T34" s="15" t="str">
        <f>[30]Julho!$B$23</f>
        <v>*</v>
      </c>
      <c r="U34" s="15" t="str">
        <f>[30]Julho!$B$24</f>
        <v>*</v>
      </c>
      <c r="V34" s="15" t="str">
        <f>[30]Julho!$B$25</f>
        <v>*</v>
      </c>
      <c r="W34" s="15" t="str">
        <f>[30]Julho!$B$26</f>
        <v>*</v>
      </c>
      <c r="X34" s="15">
        <f>[30]Julho!$B$27</f>
        <v>23.569230769230771</v>
      </c>
      <c r="Y34" s="15">
        <f>[30]Julho!$B$28</f>
        <v>12.783333333333331</v>
      </c>
      <c r="Z34" s="15">
        <f>[30]Julho!$B$29</f>
        <v>15.050000000000004</v>
      </c>
      <c r="AA34" s="15">
        <f>[30]Julho!$B$30</f>
        <v>12.320833333333333</v>
      </c>
      <c r="AB34" s="15">
        <f>[30]Julho!$B$31</f>
        <v>16.854166666666664</v>
      </c>
      <c r="AC34" s="15">
        <f>[30]Julho!$B$32</f>
        <v>22.220833333333331</v>
      </c>
      <c r="AD34" s="15">
        <f>[30]Julho!$B$33</f>
        <v>16.087499999999995</v>
      </c>
      <c r="AE34" s="15">
        <f>[30]Julho!$B$34</f>
        <v>15.195833333333335</v>
      </c>
      <c r="AF34" s="15">
        <f>[30]Julho!$B$35</f>
        <v>14.820833333333335</v>
      </c>
      <c r="AG34" s="74">
        <f t="shared" ref="AG34:AG47" si="4">AVERAGE(B34:AF34)</f>
        <v>16.544729344729344</v>
      </c>
    </row>
    <row r="35" spans="1:33" ht="17.100000000000001" customHeight="1" x14ac:dyDescent="0.2">
      <c r="A35" s="72" t="s">
        <v>146</v>
      </c>
      <c r="B35" s="15" t="str">
        <f>[31]Julho!$B$5</f>
        <v>*</v>
      </c>
      <c r="C35" s="15" t="str">
        <f>[31]Julho!$B$6</f>
        <v>*</v>
      </c>
      <c r="D35" s="15" t="str">
        <f>[31]Julho!$B$7</f>
        <v>*</v>
      </c>
      <c r="E35" s="15" t="str">
        <f>[31]Julho!$B$8</f>
        <v>*</v>
      </c>
      <c r="F35" s="15" t="str">
        <f>[31]Julho!$B$9</f>
        <v>*</v>
      </c>
      <c r="G35" s="15" t="str">
        <f>[31]Julho!$B$10</f>
        <v>*</v>
      </c>
      <c r="H35" s="15" t="str">
        <f>[31]Julho!$B$11</f>
        <v>*</v>
      </c>
      <c r="I35" s="15" t="str">
        <f>[31]Julho!$B$12</f>
        <v>*</v>
      </c>
      <c r="J35" s="15">
        <f>[31]Julho!$B$13</f>
        <v>13.5</v>
      </c>
      <c r="K35" s="15">
        <f>[31]Julho!$B$14</f>
        <v>12.912500000000001</v>
      </c>
      <c r="L35" s="15">
        <f>[31]Julho!$B$15</f>
        <v>12.304166666666665</v>
      </c>
      <c r="M35" s="15">
        <f>[31]Julho!$B$16</f>
        <v>17.054166666666667</v>
      </c>
      <c r="N35" s="15">
        <f>[31]Julho!$B$17</f>
        <v>20.250000000000004</v>
      </c>
      <c r="O35" s="15">
        <f>[31]Julho!$B$18</f>
        <v>22.370833333333337</v>
      </c>
      <c r="P35" s="15">
        <f>[31]Julho!$B$19</f>
        <v>23.604166666666671</v>
      </c>
      <c r="Q35" s="15">
        <f>[31]Julho!$B$20</f>
        <v>24.829166666666666</v>
      </c>
      <c r="R35" s="15">
        <f>[31]Julho!$B$21</f>
        <v>22.600000000000005</v>
      </c>
      <c r="S35" s="15">
        <f>[31]Julho!$B$22</f>
        <v>21.154166666666665</v>
      </c>
      <c r="T35" s="15">
        <f>[31]Julho!$B$23</f>
        <v>24.041666666666668</v>
      </c>
      <c r="U35" s="15">
        <f>[31]Julho!$B$24</f>
        <v>24.420833333333338</v>
      </c>
      <c r="V35" s="15">
        <f>[31]Julho!$B$25</f>
        <v>16.737500000000001</v>
      </c>
      <c r="W35" s="15">
        <f>[31]Julho!$B$26</f>
        <v>18.279166666666672</v>
      </c>
      <c r="X35" s="15">
        <f>[31]Julho!$B$27</f>
        <v>22.187499999999996</v>
      </c>
      <c r="Y35" s="15">
        <f>[31]Julho!$B$28</f>
        <v>21.179166666666664</v>
      </c>
      <c r="Z35" s="15">
        <f>[31]Julho!$B$29</f>
        <v>20.533333333333335</v>
      </c>
      <c r="AA35" s="15">
        <f>[31]Julho!$B$30</f>
        <v>21.633333333333336</v>
      </c>
      <c r="AB35" s="15">
        <f>[31]Julho!$B$31</f>
        <v>21.05</v>
      </c>
      <c r="AC35" s="15">
        <f>[31]Julho!$B$32</f>
        <v>23.795833333333338</v>
      </c>
      <c r="AD35" s="15">
        <f>[31]Julho!$B$33</f>
        <v>22.595833333333335</v>
      </c>
      <c r="AE35" s="15">
        <f>[31]Julho!$B$34</f>
        <v>21.100000000000005</v>
      </c>
      <c r="AF35" s="15">
        <f>[31]Julho!$B$35</f>
        <v>19.25416666666667</v>
      </c>
      <c r="AG35" s="74">
        <f t="shared" si="4"/>
        <v>20.32119565217392</v>
      </c>
    </row>
    <row r="36" spans="1:33" ht="17.100000000000001" customHeight="1" x14ac:dyDescent="0.2">
      <c r="A36" s="72" t="s">
        <v>147</v>
      </c>
      <c r="B36" s="15" t="str">
        <f>[32]Julho!$B$5</f>
        <v>*</v>
      </c>
      <c r="C36" s="15" t="str">
        <f>[32]Julho!$B$6</f>
        <v>*</v>
      </c>
      <c r="D36" s="15" t="str">
        <f>[32]Julho!$B$7</f>
        <v>*</v>
      </c>
      <c r="E36" s="15" t="str">
        <f>[32]Julho!$B$8</f>
        <v>*</v>
      </c>
      <c r="F36" s="15" t="str">
        <f>[32]Julho!$B$9</f>
        <v>*</v>
      </c>
      <c r="G36" s="15" t="str">
        <f>[32]Julho!$B$10</f>
        <v>*</v>
      </c>
      <c r="H36" s="15" t="str">
        <f>[32]Julho!$B$11</f>
        <v>*</v>
      </c>
      <c r="I36" s="15" t="str">
        <f>[32]Julho!$B$12</f>
        <v>*</v>
      </c>
      <c r="J36" s="15" t="str">
        <f>[32]Julho!$B$13</f>
        <v>*</v>
      </c>
      <c r="K36" s="15" t="str">
        <f>[32]Julho!$B$14</f>
        <v>*</v>
      </c>
      <c r="L36" s="15" t="str">
        <f>[32]Julho!$B$15</f>
        <v>*</v>
      </c>
      <c r="M36" s="15" t="str">
        <f>[32]Julho!$B$16</f>
        <v>*</v>
      </c>
      <c r="N36" s="15" t="str">
        <f>[32]Julho!$B$17</f>
        <v>*</v>
      </c>
      <c r="O36" s="15" t="str">
        <f>[32]Julho!$B$18</f>
        <v>*</v>
      </c>
      <c r="P36" s="15" t="str">
        <f>[32]Julho!$B$19</f>
        <v>*</v>
      </c>
      <c r="Q36" s="15" t="str">
        <f>[32]Julho!$B$20</f>
        <v>*</v>
      </c>
      <c r="R36" s="15" t="str">
        <f>[32]Julho!$B$21</f>
        <v>*</v>
      </c>
      <c r="S36" s="15" t="str">
        <f>[32]Julho!$B$22</f>
        <v>*</v>
      </c>
      <c r="T36" s="15" t="str">
        <f>[32]Julho!$B$23</f>
        <v>*</v>
      </c>
      <c r="U36" s="15" t="str">
        <f>[32]Julho!$B$24</f>
        <v>*</v>
      </c>
      <c r="V36" s="15" t="str">
        <f>[32]Julho!$B$25</f>
        <v>*</v>
      </c>
      <c r="W36" s="15" t="str">
        <f>[32]Julho!$B$26</f>
        <v>*</v>
      </c>
      <c r="X36" s="15" t="str">
        <f>[32]Julho!$B$27</f>
        <v>*</v>
      </c>
      <c r="Y36" s="15" t="str">
        <f>[32]Julho!$B$28</f>
        <v>*</v>
      </c>
      <c r="Z36" s="15" t="str">
        <f>[32]Julho!$B$29</f>
        <v>*</v>
      </c>
      <c r="AA36" s="15" t="str">
        <f>[32]Julho!$B$30</f>
        <v>*</v>
      </c>
      <c r="AB36" s="15" t="str">
        <f>[32]Julho!$B$31</f>
        <v>*</v>
      </c>
      <c r="AC36" s="15" t="str">
        <f>[32]Julho!$B$32</f>
        <v>*</v>
      </c>
      <c r="AD36" s="15" t="str">
        <f>[32]Julho!$B$33</f>
        <v>*</v>
      </c>
      <c r="AE36" s="15" t="str">
        <f>[32]Julho!$B$34</f>
        <v>*</v>
      </c>
      <c r="AF36" s="15" t="str">
        <f>[32]Julho!$B$35</f>
        <v>*</v>
      </c>
      <c r="AG36" s="75" t="s">
        <v>134</v>
      </c>
    </row>
    <row r="37" spans="1:33" ht="17.100000000000001" customHeight="1" x14ac:dyDescent="0.2">
      <c r="A37" s="72" t="s">
        <v>148</v>
      </c>
      <c r="B37" s="15" t="str">
        <f>[33]Julho!$B$5</f>
        <v>*</v>
      </c>
      <c r="C37" s="15" t="str">
        <f>[33]Julho!$B$6</f>
        <v>*</v>
      </c>
      <c r="D37" s="15" t="str">
        <f>[33]Julho!$B$7</f>
        <v>*</v>
      </c>
      <c r="E37" s="15" t="str">
        <f>[33]Julho!$B$8</f>
        <v>*</v>
      </c>
      <c r="F37" s="15" t="str">
        <f>[33]Julho!$B$9</f>
        <v>*</v>
      </c>
      <c r="G37" s="15" t="str">
        <f>[33]Julho!$B$10</f>
        <v>*</v>
      </c>
      <c r="H37" s="15" t="str">
        <f>[33]Julho!$B$11</f>
        <v>*</v>
      </c>
      <c r="I37" s="15" t="str">
        <f>[33]Julho!$B$12</f>
        <v>*</v>
      </c>
      <c r="J37" s="15" t="str">
        <f>[33]Julho!$B$13</f>
        <v>*</v>
      </c>
      <c r="K37" s="15" t="str">
        <f>[33]Julho!$B$14</f>
        <v>*</v>
      </c>
      <c r="L37" s="15">
        <f>[33]Julho!$B$15</f>
        <v>14.7</v>
      </c>
      <c r="M37" s="15">
        <f>[33]Julho!$B$16</f>
        <v>15.412499999999996</v>
      </c>
      <c r="N37" s="15">
        <f>[33]Julho!$B$17</f>
        <v>18.779166666666665</v>
      </c>
      <c r="O37" s="15">
        <f>[33]Julho!$B$18</f>
        <v>22.186956521739134</v>
      </c>
      <c r="P37" s="15">
        <f>[33]Julho!$B$19</f>
        <v>23.916666666666668</v>
      </c>
      <c r="Q37" s="15">
        <f>[33]Julho!$B$20</f>
        <v>24.291666666666668</v>
      </c>
      <c r="R37" s="15">
        <f>[33]Julho!$B$21</f>
        <v>23.729166666666671</v>
      </c>
      <c r="S37" s="15">
        <f>[33]Julho!$B$22</f>
        <v>23.008333333333336</v>
      </c>
      <c r="T37" s="15">
        <f>[33]Julho!$B$23</f>
        <v>24.566666666666663</v>
      </c>
      <c r="U37" s="15">
        <f>[33]Julho!$B$24</f>
        <v>24.245833333333337</v>
      </c>
      <c r="V37" s="15">
        <f>[33]Julho!$B$25</f>
        <v>18.179166666666667</v>
      </c>
      <c r="W37" s="15">
        <f>[33]Julho!$B$26</f>
        <v>18.987500000000004</v>
      </c>
      <c r="X37" s="15">
        <f>[33]Julho!$B$27</f>
        <v>22.733333333333334</v>
      </c>
      <c r="Y37" s="15">
        <f>[33]Julho!$B$28</f>
        <v>23.604166666666671</v>
      </c>
      <c r="Z37" s="15">
        <f>[33]Julho!$B$29</f>
        <v>21.250000000000004</v>
      </c>
      <c r="AA37" s="15">
        <f>[33]Julho!$B$30</f>
        <v>21.974999999999998</v>
      </c>
      <c r="AB37" s="15">
        <f>[33]Julho!$B$31</f>
        <v>23.137499999999999</v>
      </c>
      <c r="AC37" s="15">
        <f>[33]Julho!$B$32</f>
        <v>23.854166666666668</v>
      </c>
      <c r="AD37" s="15">
        <f>[33]Julho!$B$33</f>
        <v>24.745833333333337</v>
      </c>
      <c r="AE37" s="15">
        <f>[33]Julho!$B$34</f>
        <v>22.45</v>
      </c>
      <c r="AF37" s="15">
        <f>[33]Julho!$B$35</f>
        <v>21.091666666666665</v>
      </c>
      <c r="AG37" s="74">
        <f>AVERAGE(B37:AF37)</f>
        <v>21.754537612146311</v>
      </c>
    </row>
    <row r="38" spans="1:33" ht="17.100000000000001" customHeight="1" x14ac:dyDescent="0.2">
      <c r="A38" s="72" t="s">
        <v>149</v>
      </c>
      <c r="B38" s="15" t="str">
        <f>[34]Julho!$B$5</f>
        <v>*</v>
      </c>
      <c r="C38" s="15" t="str">
        <f>[34]Julho!$B$6</f>
        <v>*</v>
      </c>
      <c r="D38" s="15" t="str">
        <f>[34]Julho!$B$7</f>
        <v>*</v>
      </c>
      <c r="E38" s="15" t="str">
        <f>[34]Julho!$B$8</f>
        <v>*</v>
      </c>
      <c r="F38" s="15" t="str">
        <f>[34]Julho!$B$9</f>
        <v>*</v>
      </c>
      <c r="G38" s="15" t="str">
        <f>[34]Julho!$B$10</f>
        <v>*</v>
      </c>
      <c r="H38" s="15" t="str">
        <f>[34]Julho!$B$11</f>
        <v>*</v>
      </c>
      <c r="I38" s="15" t="str">
        <f>[34]Julho!$B$12</f>
        <v>*</v>
      </c>
      <c r="J38" s="15" t="str">
        <f>[34]Julho!$B$13</f>
        <v>*</v>
      </c>
      <c r="K38" s="15" t="str">
        <f>[34]Julho!$B$14</f>
        <v>*</v>
      </c>
      <c r="L38" s="15" t="str">
        <f>[34]Julho!$B$15</f>
        <v>*</v>
      </c>
      <c r="M38" s="15" t="str">
        <f>[34]Julho!$B$16</f>
        <v>*</v>
      </c>
      <c r="N38" s="15" t="str">
        <f>[34]Julho!$B$17</f>
        <v>*</v>
      </c>
      <c r="O38" s="15" t="str">
        <f>[34]Julho!$B$18</f>
        <v>*</v>
      </c>
      <c r="P38" s="15" t="str">
        <f>[34]Julho!$B$19</f>
        <v>*</v>
      </c>
      <c r="Q38" s="15">
        <f>[34]Julho!$B$20</f>
        <v>26.599999999999998</v>
      </c>
      <c r="R38" s="15">
        <f>[34]Julho!$B$21</f>
        <v>24.958333333333332</v>
      </c>
      <c r="S38" s="15">
        <f>[34]Julho!$B$22</f>
        <v>23.825000000000006</v>
      </c>
      <c r="T38" s="15">
        <f>[34]Julho!$B$23</f>
        <v>24.345833333333335</v>
      </c>
      <c r="U38" s="15">
        <f>[34]Julho!$B$24</f>
        <v>22.166666666666671</v>
      </c>
      <c r="V38" s="15">
        <f>[34]Julho!$B$25</f>
        <v>12.391666666666667</v>
      </c>
      <c r="W38" s="15">
        <f>[34]Julho!$B$26</f>
        <v>16.466666666666669</v>
      </c>
      <c r="X38" s="15">
        <f>[34]Julho!$B$27</f>
        <v>22.079166666666666</v>
      </c>
      <c r="Y38" s="15">
        <f>[34]Julho!$B$28</f>
        <v>18.662499999999998</v>
      </c>
      <c r="Z38" s="15">
        <f>[34]Julho!$B$29</f>
        <v>18.229166666666668</v>
      </c>
      <c r="AA38" s="15">
        <f>[34]Julho!$B$30</f>
        <v>16.945833333333336</v>
      </c>
      <c r="AB38" s="15">
        <f>[34]Julho!$B$31</f>
        <v>18.341666666666665</v>
      </c>
      <c r="AC38" s="15">
        <f>[34]Julho!$B$32</f>
        <v>23.287499999999998</v>
      </c>
      <c r="AD38" s="15">
        <f>[34]Julho!$B$33</f>
        <v>18.841666666666665</v>
      </c>
      <c r="AE38" s="15">
        <f>[34]Julho!$B$34</f>
        <v>17.495833333333334</v>
      </c>
      <c r="AF38" s="15">
        <f>[34]Julho!$B$35</f>
        <v>15.737499999999997</v>
      </c>
      <c r="AG38" s="74">
        <f t="shared" si="4"/>
        <v>20.0234375</v>
      </c>
    </row>
    <row r="39" spans="1:33" ht="17.100000000000001" customHeight="1" x14ac:dyDescent="0.2">
      <c r="A39" s="72" t="s">
        <v>150</v>
      </c>
      <c r="B39" s="15">
        <f>[35]Julho!$B$5</f>
        <v>20.266666666666669</v>
      </c>
      <c r="C39" s="15">
        <f>[35]Julho!$B$6</f>
        <v>19.945833333333336</v>
      </c>
      <c r="D39" s="15">
        <f>[35]Julho!$B$7</f>
        <v>20.474999999999998</v>
      </c>
      <c r="E39" s="15">
        <f>[35]Julho!$B$8</f>
        <v>21.241666666666664</v>
      </c>
      <c r="F39" s="15">
        <f>[35]Julho!$B$9</f>
        <v>20.783333333333331</v>
      </c>
      <c r="G39" s="15">
        <f>[35]Julho!$B$10</f>
        <v>20.466666666666669</v>
      </c>
      <c r="H39" s="15">
        <f>[35]Julho!$B$11</f>
        <v>21.783333333333331</v>
      </c>
      <c r="I39" s="15">
        <f>[35]Julho!$B$12</f>
        <v>20.954166666666666</v>
      </c>
      <c r="J39" s="15">
        <f>[35]Julho!$B$13</f>
        <v>16.641666666666666</v>
      </c>
      <c r="K39" s="15">
        <f>[35]Julho!$B$14</f>
        <v>13.75</v>
      </c>
      <c r="L39" s="15">
        <f>[35]Julho!$B$15</f>
        <v>13.7125</v>
      </c>
      <c r="M39" s="15">
        <f>[35]Julho!$B$16</f>
        <v>19.283333333333335</v>
      </c>
      <c r="N39" s="15">
        <f>[35]Julho!$B$17</f>
        <v>21.633333333333329</v>
      </c>
      <c r="O39" s="15">
        <f>[35]Julho!$B$18</f>
        <v>21.408333333333331</v>
      </c>
      <c r="P39" s="15">
        <f>[35]Julho!$B$19</f>
        <v>21.116666666666671</v>
      </c>
      <c r="Q39" s="15">
        <f>[35]Julho!$B$20</f>
        <v>21.966666666666669</v>
      </c>
      <c r="R39" s="15">
        <f>[35]Julho!$B$21</f>
        <v>22.262499999999999</v>
      </c>
      <c r="S39" s="15">
        <f>[35]Julho!$B$22</f>
        <v>24.195833333333329</v>
      </c>
      <c r="T39" s="15">
        <f>[35]Julho!$B$23</f>
        <v>21.720833333333335</v>
      </c>
      <c r="U39" s="15">
        <f>[35]Julho!$B$24</f>
        <v>22.020833333333332</v>
      </c>
      <c r="V39" s="15">
        <f>[35]Julho!$B$25</f>
        <v>18.116666666666671</v>
      </c>
      <c r="W39" s="15">
        <f>[35]Julho!$B$26</f>
        <v>19.045833333333331</v>
      </c>
      <c r="X39" s="15">
        <f>[35]Julho!$B$27</f>
        <v>22.279166666666669</v>
      </c>
      <c r="Y39" s="15">
        <f>[35]Julho!$B$28</f>
        <v>21.024999999999999</v>
      </c>
      <c r="Z39" s="15">
        <f>[35]Julho!$B$29</f>
        <v>21.30833333333333</v>
      </c>
      <c r="AA39" s="15">
        <f>[35]Julho!$B$30</f>
        <v>21.799999999999997</v>
      </c>
      <c r="AB39" s="15">
        <f>[35]Julho!$B$31</f>
        <v>21.454166666666669</v>
      </c>
      <c r="AC39" s="15">
        <f>[35]Julho!$B$32</f>
        <v>21.266666666666666</v>
      </c>
      <c r="AD39" s="15">
        <f>[35]Julho!$B$33</f>
        <v>21.916666666666668</v>
      </c>
      <c r="AE39" s="15">
        <f>[35]Julho!$B$34</f>
        <v>22.020833333333332</v>
      </c>
      <c r="AF39" s="15">
        <f>[35]Julho!$B$35</f>
        <v>20.725000000000001</v>
      </c>
      <c r="AG39" s="74">
        <f t="shared" si="4"/>
        <v>20.53508064516129</v>
      </c>
    </row>
    <row r="40" spans="1:33" ht="17.100000000000001" customHeight="1" x14ac:dyDescent="0.2">
      <c r="A40" s="72" t="s">
        <v>151</v>
      </c>
      <c r="B40" s="15" t="str">
        <f>[36]Julho!$B$5</f>
        <v>*</v>
      </c>
      <c r="C40" s="15" t="str">
        <f>[36]Julho!$B$6</f>
        <v>*</v>
      </c>
      <c r="D40" s="15" t="str">
        <f>[36]Julho!$B$7</f>
        <v>*</v>
      </c>
      <c r="E40" s="15" t="str">
        <f>[36]Julho!$B$8</f>
        <v>*</v>
      </c>
      <c r="F40" s="15" t="str">
        <f>[36]Julho!$B$9</f>
        <v>*</v>
      </c>
      <c r="G40" s="15" t="str">
        <f>[36]Julho!$B$10</f>
        <v>*</v>
      </c>
      <c r="H40" s="15" t="str">
        <f>[36]Julho!$B$11</f>
        <v>*</v>
      </c>
      <c r="I40" s="15" t="str">
        <f>[36]Julho!$B$12</f>
        <v>*</v>
      </c>
      <c r="J40" s="15" t="str">
        <f>[36]Julho!$B$13</f>
        <v>*</v>
      </c>
      <c r="K40" s="15" t="str">
        <f>[36]Julho!$B$14</f>
        <v>*</v>
      </c>
      <c r="L40" s="15" t="str">
        <f>[36]Julho!$B$15</f>
        <v>*</v>
      </c>
      <c r="M40" s="15" t="str">
        <f>[36]Julho!$B$16</f>
        <v>*</v>
      </c>
      <c r="N40" s="15" t="str">
        <f>[36]Julho!$B$17</f>
        <v>*</v>
      </c>
      <c r="O40" s="15" t="str">
        <f>[36]Julho!$B$18</f>
        <v>*</v>
      </c>
      <c r="P40" s="15" t="str">
        <f>[36]Julho!$B$19</f>
        <v>*</v>
      </c>
      <c r="Q40" s="15" t="str">
        <f>[36]Julho!$B$20</f>
        <v>*</v>
      </c>
      <c r="R40" s="15">
        <f>[36]Julho!$B$21</f>
        <v>26.041176470588233</v>
      </c>
      <c r="S40" s="15">
        <f>[36]Julho!$B$22</f>
        <v>22.754166666666666</v>
      </c>
      <c r="T40" s="15">
        <f>[36]Julho!$B$23</f>
        <v>23.252380952380957</v>
      </c>
      <c r="U40" s="15">
        <f>[36]Julho!$B$24</f>
        <v>22.929166666666664</v>
      </c>
      <c r="V40" s="15">
        <f>[36]Julho!$B$25</f>
        <v>14.187499999999998</v>
      </c>
      <c r="W40" s="15">
        <f>[36]Julho!$B$26</f>
        <v>16.720833333333331</v>
      </c>
      <c r="X40" s="15">
        <f>[36]Julho!$B$27</f>
        <v>22.087500000000002</v>
      </c>
      <c r="Y40" s="15">
        <f>[36]Julho!$B$28</f>
        <v>21.279166666666665</v>
      </c>
      <c r="Z40" s="15">
        <f>[36]Julho!$B$29</f>
        <v>19.612500000000001</v>
      </c>
      <c r="AA40" s="15">
        <f>[36]Julho!$B$30</f>
        <v>20.074999999999999</v>
      </c>
      <c r="AB40" s="15">
        <f>[36]Julho!$B$31</f>
        <v>19.154166666666672</v>
      </c>
      <c r="AC40" s="15">
        <f>[36]Julho!$B$32</f>
        <v>23.095833333333335</v>
      </c>
      <c r="AD40" s="15">
        <f>[36]Julho!$B$33</f>
        <v>21.066666666666666</v>
      </c>
      <c r="AE40" s="15">
        <f>[36]Julho!$B$34</f>
        <v>19.395833333333332</v>
      </c>
      <c r="AF40" s="15">
        <f>[36]Julho!$B$35</f>
        <v>18.154166666666669</v>
      </c>
      <c r="AG40" s="74">
        <f t="shared" si="4"/>
        <v>20.653737161531279</v>
      </c>
    </row>
    <row r="41" spans="1:33" ht="17.100000000000001" customHeight="1" x14ac:dyDescent="0.2">
      <c r="A41" s="72" t="s">
        <v>152</v>
      </c>
      <c r="B41" s="15" t="str">
        <f>[37]Julho!$B$5</f>
        <v>*</v>
      </c>
      <c r="C41" s="15" t="str">
        <f>[37]Julho!$B$6</f>
        <v>*</v>
      </c>
      <c r="D41" s="15" t="str">
        <f>[37]Julho!$B$7</f>
        <v>*</v>
      </c>
      <c r="E41" s="15" t="str">
        <f>[37]Julho!$B$8</f>
        <v>*</v>
      </c>
      <c r="F41" s="15" t="str">
        <f>[37]Julho!$B$9</f>
        <v>*</v>
      </c>
      <c r="G41" s="15" t="str">
        <f>[37]Julho!$B$10</f>
        <v>*</v>
      </c>
      <c r="H41" s="15" t="str">
        <f>[37]Julho!$B$11</f>
        <v>*</v>
      </c>
      <c r="I41" s="15" t="str">
        <f>[37]Julho!$B$12</f>
        <v>*</v>
      </c>
      <c r="J41" s="15" t="str">
        <f>[37]Julho!$B$13</f>
        <v>*</v>
      </c>
      <c r="K41" s="15" t="str">
        <f>[37]Julho!$B$14</f>
        <v>*</v>
      </c>
      <c r="L41" s="15" t="str">
        <f>[37]Julho!$B$15</f>
        <v>*</v>
      </c>
      <c r="M41" s="15" t="str">
        <f>[37]Julho!$B$16</f>
        <v>*</v>
      </c>
      <c r="N41" s="15">
        <f>[37]Julho!$B$17</f>
        <v>21.400000000000002</v>
      </c>
      <c r="O41" s="15">
        <f>[37]Julho!$B$18</f>
        <v>20.787499999999998</v>
      </c>
      <c r="P41" s="15">
        <f>[37]Julho!$B$19</f>
        <v>22.187500000000004</v>
      </c>
      <c r="Q41" s="15">
        <f>[37]Julho!$B$20</f>
        <v>23.129166666666666</v>
      </c>
      <c r="R41" s="15">
        <f>[37]Julho!$B$21</f>
        <v>23.508333333333329</v>
      </c>
      <c r="S41" s="15">
        <f>[37]Julho!$B$22</f>
        <v>22.929166666666671</v>
      </c>
      <c r="T41" s="15">
        <f>[37]Julho!$B$23</f>
        <v>23.249999999999996</v>
      </c>
      <c r="U41" s="15">
        <f>[37]Julho!$B$24</f>
        <v>20.433333333333334</v>
      </c>
      <c r="V41" s="15">
        <f>[37]Julho!$B$25</f>
        <v>11.179166666666667</v>
      </c>
      <c r="W41" s="15">
        <f>[37]Julho!$B$26</f>
        <v>14.045833333333333</v>
      </c>
      <c r="X41" s="15">
        <f>[37]Julho!$B$27</f>
        <v>21.75</v>
      </c>
      <c r="Y41" s="15">
        <f>[37]Julho!$B$28</f>
        <v>17.466666666666669</v>
      </c>
      <c r="Z41" s="15">
        <f>[37]Julho!$B$29</f>
        <v>17.954166666666666</v>
      </c>
      <c r="AA41" s="15">
        <f>[37]Julho!$B$30</f>
        <v>16.19166666666667</v>
      </c>
      <c r="AB41" s="15">
        <f>[37]Julho!$B$31</f>
        <v>18.479166666666664</v>
      </c>
      <c r="AC41" s="15">
        <f>[37]Julho!$B$32</f>
        <v>21.783333333333335</v>
      </c>
      <c r="AD41" s="15">
        <f>[37]Julho!$B$33</f>
        <v>16.866666666666671</v>
      </c>
      <c r="AE41" s="15">
        <f>[37]Julho!$B$34</f>
        <v>14.529166666666669</v>
      </c>
      <c r="AF41" s="15">
        <f>[37]Julho!$B$35</f>
        <v>14.375</v>
      </c>
      <c r="AG41" s="74">
        <f>AVERAGE(B41:AF41)</f>
        <v>19.065570175438598</v>
      </c>
    </row>
    <row r="42" spans="1:33" ht="17.100000000000001" customHeight="1" x14ac:dyDescent="0.2">
      <c r="A42" s="72" t="s">
        <v>153</v>
      </c>
      <c r="B42" s="15" t="str">
        <f>[38]Julho!$B$5</f>
        <v>*</v>
      </c>
      <c r="C42" s="15" t="str">
        <f>[38]Julho!$B$6</f>
        <v>*</v>
      </c>
      <c r="D42" s="15" t="str">
        <f>[38]Julho!$B$7</f>
        <v>*</v>
      </c>
      <c r="E42" s="15" t="str">
        <f>[38]Julho!$B$8</f>
        <v>*</v>
      </c>
      <c r="F42" s="15" t="str">
        <f>[38]Julho!$B$9</f>
        <v>*</v>
      </c>
      <c r="G42" s="15" t="str">
        <f>[38]Julho!$B$10</f>
        <v>*</v>
      </c>
      <c r="H42" s="15" t="str">
        <f>[38]Julho!$B$11</f>
        <v>*</v>
      </c>
      <c r="I42" s="15" t="str">
        <f>[38]Julho!$B$12</f>
        <v>*</v>
      </c>
      <c r="J42" s="15" t="str">
        <f>[38]Julho!$B$13</f>
        <v>*</v>
      </c>
      <c r="K42" s="15" t="str">
        <f>[38]Julho!$B$14</f>
        <v>*</v>
      </c>
      <c r="L42" s="15" t="str">
        <f>[38]Julho!$B$15</f>
        <v>*</v>
      </c>
      <c r="M42" s="15" t="str">
        <f>[38]Julho!$B$16</f>
        <v>*</v>
      </c>
      <c r="N42" s="15" t="str">
        <f>[38]Julho!$B$17</f>
        <v>*</v>
      </c>
      <c r="O42" s="15" t="str">
        <f>[38]Julho!$B$18</f>
        <v>*</v>
      </c>
      <c r="P42" s="15" t="str">
        <f>[38]Julho!$B$19</f>
        <v>*</v>
      </c>
      <c r="Q42" s="15">
        <f>[38]Julho!$B$20</f>
        <v>29.22</v>
      </c>
      <c r="R42" s="15">
        <f>[38]Julho!$B$21</f>
        <v>24.433333333333334</v>
      </c>
      <c r="S42" s="15">
        <f>[38]Julho!$B$22</f>
        <v>23.9375</v>
      </c>
      <c r="T42" s="15">
        <f>[38]Julho!$B$23</f>
        <v>24.275000000000002</v>
      </c>
      <c r="U42" s="15">
        <f>[38]Julho!$B$24</f>
        <v>22.716666666666665</v>
      </c>
      <c r="V42" s="15">
        <f>[38]Julho!$B$25</f>
        <v>14.133333333333333</v>
      </c>
      <c r="W42" s="15">
        <f>[38]Julho!$B$26</f>
        <v>17.474999999999998</v>
      </c>
      <c r="X42" s="15">
        <f>[38]Julho!$B$27</f>
        <v>23.354166666666661</v>
      </c>
      <c r="Y42" s="15">
        <f>[38]Julho!$B$28</f>
        <v>21.120833333333334</v>
      </c>
      <c r="Z42" s="15">
        <f>[38]Julho!$B$29</f>
        <v>19.599999999999998</v>
      </c>
      <c r="AA42" s="15">
        <f>[38]Julho!$B$30</f>
        <v>20.025000000000002</v>
      </c>
      <c r="AB42" s="15">
        <f>[38]Julho!$B$31</f>
        <v>19.062500000000004</v>
      </c>
      <c r="AC42" s="15">
        <f>[38]Julho!$B$32</f>
        <v>23.24166666666666</v>
      </c>
      <c r="AD42" s="15">
        <f>[38]Julho!$B$33</f>
        <v>21.604166666666668</v>
      </c>
      <c r="AE42" s="15">
        <f>[38]Julho!$B$34</f>
        <v>19.083333333333332</v>
      </c>
      <c r="AF42" s="15">
        <f>[38]Julho!$B$35</f>
        <v>18.550000000000004</v>
      </c>
      <c r="AG42" s="74">
        <f>AVERAGE(B42:AF42)</f>
        <v>21.364531250000002</v>
      </c>
    </row>
    <row r="43" spans="1:33" ht="17.100000000000001" customHeight="1" x14ac:dyDescent="0.2">
      <c r="A43" s="72" t="s">
        <v>154</v>
      </c>
      <c r="B43" s="15" t="str">
        <f>[39]Julho!$B$5</f>
        <v>*</v>
      </c>
      <c r="C43" s="15" t="str">
        <f>[39]Julho!$B$6</f>
        <v>*</v>
      </c>
      <c r="D43" s="15" t="str">
        <f>[39]Julho!$B$7</f>
        <v>*</v>
      </c>
      <c r="E43" s="15" t="str">
        <f>[39]Julho!$B$8</f>
        <v>*</v>
      </c>
      <c r="F43" s="15" t="str">
        <f>[39]Julho!$B$9</f>
        <v>*</v>
      </c>
      <c r="G43" s="15" t="str">
        <f>[39]Julho!$B$10</f>
        <v>*</v>
      </c>
      <c r="H43" s="15" t="str">
        <f>[39]Julho!$B$11</f>
        <v>*</v>
      </c>
      <c r="I43" s="15" t="str">
        <f>[39]Julho!$B$12</f>
        <v>*</v>
      </c>
      <c r="J43" s="15" t="str">
        <f>[39]Julho!$B$13</f>
        <v>*</v>
      </c>
      <c r="K43" s="15" t="str">
        <f>[39]Julho!$B$14</f>
        <v>*</v>
      </c>
      <c r="L43" s="15" t="str">
        <f>[39]Julho!$B$15</f>
        <v>*</v>
      </c>
      <c r="M43" s="15" t="str">
        <f>[39]Julho!$B$16</f>
        <v>*</v>
      </c>
      <c r="N43" s="15">
        <f>[39]Julho!$B$17</f>
        <v>23.5</v>
      </c>
      <c r="O43" s="15">
        <f>[39]Julho!$B$18</f>
        <v>20.862500000000001</v>
      </c>
      <c r="P43" s="15">
        <f>[39]Julho!$B$19</f>
        <v>22.033333333333335</v>
      </c>
      <c r="Q43" s="15">
        <f>[39]Julho!$B$20</f>
        <v>23.316666666666666</v>
      </c>
      <c r="R43" s="15">
        <f>[39]Julho!$B$21</f>
        <v>23.037500000000005</v>
      </c>
      <c r="S43" s="15">
        <f>[39]Julho!$B$22</f>
        <v>22.104166666666671</v>
      </c>
      <c r="T43" s="15">
        <f>[39]Julho!$B$23</f>
        <v>22.408333333333335</v>
      </c>
      <c r="U43" s="15">
        <f>[39]Julho!$B$24</f>
        <v>19.829166666666669</v>
      </c>
      <c r="V43" s="15">
        <f>[39]Julho!$B$25</f>
        <v>11.695833333333333</v>
      </c>
      <c r="W43" s="15">
        <f>[39]Julho!$B$26</f>
        <v>15.558333333333332</v>
      </c>
      <c r="X43" s="15">
        <f>[39]Julho!$B$27</f>
        <v>21.266666666666666</v>
      </c>
      <c r="Y43" s="15">
        <f>[39]Julho!$B$28</f>
        <v>17.712499999999999</v>
      </c>
      <c r="Z43" s="15">
        <f>[39]Julho!$B$29</f>
        <v>17.520833333333339</v>
      </c>
      <c r="AA43" s="15">
        <f>[39]Julho!$B$30</f>
        <v>16.008333333333336</v>
      </c>
      <c r="AB43" s="15">
        <f>[39]Julho!$B$31</f>
        <v>17.491666666666664</v>
      </c>
      <c r="AC43" s="15">
        <f>[39]Julho!$B$32</f>
        <v>21.037500000000001</v>
      </c>
      <c r="AD43" s="15">
        <f>[39]Julho!$B$33</f>
        <v>18.354166666666664</v>
      </c>
      <c r="AE43" s="15">
        <f>[39]Julho!$B$34</f>
        <v>17.229166666666668</v>
      </c>
      <c r="AF43" s="15">
        <f>[39]Julho!$B$35</f>
        <v>15.691666666666668</v>
      </c>
      <c r="AG43" s="74">
        <f t="shared" si="4"/>
        <v>19.297807017543864</v>
      </c>
    </row>
    <row r="44" spans="1:33" ht="17.100000000000001" customHeight="1" x14ac:dyDescent="0.2">
      <c r="A44" s="72" t="s">
        <v>155</v>
      </c>
      <c r="B44" s="15" t="str">
        <f>[40]Julho!$B$5</f>
        <v>*</v>
      </c>
      <c r="C44" s="15" t="str">
        <f>[40]Julho!$B$6</f>
        <v>*</v>
      </c>
      <c r="D44" s="15" t="str">
        <f>[40]Julho!$B$7</f>
        <v>*</v>
      </c>
      <c r="E44" s="15" t="str">
        <f>[40]Julho!$B$8</f>
        <v>*</v>
      </c>
      <c r="F44" s="15" t="str">
        <f>[40]Julho!$B$9</f>
        <v>*</v>
      </c>
      <c r="G44" s="15" t="str">
        <f>[40]Julho!$B$10</f>
        <v>*</v>
      </c>
      <c r="H44" s="15" t="str">
        <f>[40]Julho!$B$11</f>
        <v>*</v>
      </c>
      <c r="I44" s="15" t="str">
        <f>[40]Julho!$B$12</f>
        <v>*</v>
      </c>
      <c r="J44" s="15" t="str">
        <f>[40]Julho!$B$13</f>
        <v>*</v>
      </c>
      <c r="K44" s="15" t="str">
        <f>[40]Julho!$B$14</f>
        <v>*</v>
      </c>
      <c r="L44" s="15" t="str">
        <f>[40]Julho!$B$15</f>
        <v>*</v>
      </c>
      <c r="M44" s="15" t="str">
        <f>[40]Julho!$B$16</f>
        <v>*</v>
      </c>
      <c r="N44" s="15" t="str">
        <f>[40]Julho!$B$17</f>
        <v>*</v>
      </c>
      <c r="O44" s="15" t="str">
        <f>[40]Julho!$B$18</f>
        <v>*</v>
      </c>
      <c r="P44" s="15" t="str">
        <f>[40]Julho!$B$19</f>
        <v>*</v>
      </c>
      <c r="Q44" s="15" t="str">
        <f>[40]Julho!$B$20</f>
        <v>*</v>
      </c>
      <c r="R44" s="15">
        <f>[40]Julho!$B$21</f>
        <v>24.520833333333329</v>
      </c>
      <c r="S44" s="15">
        <f>[40]Julho!$B$22</f>
        <v>24.141666666666669</v>
      </c>
      <c r="T44" s="15">
        <f>[40]Julho!$B$23</f>
        <v>24.620833333333334</v>
      </c>
      <c r="U44" s="15">
        <f>[40]Julho!$B$24</f>
        <v>24.862499999999997</v>
      </c>
      <c r="V44" s="15">
        <f>[40]Julho!$B$25</f>
        <v>16.558333333333334</v>
      </c>
      <c r="W44" s="15">
        <f>[40]Julho!$B$26</f>
        <v>18.579166666666662</v>
      </c>
      <c r="X44" s="15">
        <f>[40]Julho!$B$27</f>
        <v>23.662500000000005</v>
      </c>
      <c r="Y44" s="15">
        <f>[40]Julho!$B$28</f>
        <v>22.374999999999996</v>
      </c>
      <c r="Z44" s="15">
        <f>[40]Julho!$B$29</f>
        <v>21.400000000000002</v>
      </c>
      <c r="AA44" s="15">
        <f>[40]Julho!$B$30</f>
        <v>21.612500000000001</v>
      </c>
      <c r="AB44" s="15">
        <f>[40]Julho!$B$31</f>
        <v>21.316666666666663</v>
      </c>
      <c r="AC44" s="15">
        <f>[40]Julho!$B$32</f>
        <v>24.333333333333339</v>
      </c>
      <c r="AD44" s="15">
        <f>[40]Julho!$B$33</f>
        <v>22.858333333333334</v>
      </c>
      <c r="AE44" s="15">
        <f>[40]Julho!$B$34</f>
        <v>21.18333333333333</v>
      </c>
      <c r="AF44" s="15">
        <f>[40]Julho!$B$35</f>
        <v>20.362499999999997</v>
      </c>
      <c r="AG44" s="74">
        <f t="shared" si="4"/>
        <v>22.159166666666671</v>
      </c>
    </row>
    <row r="45" spans="1:33" ht="17.100000000000001" customHeight="1" x14ac:dyDescent="0.2">
      <c r="A45" s="72" t="s">
        <v>156</v>
      </c>
      <c r="B45" s="15" t="str">
        <f>[41]Julho!$B$5</f>
        <v>*</v>
      </c>
      <c r="C45" s="15" t="str">
        <f>[41]Julho!$B$6</f>
        <v>*</v>
      </c>
      <c r="D45" s="15" t="str">
        <f>[41]Julho!$B$7</f>
        <v>*</v>
      </c>
      <c r="E45" s="15" t="str">
        <f>[41]Julho!$B$8</f>
        <v>*</v>
      </c>
      <c r="F45" s="15" t="str">
        <f>[41]Julho!$B$9</f>
        <v>*</v>
      </c>
      <c r="G45" s="15" t="str">
        <f>[41]Julho!$B$10</f>
        <v>*</v>
      </c>
      <c r="H45" s="15" t="str">
        <f>[41]Julho!$B$11</f>
        <v>*</v>
      </c>
      <c r="I45" s="15" t="str">
        <f>[41]Julho!$B$12</f>
        <v>*</v>
      </c>
      <c r="J45" s="15" t="str">
        <f>[41]Julho!$B$13</f>
        <v>*</v>
      </c>
      <c r="K45" s="15" t="str">
        <f>[41]Julho!$B$14</f>
        <v>*</v>
      </c>
      <c r="L45" s="15" t="str">
        <f>[41]Julho!$B$15</f>
        <v>*</v>
      </c>
      <c r="M45" s="15">
        <f>[41]Julho!$B$16</f>
        <v>21.537499999999998</v>
      </c>
      <c r="N45" s="15">
        <f>[41]Julho!$B$17</f>
        <v>20.362500000000001</v>
      </c>
      <c r="O45" s="15">
        <f>[41]Julho!$B$18</f>
        <v>23.941666666666663</v>
      </c>
      <c r="P45" s="15">
        <f>[41]Julho!$B$19</f>
        <v>26.233333333333324</v>
      </c>
      <c r="Q45" s="15">
        <f>[41]Julho!$B$20</f>
        <v>26.45</v>
      </c>
      <c r="R45" s="15">
        <f>[41]Julho!$B$21</f>
        <v>25.05416666666666</v>
      </c>
      <c r="S45" s="15">
        <f>[41]Julho!$B$22</f>
        <v>24.908333333333335</v>
      </c>
      <c r="T45" s="15">
        <f>[41]Julho!$B$23</f>
        <v>25.500000000000004</v>
      </c>
      <c r="U45" s="15">
        <f>[41]Julho!$B$24</f>
        <v>25.433333333333337</v>
      </c>
      <c r="V45" s="15">
        <f>[41]Julho!$B$25</f>
        <v>14.7125</v>
      </c>
      <c r="W45" s="15">
        <f>[41]Julho!$B$26</f>
        <v>17.704166666666666</v>
      </c>
      <c r="X45" s="15">
        <f>[41]Julho!$B$27</f>
        <v>24.041666666666671</v>
      </c>
      <c r="Y45" s="15">
        <f>[41]Julho!$B$28</f>
        <v>22.720833333333331</v>
      </c>
      <c r="Z45" s="15">
        <f>[41]Julho!$B$29</f>
        <v>21.070833333333336</v>
      </c>
      <c r="AA45" s="15">
        <f>[41]Julho!$B$30</f>
        <v>22.041666666666668</v>
      </c>
      <c r="AB45" s="15">
        <f>[41]Julho!$B$31</f>
        <v>20.779166666666672</v>
      </c>
      <c r="AC45" s="15">
        <f>[41]Julho!$B$32</f>
        <v>25.554166666666664</v>
      </c>
      <c r="AD45" s="15">
        <f>[41]Julho!$B$33</f>
        <v>22.570833333333329</v>
      </c>
      <c r="AE45" s="15">
        <f>[41]Julho!$B$34</f>
        <v>19.600000000000001</v>
      </c>
      <c r="AF45" s="15">
        <f>[41]Julho!$B$35</f>
        <v>17.808333333333334</v>
      </c>
      <c r="AG45" s="74">
        <f t="shared" si="4"/>
        <v>22.401250000000005</v>
      </c>
    </row>
    <row r="46" spans="1:33" ht="17.100000000000001" customHeight="1" x14ac:dyDescent="0.2">
      <c r="A46" s="72" t="s">
        <v>157</v>
      </c>
      <c r="B46" s="15" t="str">
        <f>[42]Julho!$B$5</f>
        <v>*</v>
      </c>
      <c r="C46" s="15" t="str">
        <f>[42]Julho!$B$6</f>
        <v>*</v>
      </c>
      <c r="D46" s="15" t="str">
        <f>[42]Julho!$B$7</f>
        <v>*</v>
      </c>
      <c r="E46" s="15" t="str">
        <f>[42]Julho!$B$8</f>
        <v>*</v>
      </c>
      <c r="F46" s="15" t="str">
        <f>[42]Julho!$B$9</f>
        <v>*</v>
      </c>
      <c r="G46" s="15" t="str">
        <f>[42]Julho!$B$10</f>
        <v>*</v>
      </c>
      <c r="H46" s="15" t="str">
        <f>[42]Julho!$B$11</f>
        <v>*</v>
      </c>
      <c r="I46" s="15" t="str">
        <f>[42]Julho!$B$12</f>
        <v>*</v>
      </c>
      <c r="J46" s="15">
        <f>[42]Julho!$B$13</f>
        <v>15.166666666666666</v>
      </c>
      <c r="K46" s="15">
        <f>[42]Julho!$B$14</f>
        <v>15.299999999999999</v>
      </c>
      <c r="L46" s="15">
        <f>[42]Julho!$B$15</f>
        <v>16.191666666666666</v>
      </c>
      <c r="M46" s="15">
        <f>[42]Julho!$B$16</f>
        <v>19.208333333333332</v>
      </c>
      <c r="N46" s="15">
        <f>[42]Julho!$B$17</f>
        <v>20.6</v>
      </c>
      <c r="O46" s="15">
        <f>[42]Julho!$B$18</f>
        <v>21.337499999999995</v>
      </c>
      <c r="P46" s="15">
        <f>[42]Julho!$B$19</f>
        <v>22.016666666666669</v>
      </c>
      <c r="Q46" s="15">
        <f>[42]Julho!$B$20</f>
        <v>22.508695652173909</v>
      </c>
      <c r="R46" s="15">
        <f>[42]Julho!$B$21</f>
        <v>22.891666666666666</v>
      </c>
      <c r="S46" s="15">
        <f>[42]Julho!$B$22</f>
        <v>21.987500000000001</v>
      </c>
      <c r="T46" s="15">
        <f>[42]Julho!$B$23</f>
        <v>22.670833333333334</v>
      </c>
      <c r="U46" s="15">
        <f>[42]Julho!$B$24</f>
        <v>22.604166666666668</v>
      </c>
      <c r="V46" s="15">
        <f>[42]Julho!$B$25</f>
        <v>20.316666666666666</v>
      </c>
      <c r="W46" s="15">
        <f>[42]Julho!$B$26</f>
        <v>19.779166666666665</v>
      </c>
      <c r="X46" s="15">
        <f>[42]Julho!$B$27</f>
        <v>21.349999999999998</v>
      </c>
      <c r="Y46" s="15">
        <f>[42]Julho!$B$28</f>
        <v>21.304166666666664</v>
      </c>
      <c r="Z46" s="15">
        <f>[42]Julho!$B$29</f>
        <v>20.599999999999998</v>
      </c>
      <c r="AA46" s="15">
        <f>[42]Julho!$B$30</f>
        <v>20.366666666666667</v>
      </c>
      <c r="AB46" s="15">
        <f>[42]Julho!$B$31</f>
        <v>21.016666666666669</v>
      </c>
      <c r="AC46" s="15">
        <f>[42]Julho!$B$32</f>
        <v>22.720833333333335</v>
      </c>
      <c r="AD46" s="15">
        <f>[42]Julho!$B$33</f>
        <v>22.370833333333337</v>
      </c>
      <c r="AE46" s="15">
        <f>[42]Julho!$B$34</f>
        <v>22.962500000000002</v>
      </c>
      <c r="AF46" s="15">
        <f>[42]Julho!$B$35</f>
        <v>21.762500000000003</v>
      </c>
      <c r="AG46" s="74">
        <f t="shared" si="4"/>
        <v>20.740595463137996</v>
      </c>
    </row>
    <row r="47" spans="1:33" ht="17.100000000000001" customHeight="1" x14ac:dyDescent="0.2">
      <c r="A47" s="72" t="s">
        <v>158</v>
      </c>
      <c r="B47" s="15" t="str">
        <f>[43]Julho!$B$5</f>
        <v>*</v>
      </c>
      <c r="C47" s="15" t="str">
        <f>[43]Julho!$B$6</f>
        <v>*</v>
      </c>
      <c r="D47" s="15" t="str">
        <f>[43]Julho!$B$7</f>
        <v>*</v>
      </c>
      <c r="E47" s="15" t="str">
        <f>[43]Julho!$B$8</f>
        <v>*</v>
      </c>
      <c r="F47" s="15" t="str">
        <f>[43]Julho!$B$9</f>
        <v>*</v>
      </c>
      <c r="G47" s="15" t="str">
        <f>[43]Julho!$B$10</f>
        <v>*</v>
      </c>
      <c r="H47" s="15" t="str">
        <f>[43]Julho!$B$11</f>
        <v>*</v>
      </c>
      <c r="I47" s="15" t="str">
        <f>[43]Julho!$B$12</f>
        <v>*</v>
      </c>
      <c r="J47" s="15" t="str">
        <f>[43]Julho!$B$13</f>
        <v>*</v>
      </c>
      <c r="K47" s="15">
        <f>[43]Julho!$B$14</f>
        <v>13.2</v>
      </c>
      <c r="L47" s="15">
        <f>[43]Julho!$B$15</f>
        <v>13.358333333333333</v>
      </c>
      <c r="M47" s="15">
        <f>[43]Julho!$B$16</f>
        <v>16.437499999999996</v>
      </c>
      <c r="N47" s="15">
        <f>[43]Julho!$B$17</f>
        <v>20.779166666666665</v>
      </c>
      <c r="O47" s="15">
        <f>[43]Julho!$B$18</f>
        <v>21.966666666666669</v>
      </c>
      <c r="P47" s="15">
        <f>[43]Julho!$B$19</f>
        <v>23.1875</v>
      </c>
      <c r="Q47" s="15">
        <f>[43]Julho!$B$20</f>
        <v>23.870833333333334</v>
      </c>
      <c r="R47" s="15">
        <f>[43]Julho!$B$21</f>
        <v>23.8</v>
      </c>
      <c r="S47" s="15">
        <f>[43]Julho!$B$22</f>
        <v>23.004166666666666</v>
      </c>
      <c r="T47" s="15">
        <f>[43]Julho!$B$23</f>
        <v>23.504166666666663</v>
      </c>
      <c r="U47" s="15">
        <f>[43]Julho!$B$24</f>
        <v>24.216666666666669</v>
      </c>
      <c r="V47" s="15">
        <f>[43]Julho!$B$25</f>
        <v>17.516666666666669</v>
      </c>
      <c r="W47" s="15">
        <f>[43]Julho!$B$26</f>
        <v>18.162499999999998</v>
      </c>
      <c r="X47" s="15">
        <f>[43]Julho!$B$27</f>
        <v>21.916666666666668</v>
      </c>
      <c r="Y47" s="15">
        <f>[43]Julho!$B$28</f>
        <v>22.370833333333337</v>
      </c>
      <c r="Z47" s="15">
        <f>[43]Julho!$B$29</f>
        <v>21.566666666666666</v>
      </c>
      <c r="AA47" s="15">
        <f>[43]Julho!$B$30</f>
        <v>22.045833333333331</v>
      </c>
      <c r="AB47" s="15">
        <f>[43]Julho!$B$31</f>
        <v>21.887500000000006</v>
      </c>
      <c r="AC47" s="15">
        <f>[43]Julho!$B$32</f>
        <v>22.945833333333329</v>
      </c>
      <c r="AD47" s="15">
        <f>[43]Julho!$B$33</f>
        <v>23.683333333333334</v>
      </c>
      <c r="AE47" s="15">
        <f>[43]Julho!$B$34</f>
        <v>21.958333333333332</v>
      </c>
      <c r="AF47" s="15">
        <f>[43]Julho!$B$35</f>
        <v>20.983333333333331</v>
      </c>
      <c r="AG47" s="74">
        <f t="shared" si="4"/>
        <v>21.016477272727272</v>
      </c>
    </row>
    <row r="48" spans="1:33" ht="17.100000000000001" customHeight="1" x14ac:dyDescent="0.2">
      <c r="A48" s="72" t="s">
        <v>159</v>
      </c>
      <c r="B48" s="15" t="str">
        <f>[44]Julho!$B$5</f>
        <v>*</v>
      </c>
      <c r="C48" s="15" t="str">
        <f>[44]Julho!$B$6</f>
        <v>*</v>
      </c>
      <c r="D48" s="15" t="str">
        <f>[44]Julho!$B$7</f>
        <v>*</v>
      </c>
      <c r="E48" s="15" t="str">
        <f>[44]Julho!$B$8</f>
        <v>*</v>
      </c>
      <c r="F48" s="15" t="str">
        <f>[44]Julho!$B$9</f>
        <v>*</v>
      </c>
      <c r="G48" s="15" t="str">
        <f>[44]Julho!$B$10</f>
        <v>*</v>
      </c>
      <c r="H48" s="15" t="str">
        <f>[44]Julho!$B$11</f>
        <v>*</v>
      </c>
      <c r="I48" s="15" t="str">
        <f>[44]Julho!$B$12</f>
        <v>*</v>
      </c>
      <c r="J48" s="15" t="str">
        <f>[44]Julho!$B$13</f>
        <v>*</v>
      </c>
      <c r="K48" s="15" t="str">
        <f>[44]Julho!$B$14</f>
        <v>*</v>
      </c>
      <c r="L48" s="15">
        <f>[44]Julho!$B$15</f>
        <v>11.3</v>
      </c>
      <c r="M48" s="15">
        <f>[44]Julho!$B$16</f>
        <v>14.108333333333336</v>
      </c>
      <c r="N48" s="15">
        <f>[44]Julho!$B$17</f>
        <v>18.591666666666669</v>
      </c>
      <c r="O48" s="15">
        <f>[44]Julho!$B$18</f>
        <v>21.404166666666669</v>
      </c>
      <c r="P48" s="15">
        <f>[44]Julho!$B$19</f>
        <v>24.154166666666658</v>
      </c>
      <c r="Q48" s="15">
        <f>[44]Julho!$B$20</f>
        <v>23</v>
      </c>
      <c r="R48" s="15">
        <f>[44]Julho!$B$21</f>
        <v>24.912499999999998</v>
      </c>
      <c r="S48" s="15">
        <f>[44]Julho!$B$22</f>
        <v>23.158333333333335</v>
      </c>
      <c r="T48" s="15">
        <f>[44]Julho!$B$23</f>
        <v>25.337499999999991</v>
      </c>
      <c r="U48" s="15">
        <f>[44]Julho!$B$24</f>
        <v>24.724999999999998</v>
      </c>
      <c r="V48" s="15">
        <f>[44]Julho!$B$25</f>
        <v>16.583333333333336</v>
      </c>
      <c r="W48" s="15">
        <f>[44]Julho!$B$26</f>
        <v>17.470833333333335</v>
      </c>
      <c r="X48" s="15">
        <f>[44]Julho!$B$27</f>
        <v>21.900000000000002</v>
      </c>
      <c r="Y48" s="15">
        <f>[44]Julho!$B$28</f>
        <v>22.620833333333337</v>
      </c>
      <c r="Z48" s="15">
        <f>[44]Julho!$B$29</f>
        <v>20.862500000000001</v>
      </c>
      <c r="AA48" s="15">
        <f>[44]Julho!$B$30</f>
        <v>20.887499999999999</v>
      </c>
      <c r="AB48" s="15">
        <f>[44]Julho!$B$31</f>
        <v>21.854166666666661</v>
      </c>
      <c r="AC48" s="15">
        <f>[44]Julho!$B$32</f>
        <v>24.287499999999998</v>
      </c>
      <c r="AD48" s="15">
        <f>[44]Julho!$B$33</f>
        <v>21.712500000000002</v>
      </c>
      <c r="AE48" s="15">
        <f>[44]Julho!$B$34</f>
        <v>20.762499999999999</v>
      </c>
      <c r="AF48" s="15">
        <f>[44]Julho!$B$35</f>
        <v>20.187500000000004</v>
      </c>
      <c r="AG48" s="74">
        <f>AVERAGE(B48:AF48)</f>
        <v>20.943849206349206</v>
      </c>
    </row>
    <row r="49" spans="1:35" ht="17.100000000000001" customHeight="1" x14ac:dyDescent="0.2">
      <c r="A49" s="72" t="s">
        <v>160</v>
      </c>
      <c r="B49" s="15" t="str">
        <f>[45]Julho!$B$5</f>
        <v>*</v>
      </c>
      <c r="C49" s="15" t="str">
        <f>[45]Julho!$B$6</f>
        <v>*</v>
      </c>
      <c r="D49" s="15" t="str">
        <f>[45]Julho!$B$7</f>
        <v>*</v>
      </c>
      <c r="E49" s="15" t="str">
        <f>[45]Julho!$B$8</f>
        <v>*</v>
      </c>
      <c r="F49" s="15" t="str">
        <f>[45]Julho!$B$9</f>
        <v>*</v>
      </c>
      <c r="G49" s="15" t="str">
        <f>[45]Julho!$B$10</f>
        <v>*</v>
      </c>
      <c r="H49" s="15" t="str">
        <f>[45]Julho!$B$11</f>
        <v>*</v>
      </c>
      <c r="I49" s="15" t="str">
        <f>[45]Julho!$B$12</f>
        <v>*</v>
      </c>
      <c r="J49" s="15" t="str">
        <f>[45]Julho!$B$13</f>
        <v>*</v>
      </c>
      <c r="K49" s="15" t="str">
        <f>[45]Julho!$B$14</f>
        <v>*</v>
      </c>
      <c r="L49" s="15">
        <f>[45]Julho!$B$15</f>
        <v>15.718181818181819</v>
      </c>
      <c r="M49" s="15">
        <f>[45]Julho!$B$16</f>
        <v>17.695833333333329</v>
      </c>
      <c r="N49" s="15">
        <f>[45]Julho!$B$17</f>
        <v>20.316666666666663</v>
      </c>
      <c r="O49" s="15">
        <f>[45]Julho!$B$18</f>
        <v>22.412500000000005</v>
      </c>
      <c r="P49" s="15">
        <f>[45]Julho!$B$19</f>
        <v>24.395833333333332</v>
      </c>
      <c r="Q49" s="15">
        <f>[45]Julho!$B$20</f>
        <v>24.129166666666666</v>
      </c>
      <c r="R49" s="15">
        <f>[45]Julho!$B$21</f>
        <v>23.445833333333326</v>
      </c>
      <c r="S49" s="15">
        <f>[45]Julho!$B$22</f>
        <v>22.7</v>
      </c>
      <c r="T49" s="15">
        <f>[45]Julho!$B$23</f>
        <v>24.766666666666669</v>
      </c>
      <c r="U49" s="15">
        <f>[45]Julho!$B$24</f>
        <v>24.083333333333332</v>
      </c>
      <c r="V49" s="15">
        <f>[45]Julho!$B$25</f>
        <v>20.437500000000004</v>
      </c>
      <c r="W49" s="15">
        <f>[45]Julho!$B$26</f>
        <v>20.583333333333336</v>
      </c>
      <c r="X49" s="15">
        <f>[45]Julho!$B$27</f>
        <v>23.020833333333332</v>
      </c>
      <c r="Y49" s="15">
        <f>[45]Julho!$B$28</f>
        <v>23.462499999999991</v>
      </c>
      <c r="Z49" s="15">
        <f>[45]Julho!$B$29</f>
        <v>23.30416666666666</v>
      </c>
      <c r="AA49" s="15">
        <f>[45]Julho!$B$30</f>
        <v>23.141666666666666</v>
      </c>
      <c r="AB49" s="15">
        <f>[45]Julho!$B$31</f>
        <v>23.645833333333332</v>
      </c>
      <c r="AC49" s="15">
        <f>[45]Julho!$B$32</f>
        <v>24.408333333333331</v>
      </c>
      <c r="AD49" s="15">
        <f>[45]Julho!$B$33</f>
        <v>24.679166666666671</v>
      </c>
      <c r="AE49" s="15">
        <f>[45]Julho!$B$34</f>
        <v>25.379166666666666</v>
      </c>
      <c r="AF49" s="15">
        <f>[45]Julho!$B$35</f>
        <v>23.062500000000004</v>
      </c>
      <c r="AG49" s="74">
        <f>AVERAGE(B49:AF49)</f>
        <v>22.60900072150072</v>
      </c>
    </row>
    <row r="50" spans="1:35" s="5" customFormat="1" ht="17.100000000000001" customHeight="1" x14ac:dyDescent="0.2">
      <c r="A50" s="76" t="s">
        <v>34</v>
      </c>
      <c r="B50" s="18">
        <f t="shared" ref="B50:AG50" si="5">AVERAGE(B5:B49)</f>
        <v>22.568913270637413</v>
      </c>
      <c r="C50" s="18">
        <f t="shared" si="5"/>
        <v>22.618193581780535</v>
      </c>
      <c r="D50" s="18">
        <f t="shared" si="5"/>
        <v>22.366872813593204</v>
      </c>
      <c r="E50" s="18">
        <f t="shared" si="5"/>
        <v>21.745094417077176</v>
      </c>
      <c r="F50" s="18">
        <f t="shared" si="5"/>
        <v>22.278879310344823</v>
      </c>
      <c r="G50" s="18">
        <f t="shared" si="5"/>
        <v>22.691133004926115</v>
      </c>
      <c r="H50" s="18">
        <f t="shared" si="5"/>
        <v>22.408894984326018</v>
      </c>
      <c r="I50" s="18">
        <f t="shared" si="5"/>
        <v>20.478722570532913</v>
      </c>
      <c r="J50" s="18">
        <f t="shared" si="5"/>
        <v>14.410080645161292</v>
      </c>
      <c r="K50" s="18">
        <f t="shared" si="5"/>
        <v>13.360416666666666</v>
      </c>
      <c r="L50" s="18">
        <f t="shared" si="5"/>
        <v>13.636830572808835</v>
      </c>
      <c r="M50" s="18">
        <f t="shared" si="5"/>
        <v>17.0731162981163</v>
      </c>
      <c r="N50" s="18">
        <f t="shared" si="5"/>
        <v>20.55521978021978</v>
      </c>
      <c r="O50" s="18">
        <f t="shared" si="5"/>
        <v>22.267292827945003</v>
      </c>
      <c r="P50" s="18">
        <f t="shared" si="5"/>
        <v>23.360799755799757</v>
      </c>
      <c r="Q50" s="18">
        <f t="shared" si="5"/>
        <v>24.458738801054018</v>
      </c>
      <c r="R50" s="18">
        <f t="shared" si="5"/>
        <v>24.019734257339298</v>
      </c>
      <c r="S50" s="18">
        <f t="shared" si="5"/>
        <v>23.325935374149658</v>
      </c>
      <c r="T50" s="18">
        <f t="shared" si="5"/>
        <v>24.015374149659856</v>
      </c>
      <c r="U50" s="18">
        <f t="shared" si="5"/>
        <v>22.73545766249255</v>
      </c>
      <c r="V50" s="18">
        <f t="shared" si="5"/>
        <v>15.885333929636253</v>
      </c>
      <c r="W50" s="18">
        <f t="shared" si="5"/>
        <v>18.223378605278853</v>
      </c>
      <c r="X50" s="18">
        <f t="shared" si="5"/>
        <v>22.325907842157843</v>
      </c>
      <c r="Y50" s="18">
        <f t="shared" si="5"/>
        <v>20.324337121212121</v>
      </c>
      <c r="Z50" s="18">
        <f t="shared" si="5"/>
        <v>19.717143474215842</v>
      </c>
      <c r="AA50" s="18">
        <f t="shared" si="5"/>
        <v>19.431758658008661</v>
      </c>
      <c r="AB50" s="18">
        <f t="shared" si="5"/>
        <v>20.147120879851141</v>
      </c>
      <c r="AC50" s="18">
        <f t="shared" si="5"/>
        <v>23.198159121999748</v>
      </c>
      <c r="AD50" s="18">
        <f t="shared" si="5"/>
        <v>21.592577519379841</v>
      </c>
      <c r="AE50" s="18">
        <f t="shared" si="5"/>
        <v>20.490006265664167</v>
      </c>
      <c r="AF50" s="18">
        <f t="shared" si="5"/>
        <v>19.317277275864232</v>
      </c>
      <c r="AG50" s="74">
        <f t="shared" si="5"/>
        <v>20.674855451436716</v>
      </c>
      <c r="AI50" s="5" t="s">
        <v>51</v>
      </c>
    </row>
    <row r="51" spans="1:35" x14ac:dyDescent="0.2">
      <c r="A51" s="77"/>
      <c r="B51" s="69"/>
      <c r="C51" s="69"/>
      <c r="D51" s="69" t="s">
        <v>136</v>
      </c>
      <c r="E51" s="69"/>
      <c r="F51" s="69"/>
      <c r="G51" s="69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66"/>
      <c r="AE51" s="66"/>
      <c r="AF51" s="82"/>
      <c r="AG51" s="67"/>
    </row>
    <row r="52" spans="1:35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46"/>
      <c r="K52" s="146"/>
      <c r="L52" s="146"/>
      <c r="M52" s="146" t="s">
        <v>49</v>
      </c>
      <c r="N52" s="146"/>
      <c r="O52" s="146"/>
      <c r="P52" s="146"/>
      <c r="Q52" s="146"/>
      <c r="R52" s="146"/>
      <c r="S52" s="146"/>
      <c r="T52" s="154" t="s">
        <v>131</v>
      </c>
      <c r="U52" s="154"/>
      <c r="V52" s="154"/>
      <c r="W52" s="154"/>
      <c r="X52" s="154"/>
      <c r="Y52" s="146"/>
      <c r="Z52" s="146"/>
      <c r="AA52" s="146"/>
      <c r="AB52" s="146"/>
      <c r="AC52" s="146"/>
      <c r="AD52" s="146"/>
      <c r="AE52" s="146"/>
      <c r="AF52" s="146"/>
      <c r="AG52" s="68"/>
      <c r="AH52" s="105"/>
      <c r="AI52" s="83"/>
    </row>
    <row r="53" spans="1:35" x14ac:dyDescent="0.2">
      <c r="A53" s="78"/>
      <c r="B53" s="146"/>
      <c r="C53" s="146"/>
      <c r="D53" s="146"/>
      <c r="E53" s="146"/>
      <c r="F53" s="146"/>
      <c r="G53" s="146"/>
      <c r="H53" s="146"/>
      <c r="I53" s="146"/>
      <c r="J53" s="145"/>
      <c r="K53" s="145"/>
      <c r="L53" s="145"/>
      <c r="M53" s="145" t="s">
        <v>50</v>
      </c>
      <c r="N53" s="145"/>
      <c r="O53" s="145"/>
      <c r="P53" s="145"/>
      <c r="Q53" s="146"/>
      <c r="R53" s="146"/>
      <c r="S53" s="146"/>
      <c r="T53" s="153" t="s">
        <v>132</v>
      </c>
      <c r="U53" s="153"/>
      <c r="V53" s="153"/>
      <c r="W53" s="153"/>
      <c r="X53" s="153"/>
      <c r="Y53" s="146"/>
      <c r="Z53" s="146"/>
      <c r="AA53" s="146"/>
      <c r="AB53" s="146"/>
      <c r="AC53" s="146"/>
      <c r="AD53" s="66"/>
      <c r="AE53" s="69"/>
      <c r="AF53" s="69"/>
      <c r="AG53" s="65"/>
      <c r="AH53" s="82"/>
      <c r="AI53" s="83"/>
    </row>
    <row r="54" spans="1:35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66"/>
      <c r="AE54" s="66"/>
      <c r="AF54" s="82"/>
      <c r="AG54" s="116"/>
      <c r="AH54" s="64"/>
      <c r="AI54" s="83"/>
    </row>
    <row r="55" spans="1:35" x14ac:dyDescent="0.2">
      <c r="A55" s="78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68"/>
    </row>
    <row r="56" spans="1:35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1"/>
    </row>
    <row r="58" spans="1:35" x14ac:dyDescent="0.2">
      <c r="I58" s="2" t="s">
        <v>51</v>
      </c>
      <c r="P58" s="2" t="s">
        <v>51</v>
      </c>
      <c r="R58" s="154"/>
      <c r="S58" s="154"/>
      <c r="T58" s="154"/>
      <c r="U58" s="154"/>
      <c r="V58" s="154"/>
      <c r="Z58" s="2" t="s">
        <v>51</v>
      </c>
      <c r="AA58" s="2" t="s">
        <v>51</v>
      </c>
    </row>
    <row r="59" spans="1:35" x14ac:dyDescent="0.2">
      <c r="E59" s="154"/>
      <c r="F59" s="154"/>
      <c r="G59" s="154"/>
      <c r="H59" s="154"/>
      <c r="I59" s="154"/>
      <c r="M59" s="2" t="s">
        <v>51</v>
      </c>
      <c r="R59" s="153"/>
      <c r="S59" s="153"/>
      <c r="T59" s="153"/>
      <c r="U59" s="153"/>
      <c r="V59" s="153"/>
    </row>
    <row r="60" spans="1:35" x14ac:dyDescent="0.2">
      <c r="E60" s="153"/>
      <c r="F60" s="153"/>
      <c r="G60" s="153"/>
      <c r="H60" s="153"/>
      <c r="I60" s="153"/>
    </row>
    <row r="61" spans="1:35" x14ac:dyDescent="0.2">
      <c r="B61" s="2" t="s">
        <v>51</v>
      </c>
      <c r="H61" s="2" t="s">
        <v>51</v>
      </c>
      <c r="O61" s="2" t="s">
        <v>51</v>
      </c>
      <c r="Q61" s="2" t="s">
        <v>51</v>
      </c>
    </row>
    <row r="62" spans="1:35" x14ac:dyDescent="0.2">
      <c r="E62" s="2" t="s">
        <v>51</v>
      </c>
      <c r="U62" s="2" t="s">
        <v>51</v>
      </c>
    </row>
    <row r="63" spans="1:35" x14ac:dyDescent="0.2">
      <c r="G63" s="2" t="s">
        <v>51</v>
      </c>
    </row>
    <row r="64" spans="1:35" x14ac:dyDescent="0.2">
      <c r="R64" s="2" t="s">
        <v>51</v>
      </c>
    </row>
    <row r="65" spans="21:34" x14ac:dyDescent="0.2">
      <c r="Y65" s="2" t="s">
        <v>51</v>
      </c>
    </row>
    <row r="67" spans="21:34" x14ac:dyDescent="0.2">
      <c r="AH67" s="17" t="s">
        <v>51</v>
      </c>
    </row>
    <row r="71" spans="21:34" x14ac:dyDescent="0.2">
      <c r="U71" s="2" t="s">
        <v>51</v>
      </c>
    </row>
  </sheetData>
  <sheetProtection algorithmName="SHA-512" hashValue="v+NHIx6jSoJXOR5bfSX1MZPRn8CbxDD0Z0jtEUF46RzFINnxgk8+9YVtrMBwjv79mlE343MlX/v+OpwTjXRbTA==" saltValue="DPewgoR8h8MnuSxPEThYXQ==" spinCount="100000" sheet="1" objects="1" scenarios="1"/>
  <mergeCells count="40">
    <mergeCell ref="B2:AG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E60:I60"/>
    <mergeCell ref="T52:X52"/>
    <mergeCell ref="T53:X53"/>
    <mergeCell ref="R58:V58"/>
    <mergeCell ref="R59:V59"/>
    <mergeCell ref="E59:I59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:AG7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zoomScale="90" zoomScaleNormal="90" workbookViewId="0">
      <selection activeCell="AF61" sqref="AF61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5" ht="20.100000000000001" customHeight="1" x14ac:dyDescent="0.2">
      <c r="A1" s="159" t="s">
        <v>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44"/>
    </row>
    <row r="2" spans="1:35" s="4" customFormat="1" ht="20.100000000000001" customHeight="1" x14ac:dyDescent="0.2">
      <c r="A2" s="162" t="s">
        <v>21</v>
      </c>
      <c r="B2" s="156" t="s">
        <v>135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74"/>
      <c r="AI2" s="102" t="s">
        <v>42</v>
      </c>
    </row>
    <row r="3" spans="1:35" s="5" customFormat="1" ht="20.100000000000001" customHeight="1" x14ac:dyDescent="0.2">
      <c r="A3" s="162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55">
        <v>31</v>
      </c>
      <c r="AG3" s="19" t="s">
        <v>41</v>
      </c>
      <c r="AH3" s="26" t="s">
        <v>39</v>
      </c>
      <c r="AI3" s="102" t="s">
        <v>43</v>
      </c>
    </row>
    <row r="4" spans="1:35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9" t="s">
        <v>37</v>
      </c>
      <c r="AH4" s="26" t="s">
        <v>37</v>
      </c>
      <c r="AI4" s="103"/>
    </row>
    <row r="5" spans="1:35" s="5" customFormat="1" ht="20.100000000000001" customHeight="1" x14ac:dyDescent="0.2">
      <c r="A5" s="151" t="s">
        <v>44</v>
      </c>
      <c r="B5" s="15">
        <f>[1]Julho!$K$5</f>
        <v>0</v>
      </c>
      <c r="C5" s="15">
        <f>[1]Julho!$K$6</f>
        <v>0</v>
      </c>
      <c r="D5" s="15">
        <f>[1]Julho!$K$7</f>
        <v>0.4</v>
      </c>
      <c r="E5" s="15">
        <f>[1]Julho!$K$8</f>
        <v>0</v>
      </c>
      <c r="F5" s="15">
        <f>[1]Julho!$K$9</f>
        <v>0</v>
      </c>
      <c r="G5" s="15">
        <f>[1]Julho!$K$10</f>
        <v>0</v>
      </c>
      <c r="H5" s="15">
        <f>[1]Julho!$K$11</f>
        <v>0</v>
      </c>
      <c r="I5" s="15">
        <f>[1]Julho!$K$12</f>
        <v>0</v>
      </c>
      <c r="J5" s="15">
        <f>[1]Julho!$K$13</f>
        <v>0</v>
      </c>
      <c r="K5" s="15">
        <f>[1]Julho!$K$14</f>
        <v>0</v>
      </c>
      <c r="L5" s="15">
        <f>[1]Julho!$K$15</f>
        <v>0</v>
      </c>
      <c r="M5" s="15">
        <f>[1]Julho!$K$16</f>
        <v>0</v>
      </c>
      <c r="N5" s="15">
        <f>[1]Julho!$K$17</f>
        <v>0</v>
      </c>
      <c r="O5" s="15">
        <f>[1]Julho!$K$18</f>
        <v>0</v>
      </c>
      <c r="P5" s="15">
        <f>[1]Julho!$K$19</f>
        <v>0</v>
      </c>
      <c r="Q5" s="15">
        <f>[1]Julho!$K$20</f>
        <v>0</v>
      </c>
      <c r="R5" s="15">
        <f>[1]Julho!$K$21</f>
        <v>0</v>
      </c>
      <c r="S5" s="15">
        <f>[1]Julho!$K$22</f>
        <v>0</v>
      </c>
      <c r="T5" s="15">
        <f>[1]Julho!$K$23</f>
        <v>0</v>
      </c>
      <c r="U5" s="15">
        <f>[1]Julho!$K$24</f>
        <v>0</v>
      </c>
      <c r="V5" s="15">
        <f>[1]Julho!$K$25</f>
        <v>0</v>
      </c>
      <c r="W5" s="15">
        <f>[1]Julho!$K$26</f>
        <v>0</v>
      </c>
      <c r="X5" s="15">
        <f>[1]Julho!$K$27</f>
        <v>0</v>
      </c>
      <c r="Y5" s="15">
        <f>[1]Julho!$K$28</f>
        <v>0</v>
      </c>
      <c r="Z5" s="15">
        <f>[1]Julho!$K$29</f>
        <v>0</v>
      </c>
      <c r="AA5" s="15">
        <f>[1]Julho!$K$30</f>
        <v>0</v>
      </c>
      <c r="AB5" s="15">
        <f>[1]Julho!$K$31</f>
        <v>0</v>
      </c>
      <c r="AC5" s="15">
        <f>[1]Julho!$K$32</f>
        <v>0</v>
      </c>
      <c r="AD5" s="15">
        <f>[1]Julho!$K$33</f>
        <v>0</v>
      </c>
      <c r="AE5" s="15">
        <f>[1]Julho!$K$34</f>
        <v>0</v>
      </c>
      <c r="AF5" s="14">
        <f>[1]Julho!$K$35</f>
        <v>0</v>
      </c>
      <c r="AG5" s="20">
        <f>SUM(B5:AF5)</f>
        <v>0.4</v>
      </c>
      <c r="AH5" s="27">
        <f>MAX(B5:AF5)</f>
        <v>0.4</v>
      </c>
      <c r="AI5" s="104">
        <f t="shared" ref="AI5:AI31" si="1">COUNTIF(B5:AF5,"=0,0")</f>
        <v>30</v>
      </c>
    </row>
    <row r="6" spans="1:35" ht="17.100000000000001" customHeight="1" x14ac:dyDescent="0.2">
      <c r="A6" s="151" t="s">
        <v>0</v>
      </c>
      <c r="B6" s="15">
        <f>[2]Julho!$K$5</f>
        <v>0</v>
      </c>
      <c r="C6" s="15">
        <f>[2]Julho!$K$6</f>
        <v>0</v>
      </c>
      <c r="D6" s="15">
        <f>[2]Julho!$K$7</f>
        <v>0</v>
      </c>
      <c r="E6" s="15">
        <f>[2]Julho!$K$8</f>
        <v>0.2</v>
      </c>
      <c r="F6" s="15">
        <f>[2]Julho!$K$9</f>
        <v>0</v>
      </c>
      <c r="G6" s="15">
        <f>[2]Julho!$K$10</f>
        <v>0</v>
      </c>
      <c r="H6" s="15">
        <f>[2]Julho!$K$11</f>
        <v>0</v>
      </c>
      <c r="I6" s="15">
        <f>[2]Julho!$K$12</f>
        <v>0</v>
      </c>
      <c r="J6" s="15">
        <f>[2]Julho!$K$13</f>
        <v>0</v>
      </c>
      <c r="K6" s="15">
        <f>[2]Julho!$K$14</f>
        <v>0</v>
      </c>
      <c r="L6" s="15">
        <f>[2]Julho!$K$15</f>
        <v>0</v>
      </c>
      <c r="M6" s="15">
        <f>[2]Julho!$K$16</f>
        <v>0</v>
      </c>
      <c r="N6" s="15">
        <f>[2]Julho!$K$17</f>
        <v>0</v>
      </c>
      <c r="O6" s="15">
        <f>[2]Julho!$K$18</f>
        <v>0</v>
      </c>
      <c r="P6" s="15">
        <f>[2]Julho!$K$19</f>
        <v>0</v>
      </c>
      <c r="Q6" s="15">
        <f>[2]Julho!$K$20</f>
        <v>0</v>
      </c>
      <c r="R6" s="15">
        <f>[2]Julho!$K$21</f>
        <v>0</v>
      </c>
      <c r="S6" s="15">
        <f>[2]Julho!$K$22</f>
        <v>0</v>
      </c>
      <c r="T6" s="15">
        <f>[2]Julho!$K$23</f>
        <v>0</v>
      </c>
      <c r="U6" s="15">
        <f>[2]Julho!$K$24</f>
        <v>0</v>
      </c>
      <c r="V6" s="15">
        <f>[2]Julho!$K$25</f>
        <v>0.8</v>
      </c>
      <c r="W6" s="15">
        <f>[2]Julho!$K$26</f>
        <v>0</v>
      </c>
      <c r="X6" s="15">
        <f>[2]Julho!$K$27</f>
        <v>0</v>
      </c>
      <c r="Y6" s="15">
        <f>[2]Julho!$K$28</f>
        <v>0</v>
      </c>
      <c r="Z6" s="15">
        <f>[2]Julho!$K$29</f>
        <v>0</v>
      </c>
      <c r="AA6" s="15">
        <f>[2]Julho!$K$30</f>
        <v>0</v>
      </c>
      <c r="AB6" s="15">
        <f>[2]Julho!$K$31</f>
        <v>0</v>
      </c>
      <c r="AC6" s="15">
        <f>[2]Julho!$K$32</f>
        <v>0</v>
      </c>
      <c r="AD6" s="15">
        <f>[2]Julho!$K$33</f>
        <v>0</v>
      </c>
      <c r="AE6" s="15">
        <f>[2]Julho!$K$34</f>
        <v>0</v>
      </c>
      <c r="AF6" s="15">
        <f>[2]Julho!$K$35</f>
        <v>0.2</v>
      </c>
      <c r="AG6" s="21">
        <f t="shared" ref="AG6:AG17" si="2">SUM(B6:AF6)</f>
        <v>1.2</v>
      </c>
      <c r="AH6" s="23">
        <f>MAX(B6:AF6)</f>
        <v>0.8</v>
      </c>
      <c r="AI6" s="104">
        <f t="shared" si="1"/>
        <v>28</v>
      </c>
    </row>
    <row r="7" spans="1:35" ht="17.100000000000001" customHeight="1" x14ac:dyDescent="0.2">
      <c r="A7" s="151" t="s">
        <v>1</v>
      </c>
      <c r="B7" s="15">
        <f>[3]Julho!$K$5</f>
        <v>0</v>
      </c>
      <c r="C7" s="15">
        <f>[3]Julho!$K$6</f>
        <v>0</v>
      </c>
      <c r="D7" s="15">
        <f>[3]Julho!$K$7</f>
        <v>0</v>
      </c>
      <c r="E7" s="15">
        <f>[3]Julho!$K$8</f>
        <v>0</v>
      </c>
      <c r="F7" s="15">
        <f>[3]Julho!$K$9</f>
        <v>0</v>
      </c>
      <c r="G7" s="15">
        <f>[3]Julho!$K$10</f>
        <v>0</v>
      </c>
      <c r="H7" s="15">
        <f>[3]Julho!$K$11</f>
        <v>0</v>
      </c>
      <c r="I7" s="15">
        <f>[3]Julho!$K$12</f>
        <v>0</v>
      </c>
      <c r="J7" s="15">
        <f>[3]Julho!$K$13</f>
        <v>0</v>
      </c>
      <c r="K7" s="15">
        <f>[3]Julho!$K$14</f>
        <v>0</v>
      </c>
      <c r="L7" s="15">
        <f>[3]Julho!$K$15</f>
        <v>0</v>
      </c>
      <c r="M7" s="15">
        <f>[3]Julho!$K$16</f>
        <v>0</v>
      </c>
      <c r="N7" s="15">
        <f>[3]Julho!$K$17</f>
        <v>0</v>
      </c>
      <c r="O7" s="15">
        <f>[3]Julho!$K$18</f>
        <v>0</v>
      </c>
      <c r="P7" s="15">
        <f>[3]Julho!$K$19</f>
        <v>0</v>
      </c>
      <c r="Q7" s="15">
        <f>[3]Julho!$K$20</f>
        <v>0</v>
      </c>
      <c r="R7" s="15">
        <f>[3]Julho!$K$21</f>
        <v>0</v>
      </c>
      <c r="S7" s="15">
        <f>[3]Julho!$K$22</f>
        <v>0</v>
      </c>
      <c r="T7" s="15">
        <f>[3]Julho!$K$23</f>
        <v>0</v>
      </c>
      <c r="U7" s="15">
        <f>[3]Julho!$K$24</f>
        <v>0</v>
      </c>
      <c r="V7" s="15">
        <f>[3]Julho!$K$25</f>
        <v>0</v>
      </c>
      <c r="W7" s="15">
        <f>[3]Julho!$K$26</f>
        <v>0</v>
      </c>
      <c r="X7" s="15">
        <f>[3]Julho!$K$27</f>
        <v>0</v>
      </c>
      <c r="Y7" s="15">
        <f>[3]Julho!$K$28</f>
        <v>0</v>
      </c>
      <c r="Z7" s="15">
        <f>[3]Julho!$K$29</f>
        <v>0</v>
      </c>
      <c r="AA7" s="15">
        <f>[3]Julho!$K$30</f>
        <v>0</v>
      </c>
      <c r="AB7" s="15">
        <f>[3]Julho!$K$31</f>
        <v>0</v>
      </c>
      <c r="AC7" s="15">
        <f>[3]Julho!$K$32</f>
        <v>0</v>
      </c>
      <c r="AD7" s="15">
        <f>[3]Julho!$K$33</f>
        <v>0</v>
      </c>
      <c r="AE7" s="15">
        <f>[3]Julho!$K$34</f>
        <v>0</v>
      </c>
      <c r="AF7" s="15">
        <f>[3]Julho!$K$35</f>
        <v>0</v>
      </c>
      <c r="AG7" s="21">
        <f t="shared" si="2"/>
        <v>0</v>
      </c>
      <c r="AH7" s="23">
        <f t="shared" ref="AH7:AH17" si="3">MAX(B7:AF7)</f>
        <v>0</v>
      </c>
      <c r="AI7" s="104">
        <f t="shared" si="1"/>
        <v>31</v>
      </c>
    </row>
    <row r="8" spans="1:35" ht="17.100000000000001" customHeight="1" x14ac:dyDescent="0.2">
      <c r="A8" s="151" t="s">
        <v>71</v>
      </c>
      <c r="B8" s="15">
        <f>[4]Julho!$K$5</f>
        <v>0</v>
      </c>
      <c r="C8" s="15">
        <f>[4]Julho!$K$6</f>
        <v>0</v>
      </c>
      <c r="D8" s="15">
        <f>[4]Julho!$K$7</f>
        <v>0</v>
      </c>
      <c r="E8" s="15">
        <f>[4]Julho!$K$8</f>
        <v>0</v>
      </c>
      <c r="F8" s="15">
        <f>[4]Julho!$K$9</f>
        <v>0</v>
      </c>
      <c r="G8" s="15">
        <f>[4]Julho!$K$10</f>
        <v>0</v>
      </c>
      <c r="H8" s="15">
        <f>[4]Julho!$K$11</f>
        <v>0</v>
      </c>
      <c r="I8" s="15">
        <f>[4]Julho!$K$12</f>
        <v>0</v>
      </c>
      <c r="J8" s="15">
        <f>[4]Julho!$K$13</f>
        <v>0</v>
      </c>
      <c r="K8" s="15">
        <f>[4]Julho!$K$14</f>
        <v>0</v>
      </c>
      <c r="L8" s="15">
        <f>[4]Julho!$K$15</f>
        <v>0</v>
      </c>
      <c r="M8" s="15">
        <f>[4]Julho!$K$16</f>
        <v>0</v>
      </c>
      <c r="N8" s="15">
        <f>[4]Julho!$K$17</f>
        <v>0</v>
      </c>
      <c r="O8" s="15">
        <f>[4]Julho!$K$18</f>
        <v>0</v>
      </c>
      <c r="P8" s="15">
        <f>[4]Julho!$K$19</f>
        <v>0</v>
      </c>
      <c r="Q8" s="15">
        <f>[4]Julho!$K$20</f>
        <v>0</v>
      </c>
      <c r="R8" s="15">
        <f>[4]Julho!$K$21</f>
        <v>0</v>
      </c>
      <c r="S8" s="15">
        <f>[4]Julho!$K$22</f>
        <v>0</v>
      </c>
      <c r="T8" s="15">
        <f>[4]Julho!$K$23</f>
        <v>0</v>
      </c>
      <c r="U8" s="15">
        <f>[4]Julho!$K$24</f>
        <v>0</v>
      </c>
      <c r="V8" s="15">
        <f>[4]Julho!$K$25</f>
        <v>0</v>
      </c>
      <c r="W8" s="15">
        <f>[4]Julho!$K$26</f>
        <v>0</v>
      </c>
      <c r="X8" s="15">
        <f>[4]Julho!$K$27</f>
        <v>0</v>
      </c>
      <c r="Y8" s="15">
        <f>[4]Julho!$K$28</f>
        <v>0</v>
      </c>
      <c r="Z8" s="15">
        <f>[4]Julho!$K$29</f>
        <v>0</v>
      </c>
      <c r="AA8" s="15">
        <f>[4]Julho!$K$30</f>
        <v>0</v>
      </c>
      <c r="AB8" s="15">
        <f>[4]Julho!$K$31</f>
        <v>0</v>
      </c>
      <c r="AC8" s="15">
        <f>[4]Julho!$K$32</f>
        <v>0</v>
      </c>
      <c r="AD8" s="15">
        <f>[4]Julho!$K$33</f>
        <v>0</v>
      </c>
      <c r="AE8" s="15">
        <f>[4]Julho!$K$34</f>
        <v>0</v>
      </c>
      <c r="AF8" s="15">
        <f>[4]Julho!$K$35</f>
        <v>0</v>
      </c>
      <c r="AG8" s="21">
        <f t="shared" si="2"/>
        <v>0</v>
      </c>
      <c r="AH8" s="23">
        <f t="shared" si="3"/>
        <v>0</v>
      </c>
      <c r="AI8" s="104">
        <f t="shared" si="1"/>
        <v>31</v>
      </c>
    </row>
    <row r="9" spans="1:35" ht="17.100000000000001" customHeight="1" x14ac:dyDescent="0.2">
      <c r="A9" s="151" t="s">
        <v>45</v>
      </c>
      <c r="B9" s="15">
        <f>[5]Julho!$K$5</f>
        <v>0</v>
      </c>
      <c r="C9" s="15">
        <f>[5]Julho!$K$6</f>
        <v>0</v>
      </c>
      <c r="D9" s="15">
        <f>[5]Julho!$K$7</f>
        <v>0</v>
      </c>
      <c r="E9" s="15">
        <f>[5]Julho!$K$8</f>
        <v>0.2</v>
      </c>
      <c r="F9" s="15">
        <f>[5]Julho!$K$9</f>
        <v>0.2</v>
      </c>
      <c r="G9" s="15">
        <f>[5]Julho!$K$10</f>
        <v>0</v>
      </c>
      <c r="H9" s="15">
        <f>[5]Julho!$K$11</f>
        <v>0</v>
      </c>
      <c r="I9" s="15">
        <f>[5]Julho!$K$12</f>
        <v>0</v>
      </c>
      <c r="J9" s="15">
        <f>[5]Julho!$K$13</f>
        <v>0.2</v>
      </c>
      <c r="K9" s="15">
        <f>[5]Julho!$K$14</f>
        <v>0</v>
      </c>
      <c r="L9" s="15">
        <f>[5]Julho!$K$15</f>
        <v>0</v>
      </c>
      <c r="M9" s="15">
        <f>[5]Julho!$K$16</f>
        <v>0.2</v>
      </c>
      <c r="N9" s="15">
        <f>[5]Julho!$K$17</f>
        <v>0</v>
      </c>
      <c r="O9" s="15">
        <f>[5]Julho!$K$18</f>
        <v>0</v>
      </c>
      <c r="P9" s="15">
        <f>[5]Julho!$K$19</f>
        <v>0</v>
      </c>
      <c r="Q9" s="15">
        <f>[5]Julho!$K$20</f>
        <v>0</v>
      </c>
      <c r="R9" s="15">
        <f>[5]Julho!$K$21</f>
        <v>0</v>
      </c>
      <c r="S9" s="15">
        <f>[5]Julho!$K$22</f>
        <v>0</v>
      </c>
      <c r="T9" s="15">
        <f>[5]Julho!$K$23</f>
        <v>0</v>
      </c>
      <c r="U9" s="15">
        <f>[5]Julho!$K$24</f>
        <v>0</v>
      </c>
      <c r="V9" s="15">
        <f>[5]Julho!$K$25</f>
        <v>0.2</v>
      </c>
      <c r="W9" s="15">
        <f>[5]Julho!$K$26</f>
        <v>1</v>
      </c>
      <c r="X9" s="15">
        <f>[5]Julho!$K$27</f>
        <v>0</v>
      </c>
      <c r="Y9" s="15">
        <f>[5]Julho!$K$28</f>
        <v>0</v>
      </c>
      <c r="Z9" s="15">
        <f>[5]Julho!$K$29</f>
        <v>0</v>
      </c>
      <c r="AA9" s="15">
        <f>[5]Julho!$K$30</f>
        <v>0</v>
      </c>
      <c r="AB9" s="15">
        <f>[5]Julho!$K$31</f>
        <v>0</v>
      </c>
      <c r="AC9" s="15">
        <f>[5]Julho!$K$32</f>
        <v>0</v>
      </c>
      <c r="AD9" s="15">
        <f>[5]Julho!$K$33</f>
        <v>0</v>
      </c>
      <c r="AE9" s="15">
        <f>[5]Julho!$K$34</f>
        <v>0</v>
      </c>
      <c r="AF9" s="15">
        <f>[5]Julho!$K$35</f>
        <v>0.2</v>
      </c>
      <c r="AG9" s="21">
        <f t="shared" ref="AG9" si="4">SUM(B9:AF9)</f>
        <v>2.2000000000000002</v>
      </c>
      <c r="AH9" s="23">
        <f t="shared" ref="AH9" si="5">MAX(B9:AF9)</f>
        <v>1</v>
      </c>
      <c r="AI9" s="104">
        <f t="shared" si="1"/>
        <v>24</v>
      </c>
    </row>
    <row r="10" spans="1:35" ht="17.100000000000001" customHeight="1" x14ac:dyDescent="0.2">
      <c r="A10" s="151" t="s">
        <v>2</v>
      </c>
      <c r="B10" s="15">
        <f>[6]Julho!$K$5</f>
        <v>0</v>
      </c>
      <c r="C10" s="15">
        <f>[6]Julho!$K$6</f>
        <v>0</v>
      </c>
      <c r="D10" s="15">
        <f>[6]Julho!$K$7</f>
        <v>0</v>
      </c>
      <c r="E10" s="15">
        <f>[6]Julho!$K$8</f>
        <v>0</v>
      </c>
      <c r="F10" s="15">
        <f>[6]Julho!$K$9</f>
        <v>0</v>
      </c>
      <c r="G10" s="15">
        <f>[6]Julho!$K$10</f>
        <v>0</v>
      </c>
      <c r="H10" s="15">
        <f>[6]Julho!$K$11</f>
        <v>0</v>
      </c>
      <c r="I10" s="15">
        <f>[6]Julho!$K$12</f>
        <v>0</v>
      </c>
      <c r="J10" s="15">
        <f>[6]Julho!$K$13</f>
        <v>0</v>
      </c>
      <c r="K10" s="15">
        <f>[6]Julho!$K$14</f>
        <v>0</v>
      </c>
      <c r="L10" s="15">
        <f>[6]Julho!$K$15</f>
        <v>0</v>
      </c>
      <c r="M10" s="15">
        <f>[6]Julho!$K$16</f>
        <v>0</v>
      </c>
      <c r="N10" s="15">
        <f>[6]Julho!$K$17</f>
        <v>0</v>
      </c>
      <c r="O10" s="15">
        <f>[6]Julho!$K$18</f>
        <v>0</v>
      </c>
      <c r="P10" s="15">
        <f>[6]Julho!$K$19</f>
        <v>0</v>
      </c>
      <c r="Q10" s="15">
        <f>[6]Julho!$K$20</f>
        <v>0</v>
      </c>
      <c r="R10" s="15">
        <f>[6]Julho!$K$21</f>
        <v>0</v>
      </c>
      <c r="S10" s="15">
        <f>[6]Julho!$K$22</f>
        <v>0</v>
      </c>
      <c r="T10" s="15">
        <f>[6]Julho!$K$23</f>
        <v>0</v>
      </c>
      <c r="U10" s="15">
        <f>[6]Julho!$K$24</f>
        <v>0</v>
      </c>
      <c r="V10" s="15">
        <f>[6]Julho!$K$25</f>
        <v>0</v>
      </c>
      <c r="W10" s="15">
        <f>[6]Julho!$K$26</f>
        <v>0</v>
      </c>
      <c r="X10" s="15">
        <f>[6]Julho!$K$27</f>
        <v>0</v>
      </c>
      <c r="Y10" s="15">
        <f>[6]Julho!$K$28</f>
        <v>0</v>
      </c>
      <c r="Z10" s="15">
        <f>[6]Julho!$K$29</f>
        <v>0</v>
      </c>
      <c r="AA10" s="15">
        <f>[6]Julho!$K$30</f>
        <v>0</v>
      </c>
      <c r="AB10" s="15">
        <f>[6]Julho!$K$31</f>
        <v>0</v>
      </c>
      <c r="AC10" s="15">
        <f>[6]Julho!$K$32</f>
        <v>0</v>
      </c>
      <c r="AD10" s="15">
        <f>[6]Julho!$K$33</f>
        <v>0</v>
      </c>
      <c r="AE10" s="15">
        <f>[6]Julho!$K$34</f>
        <v>0</v>
      </c>
      <c r="AF10" s="15">
        <f>[6]Julho!$K$35</f>
        <v>0</v>
      </c>
      <c r="AG10" s="21">
        <f t="shared" si="2"/>
        <v>0</v>
      </c>
      <c r="AH10" s="23">
        <f t="shared" si="3"/>
        <v>0</v>
      </c>
      <c r="AI10" s="104">
        <f t="shared" si="1"/>
        <v>31</v>
      </c>
    </row>
    <row r="11" spans="1:35" ht="17.100000000000001" customHeight="1" x14ac:dyDescent="0.2">
      <c r="A11" s="151" t="s">
        <v>3</v>
      </c>
      <c r="B11" s="15">
        <f>[7]Julho!$K$5</f>
        <v>0</v>
      </c>
      <c r="C11" s="15">
        <f>[7]Julho!$K$6</f>
        <v>0</v>
      </c>
      <c r="D11" s="15">
        <f>[7]Julho!$K$7</f>
        <v>0</v>
      </c>
      <c r="E11" s="15">
        <f>[7]Julho!$K$8</f>
        <v>0</v>
      </c>
      <c r="F11" s="15">
        <f>[7]Julho!$K$9</f>
        <v>0</v>
      </c>
      <c r="G11" s="15">
        <f>[7]Julho!$K$10</f>
        <v>0</v>
      </c>
      <c r="H11" s="15">
        <f>[7]Julho!$K$11</f>
        <v>0</v>
      </c>
      <c r="I11" s="15">
        <f>[7]Julho!$K$12</f>
        <v>0</v>
      </c>
      <c r="J11" s="15">
        <f>[7]Julho!$K$13</f>
        <v>0</v>
      </c>
      <c r="K11" s="15">
        <f>[7]Julho!$K$14</f>
        <v>0</v>
      </c>
      <c r="L11" s="15">
        <f>[7]Julho!$K$15</f>
        <v>0</v>
      </c>
      <c r="M11" s="15">
        <f>[7]Julho!$K$16</f>
        <v>0</v>
      </c>
      <c r="N11" s="15">
        <f>[7]Julho!$K$17</f>
        <v>0</v>
      </c>
      <c r="O11" s="15">
        <f>[7]Julho!$K$18</f>
        <v>0</v>
      </c>
      <c r="P11" s="15">
        <f>[7]Julho!$K$19</f>
        <v>0</v>
      </c>
      <c r="Q11" s="15">
        <f>[7]Julho!$K$20</f>
        <v>0</v>
      </c>
      <c r="R11" s="15">
        <f>[7]Julho!$K$21</f>
        <v>0</v>
      </c>
      <c r="S11" s="15">
        <f>[7]Julho!$K$22</f>
        <v>0</v>
      </c>
      <c r="T11" s="15">
        <f>[7]Julho!$K$23</f>
        <v>0</v>
      </c>
      <c r="U11" s="15">
        <f>[7]Julho!$K$24</f>
        <v>0</v>
      </c>
      <c r="V11" s="15">
        <f>[7]Julho!$K$25</f>
        <v>0</v>
      </c>
      <c r="W11" s="15">
        <f>[7]Julho!$K$26</f>
        <v>0</v>
      </c>
      <c r="X11" s="15">
        <f>[7]Julho!$K$27</f>
        <v>0</v>
      </c>
      <c r="Y11" s="15">
        <f>[7]Julho!$K$28</f>
        <v>0</v>
      </c>
      <c r="Z11" s="15">
        <f>[7]Julho!$K$29</f>
        <v>0</v>
      </c>
      <c r="AA11" s="15">
        <f>[7]Julho!$K$30</f>
        <v>0</v>
      </c>
      <c r="AB11" s="15">
        <f>[7]Julho!$K$31</f>
        <v>0</v>
      </c>
      <c r="AC11" s="15">
        <f>[7]Julho!$K$32</f>
        <v>0</v>
      </c>
      <c r="AD11" s="15">
        <f>[7]Julho!$K$33</f>
        <v>0</v>
      </c>
      <c r="AE11" s="15">
        <f>[7]Julho!$K$34</f>
        <v>0</v>
      </c>
      <c r="AF11" s="15">
        <f>[7]Julho!$K$35</f>
        <v>0</v>
      </c>
      <c r="AG11" s="21">
        <f t="shared" si="2"/>
        <v>0</v>
      </c>
      <c r="AH11" s="23">
        <f t="shared" si="3"/>
        <v>0</v>
      </c>
      <c r="AI11" s="104">
        <f t="shared" si="1"/>
        <v>31</v>
      </c>
    </row>
    <row r="12" spans="1:35" ht="17.100000000000001" customHeight="1" x14ac:dyDescent="0.2">
      <c r="A12" s="151" t="s">
        <v>4</v>
      </c>
      <c r="B12" s="15" t="str">
        <f>[8]Julho!$K$5</f>
        <v>*</v>
      </c>
      <c r="C12" s="15" t="str">
        <f>[8]Julho!$K$6</f>
        <v>*</v>
      </c>
      <c r="D12" s="15" t="str">
        <f>[8]Julho!$K$7</f>
        <v>*</v>
      </c>
      <c r="E12" s="15" t="str">
        <f>[8]Julho!$K$8</f>
        <v>*</v>
      </c>
      <c r="F12" s="15" t="str">
        <f>[8]Julho!$K$9</f>
        <v>*</v>
      </c>
      <c r="G12" s="15" t="str">
        <f>[8]Julho!$K$10</f>
        <v>*</v>
      </c>
      <c r="H12" s="15" t="str">
        <f>[8]Julho!$K$11</f>
        <v>*</v>
      </c>
      <c r="I12" s="15" t="str">
        <f>[8]Julho!$K$12</f>
        <v>*</v>
      </c>
      <c r="J12" s="15" t="str">
        <f>[8]Julho!$K$13</f>
        <v>*</v>
      </c>
      <c r="K12" s="15" t="str">
        <f>[8]Julho!$K$14</f>
        <v>*</v>
      </c>
      <c r="L12" s="15" t="str">
        <f>[8]Julho!$K$15</f>
        <v>*</v>
      </c>
      <c r="M12" s="15" t="str">
        <f>[8]Julho!$K$16</f>
        <v>*</v>
      </c>
      <c r="N12" s="15" t="str">
        <f>[8]Julho!$K$17</f>
        <v>*</v>
      </c>
      <c r="O12" s="15" t="str">
        <f>[8]Julho!$K$18</f>
        <v>*</v>
      </c>
      <c r="P12" s="15" t="str">
        <f>[8]Julho!$K$19</f>
        <v>*</v>
      </c>
      <c r="Q12" s="15" t="str">
        <f>[8]Julho!$K$20</f>
        <v>*</v>
      </c>
      <c r="R12" s="15" t="str">
        <f>[8]Julho!$K$21</f>
        <v>*</v>
      </c>
      <c r="S12" s="15" t="str">
        <f>[8]Julho!$K$22</f>
        <v>*</v>
      </c>
      <c r="T12" s="15" t="str">
        <f>[8]Julho!$K$23</f>
        <v>*</v>
      </c>
      <c r="U12" s="15" t="str">
        <f>[8]Julho!$K$24</f>
        <v>*</v>
      </c>
      <c r="V12" s="15" t="str">
        <f>[8]Julho!$K$25</f>
        <v>*</v>
      </c>
      <c r="W12" s="15" t="str">
        <f>[8]Julho!$K$26</f>
        <v>*</v>
      </c>
      <c r="X12" s="15" t="str">
        <f>[8]Julho!$K$27</f>
        <v>*</v>
      </c>
      <c r="Y12" s="15" t="str">
        <f>[8]Julho!$K$28</f>
        <v>*</v>
      </c>
      <c r="Z12" s="15" t="str">
        <f>[8]Julho!$K$29</f>
        <v>*</v>
      </c>
      <c r="AA12" s="15" t="str">
        <f>[8]Julho!$K$30</f>
        <v>*</v>
      </c>
      <c r="AB12" s="15" t="str">
        <f>[8]Julho!$K$31</f>
        <v>*</v>
      </c>
      <c r="AC12" s="15" t="str">
        <f>[8]Julho!$K$32</f>
        <v>*</v>
      </c>
      <c r="AD12" s="15" t="str">
        <f>[8]Julho!$K$33</f>
        <v>*</v>
      </c>
      <c r="AE12" s="15" t="str">
        <f>[8]Julho!$K$34</f>
        <v>*</v>
      </c>
      <c r="AF12" s="15" t="str">
        <f>[8]Julho!$K$35</f>
        <v>*</v>
      </c>
      <c r="AG12" s="21" t="s">
        <v>134</v>
      </c>
      <c r="AH12" s="23" t="s">
        <v>134</v>
      </c>
      <c r="AI12" s="104" t="s">
        <v>134</v>
      </c>
    </row>
    <row r="13" spans="1:35" ht="17.100000000000001" customHeight="1" x14ac:dyDescent="0.2">
      <c r="A13" s="151" t="s">
        <v>5</v>
      </c>
      <c r="B13" s="15">
        <f>[9]Julho!$K$5</f>
        <v>0</v>
      </c>
      <c r="C13" s="15">
        <f>[9]Julho!$K$6</f>
        <v>0</v>
      </c>
      <c r="D13" s="15">
        <f>[9]Julho!$K$7</f>
        <v>0</v>
      </c>
      <c r="E13" s="15">
        <f>[9]Julho!$K$8</f>
        <v>0</v>
      </c>
      <c r="F13" s="15">
        <f>[9]Julho!$K$9</f>
        <v>0</v>
      </c>
      <c r="G13" s="15">
        <f>[9]Julho!$K$10</f>
        <v>0</v>
      </c>
      <c r="H13" s="15">
        <f>[9]Julho!$K$11</f>
        <v>0</v>
      </c>
      <c r="I13" s="15">
        <f>[9]Julho!$K$12</f>
        <v>0</v>
      </c>
      <c r="J13" s="15">
        <f>[9]Julho!$K$13</f>
        <v>1.7999999999999998</v>
      </c>
      <c r="K13" s="15">
        <f>[9]Julho!$K$14</f>
        <v>0.2</v>
      </c>
      <c r="L13" s="15">
        <f>[9]Julho!$K$15</f>
        <v>0</v>
      </c>
      <c r="M13" s="15">
        <f>[9]Julho!$K$16</f>
        <v>0</v>
      </c>
      <c r="N13" s="15">
        <f>[9]Julho!$K$17</f>
        <v>0</v>
      </c>
      <c r="O13" s="15">
        <f>[9]Julho!$K$18</f>
        <v>0</v>
      </c>
      <c r="P13" s="15">
        <f>[9]Julho!$K$19</f>
        <v>0</v>
      </c>
      <c r="Q13" s="15" t="str">
        <f>[9]Julho!$K$20</f>
        <v>*</v>
      </c>
      <c r="R13" s="15" t="str">
        <f>[9]Julho!$K$21</f>
        <v>*</v>
      </c>
      <c r="S13" s="15" t="str">
        <f>[9]Julho!$K$22</f>
        <v>*</v>
      </c>
      <c r="T13" s="15" t="str">
        <f>[9]Julho!$K$23</f>
        <v>*</v>
      </c>
      <c r="U13" s="15">
        <f>[9]Julho!$K$24</f>
        <v>0</v>
      </c>
      <c r="V13" s="15">
        <f>[9]Julho!$K$25</f>
        <v>0</v>
      </c>
      <c r="W13" s="15">
        <f>[9]Julho!$K$26</f>
        <v>0</v>
      </c>
      <c r="X13" s="15">
        <f>[9]Julho!$K$27</f>
        <v>0</v>
      </c>
      <c r="Y13" s="15">
        <f>[9]Julho!$K$28</f>
        <v>0</v>
      </c>
      <c r="Z13" s="15">
        <f>[9]Julho!$K$29</f>
        <v>0</v>
      </c>
      <c r="AA13" s="15">
        <f>[9]Julho!$K$30</f>
        <v>0</v>
      </c>
      <c r="AB13" s="15">
        <f>[9]Julho!$K$31</f>
        <v>0</v>
      </c>
      <c r="AC13" s="15" t="str">
        <f>[9]Julho!$K$32</f>
        <v>*</v>
      </c>
      <c r="AD13" s="15" t="str">
        <f>[9]Julho!$K$33</f>
        <v>*</v>
      </c>
      <c r="AE13" s="15">
        <f>[9]Julho!$K$34</f>
        <v>0</v>
      </c>
      <c r="AF13" s="15">
        <f>[9]Julho!$K$35</f>
        <v>0</v>
      </c>
      <c r="AG13" s="21">
        <f t="shared" si="2"/>
        <v>1.9999999999999998</v>
      </c>
      <c r="AH13" s="23">
        <f t="shared" si="3"/>
        <v>1.7999999999999998</v>
      </c>
      <c r="AI13" s="104">
        <f t="shared" si="1"/>
        <v>23</v>
      </c>
    </row>
    <row r="14" spans="1:35" ht="17.100000000000001" customHeight="1" x14ac:dyDescent="0.2">
      <c r="A14" s="151" t="s">
        <v>47</v>
      </c>
      <c r="B14" s="15">
        <f>[10]Julho!$K$5</f>
        <v>0</v>
      </c>
      <c r="C14" s="15">
        <f>[10]Julho!$K$6</f>
        <v>0</v>
      </c>
      <c r="D14" s="15">
        <f>[10]Julho!$K$7</f>
        <v>0</v>
      </c>
      <c r="E14" s="15">
        <f>[10]Julho!$K$8</f>
        <v>0</v>
      </c>
      <c r="F14" s="15">
        <f>[10]Julho!$K$9</f>
        <v>0</v>
      </c>
      <c r="G14" s="15">
        <f>[10]Julho!$K$10</f>
        <v>0</v>
      </c>
      <c r="H14" s="15">
        <f>[10]Julho!$K$11</f>
        <v>0</v>
      </c>
      <c r="I14" s="15">
        <f>[10]Julho!$K$12</f>
        <v>0</v>
      </c>
      <c r="J14" s="15">
        <f>[10]Julho!$K$13</f>
        <v>0</v>
      </c>
      <c r="K14" s="15">
        <f>[10]Julho!$K$14</f>
        <v>0</v>
      </c>
      <c r="L14" s="15">
        <f>[10]Julho!$K$15</f>
        <v>0</v>
      </c>
      <c r="M14" s="15">
        <f>[10]Julho!$K$16</f>
        <v>0</v>
      </c>
      <c r="N14" s="15">
        <f>[10]Julho!$K$17</f>
        <v>0</v>
      </c>
      <c r="O14" s="15">
        <f>[10]Julho!$K$18</f>
        <v>0</v>
      </c>
      <c r="P14" s="15">
        <f>[10]Julho!$K$19</f>
        <v>0</v>
      </c>
      <c r="Q14" s="15">
        <f>[10]Julho!$K$20</f>
        <v>0</v>
      </c>
      <c r="R14" s="15">
        <f>[10]Julho!$K$21</f>
        <v>0</v>
      </c>
      <c r="S14" s="15">
        <f>[10]Julho!$K$22</f>
        <v>0</v>
      </c>
      <c r="T14" s="15">
        <f>[10]Julho!$K$23</f>
        <v>0</v>
      </c>
      <c r="U14" s="15">
        <f>[10]Julho!$K$24</f>
        <v>0</v>
      </c>
      <c r="V14" s="15">
        <f>[10]Julho!$K$25</f>
        <v>0</v>
      </c>
      <c r="W14" s="15">
        <f>[10]Julho!$K$26</f>
        <v>0</v>
      </c>
      <c r="X14" s="15">
        <f>[10]Julho!$K$27</f>
        <v>0</v>
      </c>
      <c r="Y14" s="15">
        <f>[10]Julho!$K$28</f>
        <v>0</v>
      </c>
      <c r="Z14" s="15">
        <f>[10]Julho!$K$29</f>
        <v>0</v>
      </c>
      <c r="AA14" s="15">
        <f>[10]Julho!$K$30</f>
        <v>0</v>
      </c>
      <c r="AB14" s="15">
        <f>[10]Julho!$K$31</f>
        <v>0</v>
      </c>
      <c r="AC14" s="15">
        <f>[10]Julho!$K$32</f>
        <v>0</v>
      </c>
      <c r="AD14" s="15">
        <f>[10]Julho!$K$33</f>
        <v>0</v>
      </c>
      <c r="AE14" s="15">
        <f>[10]Julho!$K$34</f>
        <v>0</v>
      </c>
      <c r="AF14" s="15">
        <f>[10]Julho!$K$35</f>
        <v>0</v>
      </c>
      <c r="AG14" s="21">
        <f>SUM(B14:AF14)</f>
        <v>0</v>
      </c>
      <c r="AH14" s="23">
        <f>MAX(B14:AF14)</f>
        <v>0</v>
      </c>
      <c r="AI14" s="104">
        <f t="shared" si="1"/>
        <v>31</v>
      </c>
    </row>
    <row r="15" spans="1:35" ht="17.100000000000001" customHeight="1" x14ac:dyDescent="0.2">
      <c r="A15" s="151" t="s">
        <v>6</v>
      </c>
      <c r="B15" s="15">
        <f>[11]Julho!$K$5</f>
        <v>0</v>
      </c>
      <c r="C15" s="15">
        <f>[11]Julho!$K$6</f>
        <v>0</v>
      </c>
      <c r="D15" s="15">
        <f>[11]Julho!$K$7</f>
        <v>0</v>
      </c>
      <c r="E15" s="15">
        <f>[11]Julho!$K$8</f>
        <v>0</v>
      </c>
      <c r="F15" s="15">
        <f>[11]Julho!$K$9</f>
        <v>0</v>
      </c>
      <c r="G15" s="15">
        <f>[11]Julho!$K$10</f>
        <v>0</v>
      </c>
      <c r="H15" s="15">
        <f>[11]Julho!$K$11</f>
        <v>0</v>
      </c>
      <c r="I15" s="15">
        <f>[11]Julho!$K$12</f>
        <v>0</v>
      </c>
      <c r="J15" s="15">
        <f>[11]Julho!$K$13</f>
        <v>0</v>
      </c>
      <c r="K15" s="15">
        <f>[11]Julho!$K$14</f>
        <v>0</v>
      </c>
      <c r="L15" s="15">
        <f>[11]Julho!$K$15</f>
        <v>0</v>
      </c>
      <c r="M15" s="15">
        <f>[11]Julho!$K$16</f>
        <v>0</v>
      </c>
      <c r="N15" s="15">
        <f>[11]Julho!$K$17</f>
        <v>0</v>
      </c>
      <c r="O15" s="15">
        <f>[11]Julho!$K$18</f>
        <v>0</v>
      </c>
      <c r="P15" s="15">
        <f>[11]Julho!$K$19</f>
        <v>0</v>
      </c>
      <c r="Q15" s="15">
        <f>[11]Julho!$K$20</f>
        <v>0</v>
      </c>
      <c r="R15" s="15">
        <f>[11]Julho!$K$21</f>
        <v>0</v>
      </c>
      <c r="S15" s="15">
        <f>[11]Julho!$K$22</f>
        <v>0</v>
      </c>
      <c r="T15" s="15">
        <f>[11]Julho!$K$23</f>
        <v>0</v>
      </c>
      <c r="U15" s="15">
        <f>[11]Julho!$K$24</f>
        <v>0</v>
      </c>
      <c r="V15" s="15">
        <f>[11]Julho!$K$25</f>
        <v>0</v>
      </c>
      <c r="W15" s="15">
        <f>[11]Julho!$K$26</f>
        <v>0</v>
      </c>
      <c r="X15" s="15">
        <f>[11]Julho!$K$27</f>
        <v>0</v>
      </c>
      <c r="Y15" s="15">
        <f>[11]Julho!$K$28</f>
        <v>0</v>
      </c>
      <c r="Z15" s="15">
        <f>[11]Julho!$K$29</f>
        <v>0</v>
      </c>
      <c r="AA15" s="15">
        <f>[11]Julho!$K$30</f>
        <v>0</v>
      </c>
      <c r="AB15" s="15">
        <f>[11]Julho!$K$31</f>
        <v>0</v>
      </c>
      <c r="AC15" s="15">
        <f>[11]Julho!$K$32</f>
        <v>0</v>
      </c>
      <c r="AD15" s="15">
        <f>[11]Julho!$K$33</f>
        <v>0</v>
      </c>
      <c r="AE15" s="15">
        <f>[11]Julho!$K$34</f>
        <v>0</v>
      </c>
      <c r="AF15" s="15">
        <f>[11]Julho!$K$35</f>
        <v>0</v>
      </c>
      <c r="AG15" s="21">
        <f t="shared" si="2"/>
        <v>0</v>
      </c>
      <c r="AH15" s="23">
        <f t="shared" si="3"/>
        <v>0</v>
      </c>
      <c r="AI15" s="104">
        <f t="shared" si="1"/>
        <v>31</v>
      </c>
    </row>
    <row r="16" spans="1:35" ht="17.100000000000001" customHeight="1" x14ac:dyDescent="0.2">
      <c r="A16" s="152" t="s">
        <v>7</v>
      </c>
      <c r="B16" s="15">
        <f>[12]Julho!$K$5</f>
        <v>0</v>
      </c>
      <c r="C16" s="15">
        <f>[12]Julho!$K$6</f>
        <v>0</v>
      </c>
      <c r="D16" s="15">
        <f>[12]Julho!$K$7</f>
        <v>0</v>
      </c>
      <c r="E16" s="15">
        <f>[12]Julho!$K$8</f>
        <v>0</v>
      </c>
      <c r="F16" s="15">
        <f>[12]Julho!$K$9</f>
        <v>0</v>
      </c>
      <c r="G16" s="15">
        <f>[12]Julho!$K$10</f>
        <v>0</v>
      </c>
      <c r="H16" s="15">
        <f>[12]Julho!$K$11</f>
        <v>0</v>
      </c>
      <c r="I16" s="15">
        <f>[12]Julho!$K$12</f>
        <v>0</v>
      </c>
      <c r="J16" s="15">
        <f>[12]Julho!$K$13</f>
        <v>0</v>
      </c>
      <c r="K16" s="15">
        <f>[12]Julho!$K$14</f>
        <v>0</v>
      </c>
      <c r="L16" s="15">
        <f>[12]Julho!$K$15</f>
        <v>0</v>
      </c>
      <c r="M16" s="15">
        <f>[12]Julho!$K$16</f>
        <v>0</v>
      </c>
      <c r="N16" s="15">
        <f>[12]Julho!$K$17</f>
        <v>0</v>
      </c>
      <c r="O16" s="15">
        <f>[12]Julho!$K$18</f>
        <v>0</v>
      </c>
      <c r="P16" s="15">
        <f>[12]Julho!$K$19</f>
        <v>0</v>
      </c>
      <c r="Q16" s="107">
        <f>[12]Julho!$K$20</f>
        <v>0</v>
      </c>
      <c r="R16" s="15">
        <f>[12]Julho!$K$21</f>
        <v>0</v>
      </c>
      <c r="S16" s="15">
        <f>[12]Julho!$K$22</f>
        <v>0</v>
      </c>
      <c r="T16" s="15">
        <f>[12]Julho!$K$23</f>
        <v>0</v>
      </c>
      <c r="U16" s="15">
        <f>[12]Julho!$K$24</f>
        <v>0</v>
      </c>
      <c r="V16" s="15">
        <f>[12]Julho!$K$25</f>
        <v>0</v>
      </c>
      <c r="W16" s="15">
        <f>[12]Julho!$K$26</f>
        <v>0</v>
      </c>
      <c r="X16" s="15">
        <f>[12]Julho!$K$27</f>
        <v>0</v>
      </c>
      <c r="Y16" s="15">
        <f>[12]Julho!$K$28</f>
        <v>0</v>
      </c>
      <c r="Z16" s="15">
        <f>[12]Julho!$K$29</f>
        <v>0</v>
      </c>
      <c r="AA16" s="15">
        <f>[12]Julho!$K$30</f>
        <v>0</v>
      </c>
      <c r="AB16" s="15">
        <f>[12]Julho!$K$31</f>
        <v>0</v>
      </c>
      <c r="AC16" s="15">
        <f>[12]Julho!$K$32</f>
        <v>0</v>
      </c>
      <c r="AD16" s="15">
        <f>[12]Julho!$K$33</f>
        <v>0</v>
      </c>
      <c r="AE16" s="15">
        <f>[12]Julho!$K$34</f>
        <v>0</v>
      </c>
      <c r="AF16" s="15">
        <f>[12]Julho!$K$35</f>
        <v>0.4</v>
      </c>
      <c r="AG16" s="22">
        <f t="shared" si="2"/>
        <v>0.4</v>
      </c>
      <c r="AH16" s="23">
        <f t="shared" si="3"/>
        <v>0.4</v>
      </c>
      <c r="AI16" s="104">
        <f t="shared" si="1"/>
        <v>30</v>
      </c>
    </row>
    <row r="17" spans="1:37" ht="17.100000000000001" customHeight="1" x14ac:dyDescent="0.2">
      <c r="A17" s="151" t="s">
        <v>8</v>
      </c>
      <c r="B17" s="15">
        <f>[13]Julho!$K$5</f>
        <v>0</v>
      </c>
      <c r="C17" s="15">
        <f>[13]Julho!$K$6</f>
        <v>0</v>
      </c>
      <c r="D17" s="15">
        <f>[13]Julho!$K$7</f>
        <v>0</v>
      </c>
      <c r="E17" s="15">
        <f>[13]Julho!$K$8</f>
        <v>0</v>
      </c>
      <c r="F17" s="15">
        <f>[13]Julho!$K$9</f>
        <v>0</v>
      </c>
      <c r="G17" s="15">
        <f>[13]Julho!$K$10</f>
        <v>0</v>
      </c>
      <c r="H17" s="15">
        <f>[13]Julho!$K$11</f>
        <v>0</v>
      </c>
      <c r="I17" s="15">
        <f>[13]Julho!$K$12</f>
        <v>0</v>
      </c>
      <c r="J17" s="15">
        <f>[13]Julho!$K$13</f>
        <v>0</v>
      </c>
      <c r="K17" s="15">
        <f>[13]Julho!$K$14</f>
        <v>0</v>
      </c>
      <c r="L17" s="15">
        <f>[13]Julho!$K$15</f>
        <v>0</v>
      </c>
      <c r="M17" s="15">
        <f>[13]Julho!$K$16</f>
        <v>0</v>
      </c>
      <c r="N17" s="15">
        <f>[13]Julho!$K$17</f>
        <v>0</v>
      </c>
      <c r="O17" s="15">
        <f>[13]Julho!$K$18</f>
        <v>0</v>
      </c>
      <c r="P17" s="15">
        <f>[13]Julho!$K$19</f>
        <v>0</v>
      </c>
      <c r="Q17" s="15">
        <f>[13]Julho!$K$20</f>
        <v>0</v>
      </c>
      <c r="R17" s="15">
        <f>[13]Julho!$K$21</f>
        <v>0</v>
      </c>
      <c r="S17" s="15">
        <f>[13]Julho!$K$22</f>
        <v>0</v>
      </c>
      <c r="T17" s="15">
        <f>[13]Julho!$K$23</f>
        <v>0</v>
      </c>
      <c r="U17" s="15">
        <f>[13]Julho!$K$24</f>
        <v>0</v>
      </c>
      <c r="V17" s="15">
        <f>[13]Julho!$K$25</f>
        <v>0.6</v>
      </c>
      <c r="W17" s="15">
        <f>[13]Julho!$K$26</f>
        <v>0</v>
      </c>
      <c r="X17" s="15">
        <f>[13]Julho!$K$27</f>
        <v>0</v>
      </c>
      <c r="Y17" s="15">
        <f>[13]Julho!$K$28</f>
        <v>0</v>
      </c>
      <c r="Z17" s="15">
        <f>[13]Julho!$K$29</f>
        <v>0</v>
      </c>
      <c r="AA17" s="15">
        <f>[13]Julho!$K$30</f>
        <v>0</v>
      </c>
      <c r="AB17" s="15">
        <f>[13]Julho!$K$31</f>
        <v>0</v>
      </c>
      <c r="AC17" s="15">
        <f>[13]Julho!$K$32</f>
        <v>0</v>
      </c>
      <c r="AD17" s="15">
        <f>[13]Julho!$K$33</f>
        <v>0</v>
      </c>
      <c r="AE17" s="15">
        <f>[13]Julho!$K$34</f>
        <v>2.6</v>
      </c>
      <c r="AF17" s="15">
        <f>[13]Julho!$K$35</f>
        <v>1.4</v>
      </c>
      <c r="AG17" s="21">
        <f t="shared" si="2"/>
        <v>4.5999999999999996</v>
      </c>
      <c r="AH17" s="23">
        <f t="shared" si="3"/>
        <v>2.6</v>
      </c>
      <c r="AI17" s="104">
        <f t="shared" si="1"/>
        <v>28</v>
      </c>
      <c r="AK17" s="17" t="s">
        <v>51</v>
      </c>
    </row>
    <row r="18" spans="1:37" ht="17.100000000000001" customHeight="1" x14ac:dyDescent="0.2">
      <c r="A18" s="151" t="s">
        <v>9</v>
      </c>
      <c r="B18" s="15">
        <f>[14]Julho!$K$5</f>
        <v>0</v>
      </c>
      <c r="C18" s="15">
        <f>[14]Julho!$K$6</f>
        <v>0</v>
      </c>
      <c r="D18" s="15">
        <f>[14]Julho!$K$7</f>
        <v>0</v>
      </c>
      <c r="E18" s="15">
        <f>[14]Julho!$K$8</f>
        <v>0</v>
      </c>
      <c r="F18" s="15">
        <f>[14]Julho!$K$9</f>
        <v>0</v>
      </c>
      <c r="G18" s="15">
        <f>[14]Julho!$K$10</f>
        <v>0</v>
      </c>
      <c r="H18" s="15">
        <f>[14]Julho!$K$11</f>
        <v>0</v>
      </c>
      <c r="I18" s="15">
        <f>[14]Julho!$K$12</f>
        <v>0</v>
      </c>
      <c r="J18" s="15">
        <f>[14]Julho!$K$13</f>
        <v>0</v>
      </c>
      <c r="K18" s="15">
        <f>[14]Julho!$K$14</f>
        <v>0</v>
      </c>
      <c r="L18" s="15">
        <f>[14]Julho!$K$15</f>
        <v>0</v>
      </c>
      <c r="M18" s="15">
        <f>[14]Julho!$K$16</f>
        <v>0</v>
      </c>
      <c r="N18" s="15">
        <f>[14]Julho!$K$17</f>
        <v>0</v>
      </c>
      <c r="O18" s="15">
        <f>[14]Julho!$K$18</f>
        <v>0</v>
      </c>
      <c r="P18" s="15">
        <f>[14]Julho!$K$19</f>
        <v>0</v>
      </c>
      <c r="Q18" s="15">
        <f>[14]Julho!$K$20</f>
        <v>0</v>
      </c>
      <c r="R18" s="15">
        <f>[14]Julho!$K$21</f>
        <v>0</v>
      </c>
      <c r="S18" s="15">
        <f>[14]Julho!$K$22</f>
        <v>0</v>
      </c>
      <c r="T18" s="15">
        <f>[14]Julho!$K$23</f>
        <v>0</v>
      </c>
      <c r="U18" s="15">
        <f>[14]Julho!$K$24</f>
        <v>0</v>
      </c>
      <c r="V18" s="15">
        <f>[14]Julho!$K$25</f>
        <v>0</v>
      </c>
      <c r="W18" s="15">
        <f>[14]Julho!$K$26</f>
        <v>0</v>
      </c>
      <c r="X18" s="15">
        <f>[14]Julho!$K$27</f>
        <v>0</v>
      </c>
      <c r="Y18" s="15">
        <f>[14]Julho!$K$28</f>
        <v>0</v>
      </c>
      <c r="Z18" s="15">
        <f>[14]Julho!$K$29</f>
        <v>0</v>
      </c>
      <c r="AA18" s="15">
        <f>[14]Julho!$K$30</f>
        <v>0</v>
      </c>
      <c r="AB18" s="15">
        <f>[14]Julho!$K$31</f>
        <v>0</v>
      </c>
      <c r="AC18" s="15">
        <f>[14]Julho!$K$32</f>
        <v>0</v>
      </c>
      <c r="AD18" s="15">
        <f>[14]Julho!$K$33</f>
        <v>0</v>
      </c>
      <c r="AE18" s="15">
        <f>[14]Julho!$K$34</f>
        <v>0</v>
      </c>
      <c r="AF18" s="15">
        <f>[14]Julho!$K$35</f>
        <v>0</v>
      </c>
      <c r="AG18" s="21">
        <f t="shared" ref="AG18:AG29" si="6">SUM(B18:AF18)</f>
        <v>0</v>
      </c>
      <c r="AH18" s="23">
        <f t="shared" ref="AH18:AH29" si="7">MAX(B18:AF18)</f>
        <v>0</v>
      </c>
      <c r="AI18" s="104">
        <f t="shared" si="1"/>
        <v>31</v>
      </c>
      <c r="AJ18" s="17" t="s">
        <v>51</v>
      </c>
      <c r="AK18" s="17" t="s">
        <v>51</v>
      </c>
    </row>
    <row r="19" spans="1:37" ht="17.100000000000001" customHeight="1" x14ac:dyDescent="0.2">
      <c r="A19" s="151" t="s">
        <v>46</v>
      </c>
      <c r="B19" s="15">
        <f>[15]Julho!$K$5</f>
        <v>0</v>
      </c>
      <c r="C19" s="15">
        <f>[15]Julho!$K$6</f>
        <v>0</v>
      </c>
      <c r="D19" s="15">
        <f>[15]Julho!$K$7</f>
        <v>0</v>
      </c>
      <c r="E19" s="15">
        <f>[15]Julho!$K$8</f>
        <v>0</v>
      </c>
      <c r="F19" s="15">
        <f>[15]Julho!$K$9</f>
        <v>0.2</v>
      </c>
      <c r="G19" s="15">
        <f>[15]Julho!$K$10</f>
        <v>0</v>
      </c>
      <c r="H19" s="15">
        <f>[15]Julho!$K$11</f>
        <v>0</v>
      </c>
      <c r="I19" s="15">
        <f>[15]Julho!$K$12</f>
        <v>0</v>
      </c>
      <c r="J19" s="15">
        <f>[15]Julho!$K$13</f>
        <v>0</v>
      </c>
      <c r="K19" s="15">
        <f>[15]Julho!$K$14</f>
        <v>0</v>
      </c>
      <c r="L19" s="15">
        <f>[15]Julho!$K$15</f>
        <v>0</v>
      </c>
      <c r="M19" s="15">
        <f>[15]Julho!$K$16</f>
        <v>0</v>
      </c>
      <c r="N19" s="15">
        <f>[15]Julho!$K$17</f>
        <v>0</v>
      </c>
      <c r="O19" s="15">
        <f>[15]Julho!$K$18</f>
        <v>0</v>
      </c>
      <c r="P19" s="15">
        <f>[15]Julho!$K$19</f>
        <v>0</v>
      </c>
      <c r="Q19" s="15">
        <f>[15]Julho!$K$20</f>
        <v>0</v>
      </c>
      <c r="R19" s="15">
        <f>[15]Julho!$K$21</f>
        <v>0</v>
      </c>
      <c r="S19" s="15">
        <f>[15]Julho!$K$22</f>
        <v>0</v>
      </c>
      <c r="T19" s="15">
        <f>[15]Julho!$K$23</f>
        <v>0</v>
      </c>
      <c r="U19" s="15">
        <f>[15]Julho!$K$24</f>
        <v>0</v>
      </c>
      <c r="V19" s="15">
        <f>[15]Julho!$K$25</f>
        <v>0</v>
      </c>
      <c r="W19" s="15">
        <f>[15]Julho!$K$26</f>
        <v>0</v>
      </c>
      <c r="X19" s="15">
        <f>[15]Julho!$K$27</f>
        <v>0</v>
      </c>
      <c r="Y19" s="15">
        <f>[15]Julho!$K$28</f>
        <v>0</v>
      </c>
      <c r="Z19" s="15">
        <f>[15]Julho!$K$29</f>
        <v>0</v>
      </c>
      <c r="AA19" s="15">
        <f>[15]Julho!$K$30</f>
        <v>0</v>
      </c>
      <c r="AB19" s="15">
        <f>[15]Julho!$K$31</f>
        <v>0</v>
      </c>
      <c r="AC19" s="15">
        <f>[15]Julho!$K$32</f>
        <v>0</v>
      </c>
      <c r="AD19" s="15">
        <f>[15]Julho!$K$33</f>
        <v>0</v>
      </c>
      <c r="AE19" s="15">
        <f>[15]Julho!$K$34</f>
        <v>0</v>
      </c>
      <c r="AF19" s="15">
        <f>[15]Julho!$K$35</f>
        <v>0</v>
      </c>
      <c r="AG19" s="21">
        <f t="shared" ref="AG19:AG20" si="8">SUM(B19:AF19)</f>
        <v>0.2</v>
      </c>
      <c r="AH19" s="23">
        <f t="shared" ref="AH19:AH20" si="9">MAX(B19:AF19)</f>
        <v>0.2</v>
      </c>
      <c r="AI19" s="104">
        <f t="shared" si="1"/>
        <v>30</v>
      </c>
    </row>
    <row r="20" spans="1:37" ht="17.100000000000001" customHeight="1" x14ac:dyDescent="0.2">
      <c r="A20" s="151" t="s">
        <v>10</v>
      </c>
      <c r="B20" s="15">
        <f>[16]Julho!$K$5</f>
        <v>0</v>
      </c>
      <c r="C20" s="15">
        <f>[16]Julho!$K$6</f>
        <v>0</v>
      </c>
      <c r="D20" s="15">
        <f>[16]Julho!$K$7</f>
        <v>0</v>
      </c>
      <c r="E20" s="15">
        <f>[16]Julho!$K$8</f>
        <v>0</v>
      </c>
      <c r="F20" s="15">
        <f>[16]Julho!$K$9</f>
        <v>0</v>
      </c>
      <c r="G20" s="15">
        <f>[16]Julho!$K$10</f>
        <v>0</v>
      </c>
      <c r="H20" s="15">
        <f>[16]Julho!$K$11</f>
        <v>0</v>
      </c>
      <c r="I20" s="15">
        <f>[16]Julho!$K$12</f>
        <v>0</v>
      </c>
      <c r="J20" s="15">
        <f>[16]Julho!$K$13</f>
        <v>0</v>
      </c>
      <c r="K20" s="15">
        <f>[16]Julho!$K$14</f>
        <v>0</v>
      </c>
      <c r="L20" s="15">
        <f>[16]Julho!$K$15</f>
        <v>0</v>
      </c>
      <c r="M20" s="15">
        <f>[16]Julho!$K$16</f>
        <v>0</v>
      </c>
      <c r="N20" s="15">
        <f>[16]Julho!$K$17</f>
        <v>0</v>
      </c>
      <c r="O20" s="15">
        <f>[16]Julho!$K$18</f>
        <v>0</v>
      </c>
      <c r="P20" s="15">
        <f>[16]Julho!$K$19</f>
        <v>0</v>
      </c>
      <c r="Q20" s="15">
        <f>[16]Julho!$K$20</f>
        <v>0</v>
      </c>
      <c r="R20" s="15">
        <f>[16]Julho!$K$21</f>
        <v>0</v>
      </c>
      <c r="S20" s="15">
        <f>[16]Julho!$K$22</f>
        <v>0</v>
      </c>
      <c r="T20" s="15">
        <f>[16]Julho!$K$23</f>
        <v>0</v>
      </c>
      <c r="U20" s="15">
        <f>[16]Julho!$K$24</f>
        <v>0</v>
      </c>
      <c r="V20" s="15">
        <f>[16]Julho!$K$25</f>
        <v>0.4</v>
      </c>
      <c r="W20" s="15">
        <f>[16]Julho!$K$26</f>
        <v>0</v>
      </c>
      <c r="X20" s="15">
        <f>[16]Julho!$K$27</f>
        <v>0</v>
      </c>
      <c r="Y20" s="15">
        <f>[16]Julho!$K$28</f>
        <v>0</v>
      </c>
      <c r="Z20" s="15">
        <f>[16]Julho!$K$29</f>
        <v>0</v>
      </c>
      <c r="AA20" s="15">
        <f>[16]Julho!$K$30</f>
        <v>0</v>
      </c>
      <c r="AB20" s="15">
        <f>[16]Julho!$K$31</f>
        <v>0</v>
      </c>
      <c r="AC20" s="15">
        <f>[16]Julho!$K$32</f>
        <v>0</v>
      </c>
      <c r="AD20" s="15">
        <f>[16]Julho!$K$33</f>
        <v>0</v>
      </c>
      <c r="AE20" s="15">
        <f>[16]Julho!$K$34</f>
        <v>0.4</v>
      </c>
      <c r="AF20" s="15">
        <f>[16]Julho!$K$35</f>
        <v>2.2000000000000002</v>
      </c>
      <c r="AG20" s="21">
        <f t="shared" si="8"/>
        <v>3</v>
      </c>
      <c r="AH20" s="23">
        <f t="shared" si="9"/>
        <v>2.2000000000000002</v>
      </c>
      <c r="AI20" s="104">
        <f t="shared" si="1"/>
        <v>28</v>
      </c>
      <c r="AJ20" s="17" t="s">
        <v>51</v>
      </c>
    </row>
    <row r="21" spans="1:37" ht="17.100000000000001" customHeight="1" x14ac:dyDescent="0.2">
      <c r="A21" s="151" t="s">
        <v>11</v>
      </c>
      <c r="B21" s="15">
        <f>[17]Julho!$K$5</f>
        <v>0</v>
      </c>
      <c r="C21" s="15">
        <f>[17]Julho!$K$6</f>
        <v>0</v>
      </c>
      <c r="D21" s="15">
        <f>[17]Julho!$K$7</f>
        <v>0</v>
      </c>
      <c r="E21" s="15">
        <f>[17]Julho!$K$8</f>
        <v>0</v>
      </c>
      <c r="F21" s="15">
        <f>[17]Julho!$K$9</f>
        <v>0</v>
      </c>
      <c r="G21" s="15">
        <f>[17]Julho!$K$10</f>
        <v>0</v>
      </c>
      <c r="H21" s="15">
        <f>[17]Julho!$K$11</f>
        <v>0</v>
      </c>
      <c r="I21" s="15">
        <f>[17]Julho!$K$12</f>
        <v>0</v>
      </c>
      <c r="J21" s="15">
        <f>[17]Julho!$K$13</f>
        <v>0</v>
      </c>
      <c r="K21" s="15">
        <f>[17]Julho!$K$14</f>
        <v>0</v>
      </c>
      <c r="L21" s="15">
        <f>[17]Julho!$K$15</f>
        <v>0</v>
      </c>
      <c r="M21" s="15">
        <f>[17]Julho!$K$16</f>
        <v>0</v>
      </c>
      <c r="N21" s="15">
        <f>[17]Julho!$K$17</f>
        <v>0</v>
      </c>
      <c r="O21" s="15">
        <f>[17]Julho!$K$18</f>
        <v>0</v>
      </c>
      <c r="P21" s="15">
        <f>[17]Julho!$K$19</f>
        <v>0</v>
      </c>
      <c r="Q21" s="15">
        <f>[17]Julho!$K$20</f>
        <v>0</v>
      </c>
      <c r="R21" s="15">
        <f>[17]Julho!$K$21</f>
        <v>0</v>
      </c>
      <c r="S21" s="15">
        <f>[17]Julho!$K$22</f>
        <v>0</v>
      </c>
      <c r="T21" s="15">
        <f>[17]Julho!$K$23</f>
        <v>0</v>
      </c>
      <c r="U21" s="15">
        <f>[17]Julho!$K$24</f>
        <v>0</v>
      </c>
      <c r="V21" s="15">
        <f>[17]Julho!$K$25</f>
        <v>0</v>
      </c>
      <c r="W21" s="15">
        <f>[17]Julho!$K$26</f>
        <v>0</v>
      </c>
      <c r="X21" s="15">
        <f>[17]Julho!$K$27</f>
        <v>0</v>
      </c>
      <c r="Y21" s="15">
        <f>[17]Julho!$K$28</f>
        <v>0</v>
      </c>
      <c r="Z21" s="15">
        <f>[17]Julho!$K$29</f>
        <v>0</v>
      </c>
      <c r="AA21" s="15">
        <f>[17]Julho!$K$30</f>
        <v>0</v>
      </c>
      <c r="AB21" s="15">
        <f>[17]Julho!$K$31</f>
        <v>0</v>
      </c>
      <c r="AC21" s="15">
        <f>[17]Julho!$K$32</f>
        <v>0</v>
      </c>
      <c r="AD21" s="15">
        <f>[17]Julho!$K$33</f>
        <v>0</v>
      </c>
      <c r="AE21" s="15">
        <f>[17]Julho!$K$34</f>
        <v>0</v>
      </c>
      <c r="AF21" s="15">
        <f>[17]Julho!$K$35</f>
        <v>0</v>
      </c>
      <c r="AG21" s="21">
        <f t="shared" si="6"/>
        <v>0</v>
      </c>
      <c r="AH21" s="23">
        <f t="shared" si="7"/>
        <v>0</v>
      </c>
      <c r="AI21" s="104">
        <f t="shared" si="1"/>
        <v>31</v>
      </c>
    </row>
    <row r="22" spans="1:37" ht="17.100000000000001" customHeight="1" x14ac:dyDescent="0.2">
      <c r="A22" s="151" t="s">
        <v>12</v>
      </c>
      <c r="B22" s="15">
        <f>[18]Julho!$K$5</f>
        <v>0</v>
      </c>
      <c r="C22" s="15">
        <f>[18]Julho!$K$6</f>
        <v>0</v>
      </c>
      <c r="D22" s="15">
        <f>[18]Julho!$K$7</f>
        <v>0</v>
      </c>
      <c r="E22" s="15">
        <f>[18]Julho!$K$8</f>
        <v>0</v>
      </c>
      <c r="F22" s="15">
        <f>[18]Julho!$K$9</f>
        <v>0</v>
      </c>
      <c r="G22" s="15">
        <f>[18]Julho!$K$10</f>
        <v>0</v>
      </c>
      <c r="H22" s="15">
        <f>[18]Julho!$K$11</f>
        <v>0</v>
      </c>
      <c r="I22" s="15">
        <f>[18]Julho!$K$12</f>
        <v>0</v>
      </c>
      <c r="J22" s="15">
        <f>[18]Julho!$K$13</f>
        <v>0</v>
      </c>
      <c r="K22" s="15">
        <f>[18]Julho!$K$14</f>
        <v>0</v>
      </c>
      <c r="L22" s="15">
        <f>[18]Julho!$K$15</f>
        <v>0</v>
      </c>
      <c r="M22" s="15">
        <f>[18]Julho!$K$16</f>
        <v>0</v>
      </c>
      <c r="N22" s="15">
        <f>[18]Julho!$K$17</f>
        <v>0</v>
      </c>
      <c r="O22" s="15">
        <f>[18]Julho!$K$18</f>
        <v>0</v>
      </c>
      <c r="P22" s="15">
        <f>[18]Julho!$K$19</f>
        <v>0</v>
      </c>
      <c r="Q22" s="15">
        <f>[18]Julho!$K$20</f>
        <v>0</v>
      </c>
      <c r="R22" s="15">
        <f>[18]Julho!$K$21</f>
        <v>0</v>
      </c>
      <c r="S22" s="15">
        <f>[18]Julho!$K$22</f>
        <v>0</v>
      </c>
      <c r="T22" s="15">
        <f>[18]Julho!$K$23</f>
        <v>0</v>
      </c>
      <c r="U22" s="15">
        <f>[18]Julho!$K$24</f>
        <v>0</v>
      </c>
      <c r="V22" s="15">
        <f>[18]Julho!$K$25</f>
        <v>0</v>
      </c>
      <c r="W22" s="15">
        <f>[18]Julho!$K$26</f>
        <v>0</v>
      </c>
      <c r="X22" s="15">
        <f>[18]Julho!$K$27</f>
        <v>0</v>
      </c>
      <c r="Y22" s="15">
        <f>[18]Julho!$K$28</f>
        <v>0</v>
      </c>
      <c r="Z22" s="15">
        <f>[18]Julho!$K$29</f>
        <v>0</v>
      </c>
      <c r="AA22" s="15">
        <f>[18]Julho!$K$30</f>
        <v>0</v>
      </c>
      <c r="AB22" s="15">
        <f>[18]Julho!$K$31</f>
        <v>0</v>
      </c>
      <c r="AC22" s="15">
        <f>[18]Julho!$K$32</f>
        <v>0</v>
      </c>
      <c r="AD22" s="15">
        <f>[18]Julho!$K$33</f>
        <v>0</v>
      </c>
      <c r="AE22" s="15">
        <f>[18]Julho!$K$34</f>
        <v>0</v>
      </c>
      <c r="AF22" s="15">
        <f>[18]Julho!$K$35</f>
        <v>0</v>
      </c>
      <c r="AG22" s="21">
        <f t="shared" si="6"/>
        <v>0</v>
      </c>
      <c r="AH22" s="23">
        <f t="shared" si="7"/>
        <v>0</v>
      </c>
      <c r="AI22" s="104">
        <f t="shared" si="1"/>
        <v>31</v>
      </c>
    </row>
    <row r="23" spans="1:37" ht="17.100000000000001" customHeight="1" x14ac:dyDescent="0.2">
      <c r="A23" s="151" t="s">
        <v>13</v>
      </c>
      <c r="B23" s="15">
        <f>[19]Julho!$K$5</f>
        <v>1</v>
      </c>
      <c r="C23" s="15">
        <f>[19]Julho!$K$6</f>
        <v>0</v>
      </c>
      <c r="D23" s="15">
        <f>[19]Julho!$K$7</f>
        <v>0.2</v>
      </c>
      <c r="E23" s="15">
        <f>[19]Julho!$K$8</f>
        <v>0</v>
      </c>
      <c r="F23" s="15">
        <f>[19]Julho!$K$9</f>
        <v>0.2</v>
      </c>
      <c r="G23" s="15">
        <f>[19]Julho!$K$10</f>
        <v>0.2</v>
      </c>
      <c r="H23" s="15">
        <f>[19]Julho!$K$11</f>
        <v>0</v>
      </c>
      <c r="I23" s="15">
        <f>[19]Julho!$K$12</f>
        <v>0</v>
      </c>
      <c r="J23" s="15">
        <f>[19]Julho!$K$13</f>
        <v>0</v>
      </c>
      <c r="K23" s="15">
        <f>[19]Julho!$K$14</f>
        <v>0</v>
      </c>
      <c r="L23" s="15">
        <f>[19]Julho!$K$15</f>
        <v>0</v>
      </c>
      <c r="M23" s="15">
        <f>[19]Julho!$K$16</f>
        <v>0</v>
      </c>
      <c r="N23" s="15">
        <f>[19]Julho!$K$17</f>
        <v>0.2</v>
      </c>
      <c r="O23" s="15">
        <f>[19]Julho!$K$18</f>
        <v>0</v>
      </c>
      <c r="P23" s="15">
        <f>[19]Julho!$K$19</f>
        <v>0.2</v>
      </c>
      <c r="Q23" s="15">
        <f>[19]Julho!$K$20</f>
        <v>0.2</v>
      </c>
      <c r="R23" s="15">
        <f>[19]Julho!$K$21</f>
        <v>0</v>
      </c>
      <c r="S23" s="15">
        <f>[19]Julho!$K$22</f>
        <v>0.2</v>
      </c>
      <c r="T23" s="15">
        <f>[19]Julho!$K$23</f>
        <v>0</v>
      </c>
      <c r="U23" s="15">
        <f>[19]Julho!$K$24</f>
        <v>0.2</v>
      </c>
      <c r="V23" s="15">
        <f>[19]Julho!$K$25</f>
        <v>0</v>
      </c>
      <c r="W23" s="15">
        <f>[19]Julho!$K$26</f>
        <v>0</v>
      </c>
      <c r="X23" s="15">
        <f>[19]Julho!$K$27</f>
        <v>0</v>
      </c>
      <c r="Y23" s="15">
        <f>[19]Julho!$K$28</f>
        <v>0</v>
      </c>
      <c r="Z23" s="15">
        <f>[19]Julho!$K$29</f>
        <v>0</v>
      </c>
      <c r="AA23" s="15">
        <f>[19]Julho!$K$30</f>
        <v>0</v>
      </c>
      <c r="AB23" s="15">
        <f>[19]Julho!$K$31</f>
        <v>0.2</v>
      </c>
      <c r="AC23" s="15">
        <f>[19]Julho!$K$32</f>
        <v>0</v>
      </c>
      <c r="AD23" s="15">
        <f>[19]Julho!$K$33</f>
        <v>0</v>
      </c>
      <c r="AE23" s="15">
        <f>[19]Julho!$K$34</f>
        <v>0.2</v>
      </c>
      <c r="AF23" s="15">
        <f>[19]Julho!$K$35</f>
        <v>1</v>
      </c>
      <c r="AG23" s="21">
        <f t="shared" si="6"/>
        <v>4</v>
      </c>
      <c r="AH23" s="23">
        <f t="shared" si="7"/>
        <v>1</v>
      </c>
      <c r="AI23" s="104">
        <f t="shared" si="1"/>
        <v>19</v>
      </c>
    </row>
    <row r="24" spans="1:37" ht="17.100000000000001" customHeight="1" x14ac:dyDescent="0.2">
      <c r="A24" s="151" t="s">
        <v>14</v>
      </c>
      <c r="B24" s="15">
        <f>[20]Julho!$K$5</f>
        <v>0</v>
      </c>
      <c r="C24" s="15">
        <f>[20]Julho!$K$6</f>
        <v>0</v>
      </c>
      <c r="D24" s="15">
        <f>[20]Julho!$K$7</f>
        <v>0</v>
      </c>
      <c r="E24" s="15">
        <f>[20]Julho!$K$8</f>
        <v>0</v>
      </c>
      <c r="F24" s="15">
        <f>[20]Julho!$K$9</f>
        <v>0</v>
      </c>
      <c r="G24" s="15">
        <f>[20]Julho!$K$10</f>
        <v>0</v>
      </c>
      <c r="H24" s="15">
        <f>[20]Julho!$K$11</f>
        <v>0</v>
      </c>
      <c r="I24" s="15">
        <f>[20]Julho!$K$12</f>
        <v>0</v>
      </c>
      <c r="J24" s="15">
        <f>[20]Julho!$K$13</f>
        <v>0</v>
      </c>
      <c r="K24" s="15">
        <f>[20]Julho!$K$14</f>
        <v>0</v>
      </c>
      <c r="L24" s="15">
        <f>[20]Julho!$K$15</f>
        <v>0</v>
      </c>
      <c r="M24" s="15">
        <f>[20]Julho!$K$16</f>
        <v>0</v>
      </c>
      <c r="N24" s="15">
        <f>[20]Julho!$K$17</f>
        <v>0</v>
      </c>
      <c r="O24" s="15">
        <f>[20]Julho!$K$18</f>
        <v>0</v>
      </c>
      <c r="P24" s="15">
        <f>[20]Julho!$K$19</f>
        <v>0</v>
      </c>
      <c r="Q24" s="15">
        <f>[20]Julho!$K$20</f>
        <v>0</v>
      </c>
      <c r="R24" s="15">
        <f>[20]Julho!$K$21</f>
        <v>0</v>
      </c>
      <c r="S24" s="15">
        <f>[20]Julho!$K$22</f>
        <v>0</v>
      </c>
      <c r="T24" s="15">
        <f>[20]Julho!$K$23</f>
        <v>0</v>
      </c>
      <c r="U24" s="15">
        <f>[20]Julho!$K$24</f>
        <v>0</v>
      </c>
      <c r="V24" s="15">
        <f>[20]Julho!$K$25</f>
        <v>0</v>
      </c>
      <c r="W24" s="15">
        <f>[20]Julho!$K$26</f>
        <v>0</v>
      </c>
      <c r="X24" s="15">
        <f>[20]Julho!$K$27</f>
        <v>0</v>
      </c>
      <c r="Y24" s="15">
        <f>[20]Julho!$K$28</f>
        <v>0</v>
      </c>
      <c r="Z24" s="15">
        <f>[20]Julho!$K$29</f>
        <v>0</v>
      </c>
      <c r="AA24" s="15">
        <f>[20]Julho!$K$30</f>
        <v>0</v>
      </c>
      <c r="AB24" s="15">
        <f>[20]Julho!$K$31</f>
        <v>0</v>
      </c>
      <c r="AC24" s="15">
        <f>[20]Julho!$K$32</f>
        <v>0</v>
      </c>
      <c r="AD24" s="15">
        <f>[20]Julho!$K$33</f>
        <v>0</v>
      </c>
      <c r="AE24" s="15">
        <f>[20]Julho!$K$34</f>
        <v>0</v>
      </c>
      <c r="AF24" s="15">
        <f>[20]Julho!$K$35</f>
        <v>0</v>
      </c>
      <c r="AG24" s="21">
        <f t="shared" si="6"/>
        <v>0</v>
      </c>
      <c r="AH24" s="23">
        <f t="shared" si="7"/>
        <v>0</v>
      </c>
      <c r="AI24" s="104">
        <f t="shared" si="1"/>
        <v>31</v>
      </c>
    </row>
    <row r="25" spans="1:37" ht="17.100000000000001" customHeight="1" x14ac:dyDescent="0.2">
      <c r="A25" s="151" t="s">
        <v>15</v>
      </c>
      <c r="B25" s="15">
        <f>[21]Julho!$K$5</f>
        <v>0</v>
      </c>
      <c r="C25" s="15">
        <f>[21]Julho!$K$6</f>
        <v>0</v>
      </c>
      <c r="D25" s="15">
        <f>[21]Julho!$K$7</f>
        <v>0</v>
      </c>
      <c r="E25" s="15">
        <f>[21]Julho!$K$8</f>
        <v>0</v>
      </c>
      <c r="F25" s="15">
        <f>[21]Julho!$K$9</f>
        <v>0</v>
      </c>
      <c r="G25" s="15">
        <f>[21]Julho!$K$10</f>
        <v>0</v>
      </c>
      <c r="H25" s="15">
        <f>[21]Julho!$K$11</f>
        <v>0</v>
      </c>
      <c r="I25" s="15">
        <f>[21]Julho!$K$12</f>
        <v>0</v>
      </c>
      <c r="J25" s="15">
        <f>[21]Julho!$K$13</f>
        <v>1.4</v>
      </c>
      <c r="K25" s="15">
        <f>[21]Julho!$K$14</f>
        <v>0</v>
      </c>
      <c r="L25" s="15">
        <f>[21]Julho!$K$15</f>
        <v>0</v>
      </c>
      <c r="M25" s="15">
        <f>[21]Julho!$K$16</f>
        <v>0</v>
      </c>
      <c r="N25" s="15">
        <f>[21]Julho!$K$17</f>
        <v>0</v>
      </c>
      <c r="O25" s="15">
        <f>[21]Julho!$K$18</f>
        <v>0</v>
      </c>
      <c r="P25" s="15">
        <f>[21]Julho!$K$19</f>
        <v>0</v>
      </c>
      <c r="Q25" s="15">
        <f>[21]Julho!$K$20</f>
        <v>0</v>
      </c>
      <c r="R25" s="15">
        <f>[21]Julho!$K$21</f>
        <v>0</v>
      </c>
      <c r="S25" s="15">
        <f>[21]Julho!$K$22</f>
        <v>0</v>
      </c>
      <c r="T25" s="15">
        <f>[21]Julho!$K$23</f>
        <v>0</v>
      </c>
      <c r="U25" s="15">
        <f>[21]Julho!$K$24</f>
        <v>0</v>
      </c>
      <c r="V25" s="15">
        <f>[21]Julho!$K$25</f>
        <v>1.2000000000000002</v>
      </c>
      <c r="W25" s="15">
        <f>[21]Julho!$K$26</f>
        <v>0</v>
      </c>
      <c r="X25" s="15">
        <f>[21]Julho!$K$27</f>
        <v>0</v>
      </c>
      <c r="Y25" s="15">
        <f>[21]Julho!$K$28</f>
        <v>0</v>
      </c>
      <c r="Z25" s="15">
        <f>[21]Julho!$K$29</f>
        <v>0.2</v>
      </c>
      <c r="AA25" s="15">
        <f>[21]Julho!$K$30</f>
        <v>0.2</v>
      </c>
      <c r="AB25" s="15">
        <f>[21]Julho!$K$31</f>
        <v>0</v>
      </c>
      <c r="AC25" s="15">
        <f>[21]Julho!$K$32</f>
        <v>0</v>
      </c>
      <c r="AD25" s="15">
        <f>[21]Julho!$K$33</f>
        <v>0</v>
      </c>
      <c r="AE25" s="15">
        <f>[21]Julho!$K$34</f>
        <v>0.6</v>
      </c>
      <c r="AF25" s="15">
        <f>[21]Julho!$K$35</f>
        <v>0</v>
      </c>
      <c r="AG25" s="21">
        <f t="shared" si="6"/>
        <v>3.6000000000000005</v>
      </c>
      <c r="AH25" s="23">
        <f t="shared" si="7"/>
        <v>1.4</v>
      </c>
      <c r="AI25" s="104">
        <f t="shared" si="1"/>
        <v>26</v>
      </c>
      <c r="AJ25" s="17" t="s">
        <v>51</v>
      </c>
    </row>
    <row r="26" spans="1:37" ht="17.100000000000001" customHeight="1" x14ac:dyDescent="0.2">
      <c r="A26" s="151" t="s">
        <v>16</v>
      </c>
      <c r="B26" s="15">
        <f>[22]Julho!$K$5</f>
        <v>0</v>
      </c>
      <c r="C26" s="15">
        <f>[22]Julho!$K$6</f>
        <v>0</v>
      </c>
      <c r="D26" s="15">
        <f>[22]Julho!$K$7</f>
        <v>0</v>
      </c>
      <c r="E26" s="15">
        <f>[22]Julho!$K$8</f>
        <v>0</v>
      </c>
      <c r="F26" s="15">
        <f>[22]Julho!$K$9</f>
        <v>0.2</v>
      </c>
      <c r="G26" s="15">
        <f>[22]Julho!$K$10</f>
        <v>0</v>
      </c>
      <c r="H26" s="15">
        <f>[22]Julho!$K$11</f>
        <v>0</v>
      </c>
      <c r="I26" s="15">
        <f>[22]Julho!$K$12</f>
        <v>0.2</v>
      </c>
      <c r="J26" s="15">
        <f>[22]Julho!$K$13</f>
        <v>1.8</v>
      </c>
      <c r="K26" s="15">
        <f>[22]Julho!$K$14</f>
        <v>0</v>
      </c>
      <c r="L26" s="15">
        <f>[22]Julho!$K$15</f>
        <v>0</v>
      </c>
      <c r="M26" s="15">
        <f>[22]Julho!$K$16</f>
        <v>0</v>
      </c>
      <c r="N26" s="15">
        <f>[22]Julho!$K$17</f>
        <v>0</v>
      </c>
      <c r="O26" s="15">
        <f>[22]Julho!$K$18</f>
        <v>0</v>
      </c>
      <c r="P26" s="15">
        <f>[22]Julho!$K$19</f>
        <v>0</v>
      </c>
      <c r="Q26" s="15">
        <f>[22]Julho!$K$20</f>
        <v>0</v>
      </c>
      <c r="R26" s="15">
        <f>[22]Julho!$K$21</f>
        <v>0</v>
      </c>
      <c r="S26" s="15">
        <f>[22]Julho!$K$22</f>
        <v>0</v>
      </c>
      <c r="T26" s="15">
        <f>[22]Julho!$K$23</f>
        <v>0</v>
      </c>
      <c r="U26" s="15">
        <f>[22]Julho!$K$24</f>
        <v>0.2</v>
      </c>
      <c r="V26" s="15">
        <f>[22]Julho!$K$25</f>
        <v>0</v>
      </c>
      <c r="W26" s="15">
        <f>[22]Julho!$K$26</f>
        <v>0</v>
      </c>
      <c r="X26" s="15">
        <f>[22]Julho!$K$27</f>
        <v>0</v>
      </c>
      <c r="Y26" s="15">
        <f>[22]Julho!$K$28</f>
        <v>0</v>
      </c>
      <c r="Z26" s="15">
        <f>[22]Julho!$K$29</f>
        <v>0</v>
      </c>
      <c r="AA26" s="15">
        <f>[22]Julho!$K$30</f>
        <v>0</v>
      </c>
      <c r="AB26" s="15">
        <f>[22]Julho!$K$31</f>
        <v>0</v>
      </c>
      <c r="AC26" s="15">
        <f>[22]Julho!$K$32</f>
        <v>0</v>
      </c>
      <c r="AD26" s="15">
        <f>[22]Julho!$K$33</f>
        <v>0</v>
      </c>
      <c r="AE26" s="15">
        <f>[22]Julho!$K$34</f>
        <v>0</v>
      </c>
      <c r="AF26" s="15">
        <f>[22]Julho!$K$35</f>
        <v>0</v>
      </c>
      <c r="AG26" s="21">
        <f t="shared" si="6"/>
        <v>2.4000000000000004</v>
      </c>
      <c r="AH26" s="23">
        <f t="shared" si="7"/>
        <v>1.8</v>
      </c>
      <c r="AI26" s="104">
        <f t="shared" si="1"/>
        <v>27</v>
      </c>
    </row>
    <row r="27" spans="1:37" ht="17.100000000000001" customHeight="1" x14ac:dyDescent="0.2">
      <c r="A27" s="151" t="s">
        <v>17</v>
      </c>
      <c r="B27" s="15">
        <f>[23]Julho!$K$5</f>
        <v>0</v>
      </c>
      <c r="C27" s="15">
        <f>[23]Julho!$K$6</f>
        <v>0</v>
      </c>
      <c r="D27" s="15">
        <f>[23]Julho!$K$7</f>
        <v>0</v>
      </c>
      <c r="E27" s="15">
        <f>[23]Julho!$K$8</f>
        <v>0</v>
      </c>
      <c r="F27" s="15">
        <f>[23]Julho!$K$9</f>
        <v>0</v>
      </c>
      <c r="G27" s="15">
        <f>[23]Julho!$K$10</f>
        <v>0</v>
      </c>
      <c r="H27" s="15">
        <f>[23]Julho!$K$11</f>
        <v>0</v>
      </c>
      <c r="I27" s="15">
        <f>[23]Julho!$K$12</f>
        <v>0</v>
      </c>
      <c r="J27" s="15">
        <f>[23]Julho!$K$13</f>
        <v>0</v>
      </c>
      <c r="K27" s="15">
        <f>[23]Julho!$K$14</f>
        <v>0</v>
      </c>
      <c r="L27" s="15">
        <f>[23]Julho!$K$15</f>
        <v>0</v>
      </c>
      <c r="M27" s="15">
        <f>[23]Julho!$K$16</f>
        <v>0</v>
      </c>
      <c r="N27" s="15">
        <f>[23]Julho!$K$17</f>
        <v>0</v>
      </c>
      <c r="O27" s="15">
        <f>[23]Julho!$K$18</f>
        <v>0</v>
      </c>
      <c r="P27" s="15">
        <f>[23]Julho!$K$19</f>
        <v>0</v>
      </c>
      <c r="Q27" s="15">
        <f>[23]Julho!$K$20</f>
        <v>0</v>
      </c>
      <c r="R27" s="15">
        <f>[23]Julho!$K$21</f>
        <v>0</v>
      </c>
      <c r="S27" s="15">
        <f>[23]Julho!$K$22</f>
        <v>0</v>
      </c>
      <c r="T27" s="15">
        <f>[23]Julho!$K$23</f>
        <v>0</v>
      </c>
      <c r="U27" s="15">
        <f>[23]Julho!$K$24</f>
        <v>0</v>
      </c>
      <c r="V27" s="15">
        <f>[23]Julho!$K$25</f>
        <v>0</v>
      </c>
      <c r="W27" s="15">
        <f>[23]Julho!$K$26</f>
        <v>0</v>
      </c>
      <c r="X27" s="15">
        <f>[23]Julho!$K$27</f>
        <v>0</v>
      </c>
      <c r="Y27" s="15">
        <f>[23]Julho!$K$28</f>
        <v>0</v>
      </c>
      <c r="Z27" s="15">
        <f>[23]Julho!$K$29</f>
        <v>0</v>
      </c>
      <c r="AA27" s="15">
        <f>[23]Julho!$K$30</f>
        <v>0</v>
      </c>
      <c r="AB27" s="15">
        <f>[23]Julho!$K$31</f>
        <v>0</v>
      </c>
      <c r="AC27" s="15">
        <f>[23]Julho!$K$32</f>
        <v>0</v>
      </c>
      <c r="AD27" s="15">
        <f>[23]Julho!$K$33</f>
        <v>0</v>
      </c>
      <c r="AE27" s="15">
        <f>[23]Julho!$K$34</f>
        <v>0</v>
      </c>
      <c r="AF27" s="15">
        <f>[23]Julho!$K$35</f>
        <v>0</v>
      </c>
      <c r="AG27" s="21">
        <f t="shared" si="6"/>
        <v>0</v>
      </c>
      <c r="AH27" s="23">
        <f t="shared" si="7"/>
        <v>0</v>
      </c>
      <c r="AI27" s="104">
        <f t="shared" si="1"/>
        <v>31</v>
      </c>
    </row>
    <row r="28" spans="1:37" ht="17.100000000000001" customHeight="1" x14ac:dyDescent="0.2">
      <c r="A28" s="151" t="s">
        <v>18</v>
      </c>
      <c r="B28" s="15">
        <f>[24]Julho!$K$5</f>
        <v>0</v>
      </c>
      <c r="C28" s="15">
        <f>[24]Julho!$K$6</f>
        <v>0</v>
      </c>
      <c r="D28" s="15">
        <f>[24]Julho!$K$7</f>
        <v>0</v>
      </c>
      <c r="E28" s="15">
        <f>[24]Julho!$K$8</f>
        <v>0</v>
      </c>
      <c r="F28" s="15">
        <f>[24]Julho!$K$9</f>
        <v>0</v>
      </c>
      <c r="G28" s="15">
        <f>[24]Julho!$K$10</f>
        <v>0</v>
      </c>
      <c r="H28" s="15">
        <f>[24]Julho!$K$11</f>
        <v>0</v>
      </c>
      <c r="I28" s="15">
        <f>[24]Julho!$K$12</f>
        <v>0</v>
      </c>
      <c r="J28" s="15">
        <f>[24]Julho!$K$13</f>
        <v>0</v>
      </c>
      <c r="K28" s="15">
        <f>[24]Julho!$K$14</f>
        <v>0</v>
      </c>
      <c r="L28" s="15">
        <f>[24]Julho!$K$15</f>
        <v>0</v>
      </c>
      <c r="M28" s="15">
        <f>[24]Julho!$K$16</f>
        <v>0</v>
      </c>
      <c r="N28" s="15">
        <f>[24]Julho!$K$17</f>
        <v>0</v>
      </c>
      <c r="O28" s="15">
        <f>[24]Julho!$K$18</f>
        <v>0</v>
      </c>
      <c r="P28" s="15">
        <f>[24]Julho!$K$19</f>
        <v>0</v>
      </c>
      <c r="Q28" s="15">
        <f>[24]Julho!$K$20</f>
        <v>0</v>
      </c>
      <c r="R28" s="15">
        <f>[24]Julho!$K$21</f>
        <v>0</v>
      </c>
      <c r="S28" s="15">
        <f>[24]Julho!$K$22</f>
        <v>0</v>
      </c>
      <c r="T28" s="15">
        <f>[24]Julho!$K$23</f>
        <v>0</v>
      </c>
      <c r="U28" s="15">
        <f>[24]Julho!$K$24</f>
        <v>0</v>
      </c>
      <c r="V28" s="15">
        <f>[24]Julho!$K$25</f>
        <v>0</v>
      </c>
      <c r="W28" s="15">
        <f>[24]Julho!$K$26</f>
        <v>0</v>
      </c>
      <c r="X28" s="15">
        <f>[24]Julho!$K$27</f>
        <v>0</v>
      </c>
      <c r="Y28" s="15">
        <f>[24]Julho!$K$28</f>
        <v>0</v>
      </c>
      <c r="Z28" s="15">
        <f>[24]Julho!$K$29</f>
        <v>0</v>
      </c>
      <c r="AA28" s="15">
        <f>[24]Julho!$K$30</f>
        <v>0</v>
      </c>
      <c r="AB28" s="15">
        <f>[24]Julho!$K$31</f>
        <v>0</v>
      </c>
      <c r="AC28" s="15">
        <f>[24]Julho!$K$32</f>
        <v>0</v>
      </c>
      <c r="AD28" s="15">
        <f>[24]Julho!$K$33</f>
        <v>0</v>
      </c>
      <c r="AE28" s="15">
        <f>[24]Julho!$K$34</f>
        <v>0</v>
      </c>
      <c r="AF28" s="15">
        <f>[24]Julho!$K$35</f>
        <v>0.6</v>
      </c>
      <c r="AG28" s="21">
        <f t="shared" si="6"/>
        <v>0.6</v>
      </c>
      <c r="AH28" s="23">
        <f t="shared" si="7"/>
        <v>0.6</v>
      </c>
      <c r="AI28" s="104">
        <f t="shared" si="1"/>
        <v>30</v>
      </c>
    </row>
    <row r="29" spans="1:37" ht="17.100000000000001" customHeight="1" x14ac:dyDescent="0.2">
      <c r="A29" s="151" t="s">
        <v>19</v>
      </c>
      <c r="B29" s="15">
        <f>[25]Julho!$K$5</f>
        <v>0.2</v>
      </c>
      <c r="C29" s="15">
        <f>[25]Julho!$K$6</f>
        <v>0</v>
      </c>
      <c r="D29" s="15">
        <f>[25]Julho!$K$7</f>
        <v>0</v>
      </c>
      <c r="E29" s="15">
        <f>[25]Julho!$K$8</f>
        <v>0.2</v>
      </c>
      <c r="F29" s="15">
        <f>[25]Julho!$K$9</f>
        <v>0.2</v>
      </c>
      <c r="G29" s="15">
        <f>[25]Julho!$K$10</f>
        <v>0</v>
      </c>
      <c r="H29" s="15">
        <f>[25]Julho!$K$11</f>
        <v>0</v>
      </c>
      <c r="I29" s="15">
        <f>[25]Julho!$K$12</f>
        <v>0</v>
      </c>
      <c r="J29" s="15">
        <f>[25]Julho!$K$13</f>
        <v>0.2</v>
      </c>
      <c r="K29" s="15">
        <f>[25]Julho!$K$14</f>
        <v>0.2</v>
      </c>
      <c r="L29" s="15">
        <f>[25]Julho!$K$15</f>
        <v>0.2</v>
      </c>
      <c r="M29" s="15">
        <f>[25]Julho!$K$16</f>
        <v>0</v>
      </c>
      <c r="N29" s="15">
        <f>[25]Julho!$K$17</f>
        <v>0</v>
      </c>
      <c r="O29" s="15">
        <f>[25]Julho!$K$18</f>
        <v>0</v>
      </c>
      <c r="P29" s="15">
        <f>[25]Julho!$K$19</f>
        <v>0</v>
      </c>
      <c r="Q29" s="15">
        <f>[25]Julho!$K$20</f>
        <v>0</v>
      </c>
      <c r="R29" s="15">
        <f>[25]Julho!$K$21</f>
        <v>0</v>
      </c>
      <c r="S29" s="15">
        <f>[25]Julho!$K$22</f>
        <v>0</v>
      </c>
      <c r="T29" s="15">
        <f>[25]Julho!$K$23</f>
        <v>0.2</v>
      </c>
      <c r="U29" s="15">
        <f>[25]Julho!$K$24</f>
        <v>0</v>
      </c>
      <c r="V29" s="15">
        <f>[25]Julho!$K$25</f>
        <v>2.4</v>
      </c>
      <c r="W29" s="15">
        <f>[25]Julho!$K$26</f>
        <v>0</v>
      </c>
      <c r="X29" s="15">
        <f>[25]Julho!$K$27</f>
        <v>0</v>
      </c>
      <c r="Y29" s="15">
        <f>[25]Julho!$K$28</f>
        <v>0</v>
      </c>
      <c r="Z29" s="15">
        <f>[25]Julho!$K$29</f>
        <v>0</v>
      </c>
      <c r="AA29" s="15">
        <f>[25]Julho!$K$30</f>
        <v>0.2</v>
      </c>
      <c r="AB29" s="15">
        <f>[25]Julho!$K$31</f>
        <v>0.2</v>
      </c>
      <c r="AC29" s="15">
        <f>[25]Julho!$K$32</f>
        <v>0</v>
      </c>
      <c r="AD29" s="15">
        <f>[25]Julho!$K$33</f>
        <v>0</v>
      </c>
      <c r="AE29" s="15">
        <f>[25]Julho!$K$34</f>
        <v>0</v>
      </c>
      <c r="AF29" s="15">
        <f>[25]Julho!$K$35</f>
        <v>0</v>
      </c>
      <c r="AG29" s="21">
        <f t="shared" si="6"/>
        <v>4.2</v>
      </c>
      <c r="AH29" s="23">
        <f t="shared" si="7"/>
        <v>2.4</v>
      </c>
      <c r="AI29" s="104">
        <f t="shared" si="1"/>
        <v>21</v>
      </c>
    </row>
    <row r="30" spans="1:37" ht="17.100000000000001" customHeight="1" x14ac:dyDescent="0.2">
      <c r="A30" s="151" t="s">
        <v>31</v>
      </c>
      <c r="B30" s="15">
        <f>[26]Julho!$K$5</f>
        <v>0</v>
      </c>
      <c r="C30" s="15">
        <f>[26]Julho!$K$6</f>
        <v>0</v>
      </c>
      <c r="D30" s="15">
        <f>[26]Julho!$K$7</f>
        <v>0</v>
      </c>
      <c r="E30" s="15">
        <f>[26]Julho!$K$8</f>
        <v>0</v>
      </c>
      <c r="F30" s="15">
        <f>[26]Julho!$K$9</f>
        <v>0</v>
      </c>
      <c r="G30" s="15">
        <f>[26]Julho!$K$10</f>
        <v>0</v>
      </c>
      <c r="H30" s="15">
        <f>[26]Julho!$K$11</f>
        <v>0</v>
      </c>
      <c r="I30" s="15">
        <f>[26]Julho!$K$12</f>
        <v>0</v>
      </c>
      <c r="J30" s="15">
        <f>[26]Julho!$K$13</f>
        <v>0</v>
      </c>
      <c r="K30" s="15">
        <f>[26]Julho!$K$14</f>
        <v>0</v>
      </c>
      <c r="L30" s="15">
        <f>[26]Julho!$K$15</f>
        <v>0</v>
      </c>
      <c r="M30" s="15">
        <f>[26]Julho!$K$16</f>
        <v>0</v>
      </c>
      <c r="N30" s="15">
        <f>[26]Julho!$K$17</f>
        <v>0</v>
      </c>
      <c r="O30" s="15">
        <f>[26]Julho!$K$18</f>
        <v>0</v>
      </c>
      <c r="P30" s="15">
        <f>[26]Julho!$K$19</f>
        <v>0</v>
      </c>
      <c r="Q30" s="15">
        <f>[26]Julho!$K$20</f>
        <v>0</v>
      </c>
      <c r="R30" s="15">
        <f>[26]Julho!$K$21</f>
        <v>0</v>
      </c>
      <c r="S30" s="15">
        <f>[26]Julho!$K$22</f>
        <v>0</v>
      </c>
      <c r="T30" s="15">
        <f>[26]Julho!$K$23</f>
        <v>0</v>
      </c>
      <c r="U30" s="15">
        <f>[26]Julho!$K$24</f>
        <v>0</v>
      </c>
      <c r="V30" s="15">
        <f>[26]Julho!$K$25</f>
        <v>0</v>
      </c>
      <c r="W30" s="15">
        <f>[26]Julho!$K$26</f>
        <v>0</v>
      </c>
      <c r="X30" s="15">
        <f>[26]Julho!$K$27</f>
        <v>0</v>
      </c>
      <c r="Y30" s="15">
        <f>[26]Julho!$K$28</f>
        <v>0</v>
      </c>
      <c r="Z30" s="15">
        <f>[26]Julho!$K$29</f>
        <v>0</v>
      </c>
      <c r="AA30" s="15">
        <f>[26]Julho!$K$30</f>
        <v>0</v>
      </c>
      <c r="AB30" s="15">
        <f>[26]Julho!$K$31</f>
        <v>0</v>
      </c>
      <c r="AC30" s="15">
        <f>[26]Julho!$K$32</f>
        <v>0</v>
      </c>
      <c r="AD30" s="15">
        <f>[26]Julho!$K$33</f>
        <v>0</v>
      </c>
      <c r="AE30" s="15">
        <f>[26]Julho!$K$34</f>
        <v>0</v>
      </c>
      <c r="AF30" s="15">
        <f>[26]Julho!$K$35</f>
        <v>0</v>
      </c>
      <c r="AG30" s="21">
        <f t="shared" ref="AG30" si="10">SUM(B30:AF30)</f>
        <v>0</v>
      </c>
      <c r="AH30" s="23">
        <f t="shared" ref="AH30" si="11">MAX(B30:AF30)</f>
        <v>0</v>
      </c>
      <c r="AI30" s="104">
        <f t="shared" si="1"/>
        <v>31</v>
      </c>
    </row>
    <row r="31" spans="1:37" ht="17.100000000000001" customHeight="1" x14ac:dyDescent="0.2">
      <c r="A31" s="151" t="s">
        <v>48</v>
      </c>
      <c r="B31" s="15">
        <f>[27]Julho!$K$5</f>
        <v>0</v>
      </c>
      <c r="C31" s="15">
        <f>[27]Julho!$K$6</f>
        <v>0</v>
      </c>
      <c r="D31" s="15">
        <f>[27]Julho!$K$7</f>
        <v>0</v>
      </c>
      <c r="E31" s="15">
        <f>[27]Julho!$K$8</f>
        <v>0</v>
      </c>
      <c r="F31" s="15">
        <f>[27]Julho!$K$9</f>
        <v>0</v>
      </c>
      <c r="G31" s="15">
        <f>[27]Julho!$K$10</f>
        <v>0</v>
      </c>
      <c r="H31" s="15">
        <f>[27]Julho!$K$11</f>
        <v>0</v>
      </c>
      <c r="I31" s="15">
        <f>[27]Julho!$K$12</f>
        <v>0</v>
      </c>
      <c r="J31" s="15">
        <f>[27]Julho!$K$13</f>
        <v>1.2</v>
      </c>
      <c r="K31" s="15">
        <f>[27]Julho!$K$14</f>
        <v>0.2</v>
      </c>
      <c r="L31" s="15">
        <f>[27]Julho!$K$15</f>
        <v>0</v>
      </c>
      <c r="M31" s="15">
        <f>[27]Julho!$K$16</f>
        <v>0</v>
      </c>
      <c r="N31" s="15">
        <f>[27]Julho!$K$17</f>
        <v>0</v>
      </c>
      <c r="O31" s="15">
        <f>[27]Julho!$K$18</f>
        <v>0</v>
      </c>
      <c r="P31" s="15">
        <f>[27]Julho!$K$19</f>
        <v>0</v>
      </c>
      <c r="Q31" s="15">
        <f>[27]Julho!$K$20</f>
        <v>0</v>
      </c>
      <c r="R31" s="15">
        <f>[27]Julho!$K$21</f>
        <v>0</v>
      </c>
      <c r="S31" s="15">
        <f>[27]Julho!$K$22</f>
        <v>0</v>
      </c>
      <c r="T31" s="15">
        <f>[27]Julho!$K$23</f>
        <v>0</v>
      </c>
      <c r="U31" s="15">
        <f>[27]Julho!$K$24</f>
        <v>0</v>
      </c>
      <c r="V31" s="15">
        <f>[27]Julho!$K$25</f>
        <v>0</v>
      </c>
      <c r="W31" s="15">
        <f>[27]Julho!$K$26</f>
        <v>0</v>
      </c>
      <c r="X31" s="15">
        <f>[27]Julho!$K$27</f>
        <v>0</v>
      </c>
      <c r="Y31" s="15">
        <f>[27]Julho!$K$28</f>
        <v>0</v>
      </c>
      <c r="Z31" s="15">
        <f>[27]Julho!$K$29</f>
        <v>0</v>
      </c>
      <c r="AA31" s="15">
        <f>[27]Julho!$K$30</f>
        <v>0</v>
      </c>
      <c r="AB31" s="15">
        <f>[27]Julho!$K$31</f>
        <v>0</v>
      </c>
      <c r="AC31" s="15">
        <f>[27]Julho!$K$32</f>
        <v>0</v>
      </c>
      <c r="AD31" s="15">
        <f>[27]Julho!$K$33</f>
        <v>0</v>
      </c>
      <c r="AE31" s="15">
        <f>[27]Julho!$K$34</f>
        <v>0</v>
      </c>
      <c r="AF31" s="15">
        <f>[27]Julho!$K$35</f>
        <v>0</v>
      </c>
      <c r="AG31" s="21">
        <f t="shared" ref="AG31:AG32" si="12">SUM(B31:AF31)</f>
        <v>1.4</v>
      </c>
      <c r="AH31" s="23">
        <f>MAX(B31:AF31)</f>
        <v>1.2</v>
      </c>
      <c r="AI31" s="104">
        <f t="shared" si="1"/>
        <v>29</v>
      </c>
      <c r="AJ31" s="17" t="s">
        <v>51</v>
      </c>
    </row>
    <row r="32" spans="1:37" ht="17.100000000000001" customHeight="1" x14ac:dyDescent="0.2">
      <c r="A32" s="151" t="s">
        <v>20</v>
      </c>
      <c r="B32" s="15">
        <f>[28]Julho!$K$5</f>
        <v>0</v>
      </c>
      <c r="C32" s="15">
        <f>[28]Julho!$K$6</f>
        <v>0</v>
      </c>
      <c r="D32" s="15">
        <f>[28]Julho!$K$7</f>
        <v>0</v>
      </c>
      <c r="E32" s="15">
        <f>[28]Julho!$K$8</f>
        <v>0</v>
      </c>
      <c r="F32" s="15">
        <f>[28]Julho!$K$9</f>
        <v>0</v>
      </c>
      <c r="G32" s="15">
        <f>[28]Julho!$K$10</f>
        <v>0</v>
      </c>
      <c r="H32" s="15">
        <f>[28]Julho!$K$11</f>
        <v>0</v>
      </c>
      <c r="I32" s="15">
        <f>[28]Julho!$K$12</f>
        <v>0</v>
      </c>
      <c r="J32" s="15">
        <f>[28]Julho!$K$13</f>
        <v>0</v>
      </c>
      <c r="K32" s="15">
        <f>[28]Julho!$K$14</f>
        <v>0</v>
      </c>
      <c r="L32" s="15">
        <f>[28]Julho!$K$15</f>
        <v>0</v>
      </c>
      <c r="M32" s="15">
        <f>[28]Julho!$K$16</f>
        <v>0</v>
      </c>
      <c r="N32" s="15">
        <f>[28]Julho!$K$17</f>
        <v>0</v>
      </c>
      <c r="O32" s="15">
        <f>[28]Julho!$K$18</f>
        <v>0</v>
      </c>
      <c r="P32" s="15">
        <f>[28]Julho!$K$19</f>
        <v>0</v>
      </c>
      <c r="Q32" s="15">
        <f>[28]Julho!$K$20</f>
        <v>0</v>
      </c>
      <c r="R32" s="15">
        <f>[28]Julho!$K$21</f>
        <v>0</v>
      </c>
      <c r="S32" s="15">
        <f>[28]Julho!$K$22</f>
        <v>0</v>
      </c>
      <c r="T32" s="15">
        <f>[28]Julho!$K$23</f>
        <v>0</v>
      </c>
      <c r="U32" s="15">
        <f>[28]Julho!$K$24</f>
        <v>0</v>
      </c>
      <c r="V32" s="15">
        <f>[28]Julho!$K$25</f>
        <v>0</v>
      </c>
      <c r="W32" s="15">
        <f>[28]Julho!$K$26</f>
        <v>0</v>
      </c>
      <c r="X32" s="15">
        <f>[28]Julho!$K$27</f>
        <v>0</v>
      </c>
      <c r="Y32" s="15">
        <f>[28]Julho!$K$28</f>
        <v>0</v>
      </c>
      <c r="Z32" s="15">
        <f>[28]Julho!$K$29</f>
        <v>0</v>
      </c>
      <c r="AA32" s="15">
        <f>[28]Julho!$K$30</f>
        <v>0</v>
      </c>
      <c r="AB32" s="15">
        <f>[28]Julho!$K$31</f>
        <v>0</v>
      </c>
      <c r="AC32" s="15">
        <f>[28]Julho!$K$32</f>
        <v>0</v>
      </c>
      <c r="AD32" s="15">
        <f>[28]Julho!$K$33</f>
        <v>0</v>
      </c>
      <c r="AE32" s="15">
        <f>[28]Julho!$K$34</f>
        <v>0</v>
      </c>
      <c r="AF32" s="15">
        <f>[28]Julho!$K$35</f>
        <v>0</v>
      </c>
      <c r="AG32" s="21">
        <f t="shared" si="12"/>
        <v>0</v>
      </c>
      <c r="AH32" s="23">
        <f t="shared" ref="AH32" si="13">MAX(B32:AF32)</f>
        <v>0</v>
      </c>
      <c r="AI32" s="104">
        <f>COUNTIF(B32:AF32,"=0,0")</f>
        <v>31</v>
      </c>
      <c r="AJ32" s="17"/>
    </row>
    <row r="33" spans="1:36" ht="17.100000000000001" customHeight="1" x14ac:dyDescent="0.2">
      <c r="A33" s="72" t="s">
        <v>144</v>
      </c>
      <c r="B33" s="15" t="str">
        <f>[29]Julho!$K$5</f>
        <v>*</v>
      </c>
      <c r="C33" s="15" t="str">
        <f>[29]Julho!$K$6</f>
        <v>*</v>
      </c>
      <c r="D33" s="15" t="str">
        <f>[29]Julho!$K$7</f>
        <v>*</v>
      </c>
      <c r="E33" s="15" t="str">
        <f>[29]Julho!$K$8</f>
        <v>*</v>
      </c>
      <c r="F33" s="15" t="str">
        <f>[29]Julho!$K$9</f>
        <v>*</v>
      </c>
      <c r="G33" s="15" t="str">
        <f>[29]Julho!$K$10</f>
        <v>*</v>
      </c>
      <c r="H33" s="15" t="str">
        <f>[29]Julho!$K$11</f>
        <v>*</v>
      </c>
      <c r="I33" s="15" t="str">
        <f>[29]Julho!$K$12</f>
        <v>*</v>
      </c>
      <c r="J33" s="15" t="str">
        <f>[29]Julho!$K$13</f>
        <v>*</v>
      </c>
      <c r="K33" s="15" t="str">
        <f>[29]Julho!$K$14</f>
        <v>*</v>
      </c>
      <c r="L33" s="15" t="str">
        <f>[29]Julho!$K$15</f>
        <v>*</v>
      </c>
      <c r="M33" s="15">
        <f>[29]Julho!$K$16</f>
        <v>0</v>
      </c>
      <c r="N33" s="15">
        <f>[29]Julho!$K$17</f>
        <v>0</v>
      </c>
      <c r="O33" s="15">
        <f>[29]Julho!$K$18</f>
        <v>0</v>
      </c>
      <c r="P33" s="15">
        <f>[29]Julho!$K$19</f>
        <v>0</v>
      </c>
      <c r="Q33" s="15">
        <f>[29]Julho!$K$20</f>
        <v>0</v>
      </c>
      <c r="R33" s="15">
        <f>[29]Julho!$K$21</f>
        <v>0</v>
      </c>
      <c r="S33" s="15">
        <f>[29]Julho!$K$22</f>
        <v>0</v>
      </c>
      <c r="T33" s="15">
        <f>[29]Julho!$K$23</f>
        <v>0</v>
      </c>
      <c r="U33" s="15">
        <f>[29]Julho!$K$24</f>
        <v>0</v>
      </c>
      <c r="V33" s="15">
        <f>[29]Julho!$K$25</f>
        <v>0</v>
      </c>
      <c r="W33" s="15">
        <f>[29]Julho!$K$26</f>
        <v>0</v>
      </c>
      <c r="X33" s="15">
        <f>[29]Julho!$K$27</f>
        <v>0</v>
      </c>
      <c r="Y33" s="15">
        <f>[29]Julho!$K$28</f>
        <v>0</v>
      </c>
      <c r="Z33" s="15">
        <f>[29]Julho!$K$29</f>
        <v>0</v>
      </c>
      <c r="AA33" s="15">
        <f>[29]Julho!$K$30</f>
        <v>0</v>
      </c>
      <c r="AB33" s="15">
        <f>[29]Julho!$K$31</f>
        <v>0</v>
      </c>
      <c r="AC33" s="15">
        <f>[29]Julho!$K$32</f>
        <v>0</v>
      </c>
      <c r="AD33" s="15">
        <f>[29]Julho!$K$33</f>
        <v>0</v>
      </c>
      <c r="AE33" s="15">
        <f>[29]Julho!$K$34</f>
        <v>0</v>
      </c>
      <c r="AF33" s="14">
        <f>[29]Julho!$K$35</f>
        <v>0.2</v>
      </c>
      <c r="AG33" s="20">
        <f>SUM(B33:AF33)</f>
        <v>0.2</v>
      </c>
      <c r="AH33" s="27">
        <f>MAX(B33:AF33)</f>
        <v>0.2</v>
      </c>
      <c r="AI33" s="104">
        <f t="shared" ref="AI33:AI49" si="14">COUNTIF(B33:AF33,"=0,0")</f>
        <v>19</v>
      </c>
      <c r="AJ33" s="17"/>
    </row>
    <row r="34" spans="1:36" ht="17.100000000000001" customHeight="1" x14ac:dyDescent="0.2">
      <c r="A34" s="72" t="s">
        <v>145</v>
      </c>
      <c r="B34" s="15" t="str">
        <f>[30]Julho!$K$5</f>
        <v>*</v>
      </c>
      <c r="C34" s="15" t="str">
        <f>[30]Julho!$K$6</f>
        <v>*</v>
      </c>
      <c r="D34" s="15" t="str">
        <f>[30]Julho!$K$7</f>
        <v>*</v>
      </c>
      <c r="E34" s="15" t="str">
        <f>[30]Julho!$K$8</f>
        <v>*</v>
      </c>
      <c r="F34" s="15" t="str">
        <f>[30]Julho!$K$9</f>
        <v>*</v>
      </c>
      <c r="G34" s="15" t="str">
        <f>[30]Julho!$K$10</f>
        <v>*</v>
      </c>
      <c r="H34" s="15" t="str">
        <f>[30]Julho!$K$11</f>
        <v>*</v>
      </c>
      <c r="I34" s="15" t="str">
        <f>[30]Julho!$K$12</f>
        <v>*</v>
      </c>
      <c r="J34" s="15" t="str">
        <f>[30]Julho!$K$13</f>
        <v>*</v>
      </c>
      <c r="K34" s="15" t="str">
        <f>[30]Julho!$K$14</f>
        <v>*</v>
      </c>
      <c r="L34" s="15" t="str">
        <f>[30]Julho!$K$15</f>
        <v>*</v>
      </c>
      <c r="M34" s="15" t="str">
        <f>[30]Julho!$K$16</f>
        <v>*</v>
      </c>
      <c r="N34" s="15" t="str">
        <f>[30]Julho!$K$17</f>
        <v>*</v>
      </c>
      <c r="O34" s="15" t="str">
        <f>[30]Julho!$K$18</f>
        <v>*</v>
      </c>
      <c r="P34" s="15" t="str">
        <f>[30]Julho!$K$19</f>
        <v>*</v>
      </c>
      <c r="Q34" s="15" t="str">
        <f>[30]Julho!$K$20</f>
        <v>*</v>
      </c>
      <c r="R34" s="15" t="str">
        <f>[30]Julho!$K$21</f>
        <v>*</v>
      </c>
      <c r="S34" s="15" t="str">
        <f>[30]Julho!$K$22</f>
        <v>*</v>
      </c>
      <c r="T34" s="15" t="str">
        <f>[30]Julho!$K$23</f>
        <v>*</v>
      </c>
      <c r="U34" s="15" t="str">
        <f>[30]Julho!$K$24</f>
        <v>*</v>
      </c>
      <c r="V34" s="15" t="str">
        <f>[30]Julho!$K$25</f>
        <v>*</v>
      </c>
      <c r="W34" s="15" t="str">
        <f>[30]Julho!$K$26</f>
        <v>*</v>
      </c>
      <c r="X34" s="15">
        <f>[30]Julho!$K$27</f>
        <v>0</v>
      </c>
      <c r="Y34" s="15">
        <f>[30]Julho!$K$28</f>
        <v>0</v>
      </c>
      <c r="Z34" s="15">
        <f>[30]Julho!$K$29</f>
        <v>0</v>
      </c>
      <c r="AA34" s="15">
        <f>[30]Julho!$K$30</f>
        <v>0.2</v>
      </c>
      <c r="AB34" s="15">
        <f>[30]Julho!$K$31</f>
        <v>0.2</v>
      </c>
      <c r="AC34" s="15">
        <f>[30]Julho!$K$32</f>
        <v>0</v>
      </c>
      <c r="AD34" s="15">
        <f>[30]Julho!$K$33</f>
        <v>0</v>
      </c>
      <c r="AE34" s="15">
        <f>[30]Julho!$K$34</f>
        <v>1.6</v>
      </c>
      <c r="AF34" s="15">
        <f>[30]Julho!$K$35</f>
        <v>0</v>
      </c>
      <c r="AG34" s="21">
        <f t="shared" ref="AG34:AG45" si="15">SUM(B34:AF34)</f>
        <v>2</v>
      </c>
      <c r="AH34" s="23">
        <f>MAX(B34:AF34)</f>
        <v>1.6</v>
      </c>
      <c r="AI34" s="104">
        <f t="shared" si="14"/>
        <v>6</v>
      </c>
      <c r="AJ34" s="17"/>
    </row>
    <row r="35" spans="1:36" ht="17.100000000000001" customHeight="1" x14ac:dyDescent="0.2">
      <c r="A35" s="72" t="s">
        <v>146</v>
      </c>
      <c r="B35" s="15" t="str">
        <f>[31]Julho!$K$5</f>
        <v>*</v>
      </c>
      <c r="C35" s="15" t="str">
        <f>[31]Julho!$K$6</f>
        <v>*</v>
      </c>
      <c r="D35" s="15" t="str">
        <f>[31]Julho!$K$7</f>
        <v>*</v>
      </c>
      <c r="E35" s="15" t="str">
        <f>[31]Julho!$K$8</f>
        <v>*</v>
      </c>
      <c r="F35" s="15" t="str">
        <f>[31]Julho!$K$9</f>
        <v>*</v>
      </c>
      <c r="G35" s="15" t="str">
        <f>[31]Julho!$K$10</f>
        <v>*</v>
      </c>
      <c r="H35" s="15" t="str">
        <f>[31]Julho!$K$11</f>
        <v>*</v>
      </c>
      <c r="I35" s="15" t="str">
        <f>[31]Julho!$K$12</f>
        <v>*</v>
      </c>
      <c r="J35" s="15">
        <f>[31]Julho!$K$13</f>
        <v>0</v>
      </c>
      <c r="K35" s="15">
        <f>[31]Julho!$K$14</f>
        <v>0</v>
      </c>
      <c r="L35" s="15">
        <f>[31]Julho!$K$15</f>
        <v>0</v>
      </c>
      <c r="M35" s="15">
        <f>[31]Julho!$K$16</f>
        <v>0</v>
      </c>
      <c r="N35" s="15">
        <f>[31]Julho!$K$17</f>
        <v>0</v>
      </c>
      <c r="O35" s="15">
        <f>[31]Julho!$K$18</f>
        <v>0</v>
      </c>
      <c r="P35" s="15">
        <f>[31]Julho!$K$19</f>
        <v>0</v>
      </c>
      <c r="Q35" s="15">
        <f>[31]Julho!$K$20</f>
        <v>0</v>
      </c>
      <c r="R35" s="15">
        <f>[31]Julho!$K$21</f>
        <v>0</v>
      </c>
      <c r="S35" s="15">
        <f>[31]Julho!$K$22</f>
        <v>0</v>
      </c>
      <c r="T35" s="15">
        <f>[31]Julho!$K$23</f>
        <v>0</v>
      </c>
      <c r="U35" s="15">
        <f>[31]Julho!$K$24</f>
        <v>0</v>
      </c>
      <c r="V35" s="15">
        <f>[31]Julho!$K$25</f>
        <v>0</v>
      </c>
      <c r="W35" s="15">
        <f>[31]Julho!$K$26</f>
        <v>0</v>
      </c>
      <c r="X35" s="15">
        <f>[31]Julho!$K$27</f>
        <v>0</v>
      </c>
      <c r="Y35" s="15">
        <f>[31]Julho!$K$28</f>
        <v>0</v>
      </c>
      <c r="Z35" s="15">
        <f>[31]Julho!$K$29</f>
        <v>0</v>
      </c>
      <c r="AA35" s="15">
        <f>[31]Julho!$K$30</f>
        <v>0</v>
      </c>
      <c r="AB35" s="15">
        <f>[31]Julho!$K$31</f>
        <v>0</v>
      </c>
      <c r="AC35" s="15">
        <f>[31]Julho!$K$32</f>
        <v>0</v>
      </c>
      <c r="AD35" s="15">
        <f>[31]Julho!$K$33</f>
        <v>0</v>
      </c>
      <c r="AE35" s="15">
        <f>[31]Julho!$K$34</f>
        <v>0</v>
      </c>
      <c r="AF35" s="15">
        <f>[31]Julho!$K$35</f>
        <v>0.8</v>
      </c>
      <c r="AG35" s="21">
        <f t="shared" si="15"/>
        <v>0.8</v>
      </c>
      <c r="AH35" s="23">
        <f t="shared" ref="AH35:AH45" si="16">MAX(B35:AF35)</f>
        <v>0.8</v>
      </c>
      <c r="AI35" s="104">
        <f t="shared" si="14"/>
        <v>22</v>
      </c>
      <c r="AJ35" s="17"/>
    </row>
    <row r="36" spans="1:36" ht="17.100000000000001" customHeight="1" x14ac:dyDescent="0.2">
      <c r="A36" s="72" t="s">
        <v>147</v>
      </c>
      <c r="B36" s="15" t="str">
        <f>[32]Julho!$K$5</f>
        <v>*</v>
      </c>
      <c r="C36" s="15" t="str">
        <f>[32]Julho!$K$6</f>
        <v>*</v>
      </c>
      <c r="D36" s="15" t="str">
        <f>[32]Julho!$K$7</f>
        <v>*</v>
      </c>
      <c r="E36" s="15" t="str">
        <f>[32]Julho!$K$8</f>
        <v>*</v>
      </c>
      <c r="F36" s="15" t="str">
        <f>[32]Julho!$K$9</f>
        <v>*</v>
      </c>
      <c r="G36" s="15" t="str">
        <f>[32]Julho!$K$10</f>
        <v>*</v>
      </c>
      <c r="H36" s="15" t="str">
        <f>[32]Julho!$K$11</f>
        <v>*</v>
      </c>
      <c r="I36" s="15" t="str">
        <f>[32]Julho!$K$12</f>
        <v>*</v>
      </c>
      <c r="J36" s="15" t="str">
        <f>[32]Julho!$K$13</f>
        <v>*</v>
      </c>
      <c r="K36" s="15" t="str">
        <f>[32]Julho!$K$14</f>
        <v>*</v>
      </c>
      <c r="L36" s="15" t="str">
        <f>[32]Julho!$K$15</f>
        <v>*</v>
      </c>
      <c r="M36" s="15" t="str">
        <f>[32]Julho!$K$16</f>
        <v>*</v>
      </c>
      <c r="N36" s="15" t="str">
        <f>[32]Julho!$K$17</f>
        <v>*</v>
      </c>
      <c r="O36" s="15" t="str">
        <f>[32]Julho!$K$18</f>
        <v>*</v>
      </c>
      <c r="P36" s="15" t="str">
        <f>[32]Julho!$K$19</f>
        <v>*</v>
      </c>
      <c r="Q36" s="15" t="str">
        <f>[32]Julho!$K$20</f>
        <v>*</v>
      </c>
      <c r="R36" s="15" t="str">
        <f>[32]Julho!$K$21</f>
        <v>*</v>
      </c>
      <c r="S36" s="15" t="str">
        <f>[32]Julho!$K$22</f>
        <v>*</v>
      </c>
      <c r="T36" s="15" t="str">
        <f>[32]Julho!$K$23</f>
        <v>*</v>
      </c>
      <c r="U36" s="15" t="str">
        <f>[32]Julho!$K$24</f>
        <v>*</v>
      </c>
      <c r="V36" s="15" t="str">
        <f>[32]Julho!$K$25</f>
        <v>*</v>
      </c>
      <c r="W36" s="15" t="str">
        <f>[32]Julho!$K$26</f>
        <v>*</v>
      </c>
      <c r="X36" s="15" t="str">
        <f>[32]Julho!$K$27</f>
        <v>*</v>
      </c>
      <c r="Y36" s="15" t="str">
        <f>[32]Julho!$K$28</f>
        <v>*</v>
      </c>
      <c r="Z36" s="15" t="str">
        <f>[32]Julho!$K$29</f>
        <v>*</v>
      </c>
      <c r="AA36" s="15" t="str">
        <f>[32]Julho!$K$30</f>
        <v>*</v>
      </c>
      <c r="AB36" s="15" t="str">
        <f>[32]Julho!$K$31</f>
        <v>*</v>
      </c>
      <c r="AC36" s="15" t="str">
        <f>[32]Julho!$K$32</f>
        <v>*</v>
      </c>
      <c r="AD36" s="15" t="str">
        <f>[32]Julho!$K$33</f>
        <v>*</v>
      </c>
      <c r="AE36" s="15" t="str">
        <f>[32]Julho!$K$34</f>
        <v>*</v>
      </c>
      <c r="AF36" s="15" t="str">
        <f>[32]Julho!$K$35</f>
        <v>*</v>
      </c>
      <c r="AG36" s="21" t="s">
        <v>134</v>
      </c>
      <c r="AH36" s="23" t="s">
        <v>134</v>
      </c>
      <c r="AI36" s="104" t="s">
        <v>134</v>
      </c>
      <c r="AJ36" s="17"/>
    </row>
    <row r="37" spans="1:36" ht="17.100000000000001" customHeight="1" x14ac:dyDescent="0.2">
      <c r="A37" s="72" t="s">
        <v>148</v>
      </c>
      <c r="B37" s="15" t="str">
        <f>[33]Julho!$K$5</f>
        <v>*</v>
      </c>
      <c r="C37" s="15" t="str">
        <f>[33]Julho!$K$6</f>
        <v>*</v>
      </c>
      <c r="D37" s="15" t="str">
        <f>[33]Julho!$K$7</f>
        <v>*</v>
      </c>
      <c r="E37" s="15" t="str">
        <f>[33]Julho!$K$8</f>
        <v>*</v>
      </c>
      <c r="F37" s="15" t="str">
        <f>[33]Julho!$K$9</f>
        <v>*</v>
      </c>
      <c r="G37" s="15" t="str">
        <f>[33]Julho!$K$10</f>
        <v>*</v>
      </c>
      <c r="H37" s="15" t="str">
        <f>[33]Julho!$K$11</f>
        <v>*</v>
      </c>
      <c r="I37" s="15" t="str">
        <f>[33]Julho!$K$12</f>
        <v>*</v>
      </c>
      <c r="J37" s="15" t="str">
        <f>[33]Julho!$K$13</f>
        <v>*</v>
      </c>
      <c r="K37" s="15" t="str">
        <f>[33]Julho!$K$14</f>
        <v>*</v>
      </c>
      <c r="L37" s="15">
        <f>[33]Julho!$K$15</f>
        <v>0</v>
      </c>
      <c r="M37" s="15">
        <f>[33]Julho!$K$16</f>
        <v>0</v>
      </c>
      <c r="N37" s="15">
        <f>[33]Julho!$K$17</f>
        <v>0</v>
      </c>
      <c r="O37" s="15">
        <f>[33]Julho!$K$18</f>
        <v>0</v>
      </c>
      <c r="P37" s="15">
        <f>[33]Julho!$K$19</f>
        <v>0</v>
      </c>
      <c r="Q37" s="15">
        <f>[33]Julho!$K$20</f>
        <v>0</v>
      </c>
      <c r="R37" s="15">
        <f>[33]Julho!$K$21</f>
        <v>0</v>
      </c>
      <c r="S37" s="15">
        <f>[33]Julho!$K$22</f>
        <v>0</v>
      </c>
      <c r="T37" s="15">
        <f>[33]Julho!$K$23</f>
        <v>0</v>
      </c>
      <c r="U37" s="15">
        <f>[33]Julho!$K$24</f>
        <v>0</v>
      </c>
      <c r="V37" s="15">
        <f>[33]Julho!$K$25</f>
        <v>0</v>
      </c>
      <c r="W37" s="15">
        <f>[33]Julho!$K$26</f>
        <v>0</v>
      </c>
      <c r="X37" s="15">
        <f>[33]Julho!$K$27</f>
        <v>0</v>
      </c>
      <c r="Y37" s="15">
        <f>[33]Julho!$K$28</f>
        <v>0</v>
      </c>
      <c r="Z37" s="15">
        <f>[33]Julho!$K$29</f>
        <v>0</v>
      </c>
      <c r="AA37" s="15">
        <f>[33]Julho!$K$30</f>
        <v>0</v>
      </c>
      <c r="AB37" s="15">
        <f>[33]Julho!$K$31</f>
        <v>0</v>
      </c>
      <c r="AC37" s="15">
        <f>[33]Julho!$K$32</f>
        <v>0</v>
      </c>
      <c r="AD37" s="15">
        <f>[33]Julho!$K$33</f>
        <v>0</v>
      </c>
      <c r="AE37" s="15">
        <f>[33]Julho!$K$34</f>
        <v>0</v>
      </c>
      <c r="AF37" s="15">
        <f>[33]Julho!$K$35</f>
        <v>0</v>
      </c>
      <c r="AG37" s="21">
        <f>SUM(B37:AF37)</f>
        <v>0</v>
      </c>
      <c r="AH37" s="23">
        <f>MAX(B37:AF37)</f>
        <v>0</v>
      </c>
      <c r="AI37" s="104">
        <f t="shared" si="14"/>
        <v>21</v>
      </c>
      <c r="AJ37" s="17"/>
    </row>
    <row r="38" spans="1:36" ht="17.100000000000001" customHeight="1" x14ac:dyDescent="0.2">
      <c r="A38" s="72" t="s">
        <v>149</v>
      </c>
      <c r="B38" s="15" t="str">
        <f>[34]Julho!$K$5</f>
        <v>*</v>
      </c>
      <c r="C38" s="15" t="str">
        <f>[34]Julho!$K$6</f>
        <v>*</v>
      </c>
      <c r="D38" s="15" t="str">
        <f>[34]Julho!$K$7</f>
        <v>*</v>
      </c>
      <c r="E38" s="15" t="str">
        <f>[34]Julho!$K$8</f>
        <v>*</v>
      </c>
      <c r="F38" s="15" t="str">
        <f>[34]Julho!$K$9</f>
        <v>*</v>
      </c>
      <c r="G38" s="15" t="str">
        <f>[34]Julho!$K$10</f>
        <v>*</v>
      </c>
      <c r="H38" s="15" t="str">
        <f>[34]Julho!$K$11</f>
        <v>*</v>
      </c>
      <c r="I38" s="15" t="str">
        <f>[34]Julho!$K$12</f>
        <v>*</v>
      </c>
      <c r="J38" s="15" t="str">
        <f>[34]Julho!$K$13</f>
        <v>*</v>
      </c>
      <c r="K38" s="15" t="str">
        <f>[34]Julho!$K$14</f>
        <v>*</v>
      </c>
      <c r="L38" s="15" t="str">
        <f>[34]Julho!$K$15</f>
        <v>*</v>
      </c>
      <c r="M38" s="15" t="str">
        <f>[34]Julho!$K$16</f>
        <v>*</v>
      </c>
      <c r="N38" s="15" t="str">
        <f>[34]Julho!$K$17</f>
        <v>*</v>
      </c>
      <c r="O38" s="15" t="str">
        <f>[34]Julho!$K$18</f>
        <v>*</v>
      </c>
      <c r="P38" s="15" t="str">
        <f>[34]Julho!$K$19</f>
        <v>*</v>
      </c>
      <c r="Q38" s="15">
        <f>[34]Julho!$K$20</f>
        <v>0</v>
      </c>
      <c r="R38" s="15">
        <f>[34]Julho!$K$21</f>
        <v>0</v>
      </c>
      <c r="S38" s="15">
        <f>[34]Julho!$K$22</f>
        <v>0</v>
      </c>
      <c r="T38" s="15">
        <f>[34]Julho!$K$23</f>
        <v>0</v>
      </c>
      <c r="U38" s="15">
        <f>[34]Julho!$K$24</f>
        <v>0</v>
      </c>
      <c r="V38" s="15">
        <f>[34]Julho!$K$25</f>
        <v>0</v>
      </c>
      <c r="W38" s="15">
        <f>[34]Julho!$K$26</f>
        <v>0</v>
      </c>
      <c r="X38" s="15">
        <f>[34]Julho!$K$27</f>
        <v>0</v>
      </c>
      <c r="Y38" s="15">
        <f>[34]Julho!$K$28</f>
        <v>0</v>
      </c>
      <c r="Z38" s="15">
        <f>[34]Julho!$K$29</f>
        <v>0</v>
      </c>
      <c r="AA38" s="15">
        <f>[34]Julho!$K$30</f>
        <v>0</v>
      </c>
      <c r="AB38" s="15">
        <f>[34]Julho!$K$31</f>
        <v>0</v>
      </c>
      <c r="AC38" s="15">
        <f>[34]Julho!$K$32</f>
        <v>0</v>
      </c>
      <c r="AD38" s="15">
        <f>[34]Julho!$K$33</f>
        <v>0</v>
      </c>
      <c r="AE38" s="15">
        <f>[34]Julho!$K$34</f>
        <v>0</v>
      </c>
      <c r="AF38" s="15">
        <f>[34]Julho!$K$35</f>
        <v>1.4000000000000001</v>
      </c>
      <c r="AG38" s="21">
        <f t="shared" si="15"/>
        <v>1.4000000000000001</v>
      </c>
      <c r="AH38" s="23">
        <f t="shared" si="16"/>
        <v>1.4000000000000001</v>
      </c>
      <c r="AI38" s="104">
        <f t="shared" si="14"/>
        <v>15</v>
      </c>
      <c r="AJ38" s="17"/>
    </row>
    <row r="39" spans="1:36" ht="17.100000000000001" customHeight="1" x14ac:dyDescent="0.2">
      <c r="A39" s="72" t="s">
        <v>150</v>
      </c>
      <c r="B39" s="15">
        <f>[35]Julho!$K$5</f>
        <v>0</v>
      </c>
      <c r="C39" s="15">
        <f>[35]Julho!$K$6</f>
        <v>0</v>
      </c>
      <c r="D39" s="15">
        <f>[35]Julho!$K$7</f>
        <v>0</v>
      </c>
      <c r="E39" s="15">
        <f>[35]Julho!$K$8</f>
        <v>0</v>
      </c>
      <c r="F39" s="15">
        <f>[35]Julho!$K$9</f>
        <v>0</v>
      </c>
      <c r="G39" s="15">
        <f>[35]Julho!$K$10</f>
        <v>0</v>
      </c>
      <c r="H39" s="15">
        <f>[35]Julho!$K$11</f>
        <v>0</v>
      </c>
      <c r="I39" s="15">
        <f>[35]Julho!$K$12</f>
        <v>0</v>
      </c>
      <c r="J39" s="15">
        <f>[35]Julho!$K$13</f>
        <v>0</v>
      </c>
      <c r="K39" s="15">
        <f>[35]Julho!$K$14</f>
        <v>0</v>
      </c>
      <c r="L39" s="15">
        <f>[35]Julho!$K$15</f>
        <v>0</v>
      </c>
      <c r="M39" s="15">
        <f>[35]Julho!$K$16</f>
        <v>0</v>
      </c>
      <c r="N39" s="15">
        <f>[35]Julho!$K$17</f>
        <v>0</v>
      </c>
      <c r="O39" s="15">
        <f>[35]Julho!$K$18</f>
        <v>0</v>
      </c>
      <c r="P39" s="15">
        <f>[35]Julho!$K$19</f>
        <v>0</v>
      </c>
      <c r="Q39" s="15">
        <f>[35]Julho!$K$20</f>
        <v>0</v>
      </c>
      <c r="R39" s="15">
        <f>[35]Julho!$K$21</f>
        <v>0</v>
      </c>
      <c r="S39" s="15">
        <f>[35]Julho!$K$22</f>
        <v>0</v>
      </c>
      <c r="T39" s="15">
        <f>[35]Julho!$K$23</f>
        <v>0</v>
      </c>
      <c r="U39" s="15">
        <f>[35]Julho!$K$24</f>
        <v>0</v>
      </c>
      <c r="V39" s="15">
        <f>[35]Julho!$K$25</f>
        <v>0</v>
      </c>
      <c r="W39" s="15">
        <f>[35]Julho!$K$26</f>
        <v>0</v>
      </c>
      <c r="X39" s="15">
        <f>[35]Julho!$K$27</f>
        <v>0</v>
      </c>
      <c r="Y39" s="15">
        <f>[35]Julho!$K$28</f>
        <v>0</v>
      </c>
      <c r="Z39" s="15">
        <f>[35]Julho!$K$29</f>
        <v>0</v>
      </c>
      <c r="AA39" s="15">
        <f>[35]Julho!$K$30</f>
        <v>0</v>
      </c>
      <c r="AB39" s="15">
        <f>[35]Julho!$K$31</f>
        <v>0</v>
      </c>
      <c r="AC39" s="15">
        <f>[35]Julho!$K$32</f>
        <v>0</v>
      </c>
      <c r="AD39" s="15">
        <f>[35]Julho!$K$33</f>
        <v>0</v>
      </c>
      <c r="AE39" s="15">
        <f>[35]Julho!$K$34</f>
        <v>0</v>
      </c>
      <c r="AF39" s="15">
        <f>[35]Julho!$K$35</f>
        <v>0</v>
      </c>
      <c r="AG39" s="21">
        <f t="shared" si="15"/>
        <v>0</v>
      </c>
      <c r="AH39" s="23">
        <f t="shared" si="16"/>
        <v>0</v>
      </c>
      <c r="AI39" s="104">
        <f t="shared" si="14"/>
        <v>31</v>
      </c>
      <c r="AJ39" s="17"/>
    </row>
    <row r="40" spans="1:36" ht="17.100000000000001" customHeight="1" x14ac:dyDescent="0.2">
      <c r="A40" s="72" t="s">
        <v>151</v>
      </c>
      <c r="B40" s="15" t="str">
        <f>[36]Julho!$K$5</f>
        <v>*</v>
      </c>
      <c r="C40" s="15" t="str">
        <f>[36]Julho!$K$6</f>
        <v>*</v>
      </c>
      <c r="D40" s="15" t="str">
        <f>[36]Julho!$K$7</f>
        <v>*</v>
      </c>
      <c r="E40" s="15" t="str">
        <f>[36]Julho!$K$8</f>
        <v>*</v>
      </c>
      <c r="F40" s="15" t="str">
        <f>[36]Julho!$K$9</f>
        <v>*</v>
      </c>
      <c r="G40" s="15" t="str">
        <f>[36]Julho!$K$10</f>
        <v>*</v>
      </c>
      <c r="H40" s="15" t="str">
        <f>[36]Julho!$K$11</f>
        <v>*</v>
      </c>
      <c r="I40" s="15" t="str">
        <f>[36]Julho!$K$12</f>
        <v>*</v>
      </c>
      <c r="J40" s="15" t="str">
        <f>[36]Julho!$K$13</f>
        <v>*</v>
      </c>
      <c r="K40" s="15" t="str">
        <f>[36]Julho!$K$14</f>
        <v>*</v>
      </c>
      <c r="L40" s="15" t="str">
        <f>[36]Julho!$K$15</f>
        <v>*</v>
      </c>
      <c r="M40" s="15" t="str">
        <f>[36]Julho!$K$16</f>
        <v>*</v>
      </c>
      <c r="N40" s="15" t="str">
        <f>[36]Julho!$K$17</f>
        <v>*</v>
      </c>
      <c r="O40" s="15" t="str">
        <f>[36]Julho!$K$18</f>
        <v>*</v>
      </c>
      <c r="P40" s="15" t="str">
        <f>[36]Julho!$K$19</f>
        <v>*</v>
      </c>
      <c r="Q40" s="15" t="str">
        <f>[36]Julho!$K$20</f>
        <v>*</v>
      </c>
      <c r="R40" s="15">
        <f>[36]Julho!$K$21</f>
        <v>0</v>
      </c>
      <c r="S40" s="15">
        <f>[36]Julho!$K$22</f>
        <v>0</v>
      </c>
      <c r="T40" s="15">
        <f>[36]Julho!$K$23</f>
        <v>0</v>
      </c>
      <c r="U40" s="15">
        <f>[36]Julho!$K$24</f>
        <v>0</v>
      </c>
      <c r="V40" s="15">
        <f>[36]Julho!$K$25</f>
        <v>0</v>
      </c>
      <c r="W40" s="15">
        <f>[36]Julho!$K$26</f>
        <v>0</v>
      </c>
      <c r="X40" s="15">
        <f>[36]Julho!$K$27</f>
        <v>0</v>
      </c>
      <c r="Y40" s="15">
        <f>[36]Julho!$K$28</f>
        <v>0</v>
      </c>
      <c r="Z40" s="15">
        <f>[36]Julho!$K$29</f>
        <v>0</v>
      </c>
      <c r="AA40" s="15">
        <f>[36]Julho!$K$30</f>
        <v>0</v>
      </c>
      <c r="AB40" s="15">
        <f>[36]Julho!$K$31</f>
        <v>0</v>
      </c>
      <c r="AC40" s="15">
        <f>[36]Julho!$K$32</f>
        <v>0</v>
      </c>
      <c r="AD40" s="15">
        <f>[36]Julho!$K$33</f>
        <v>0</v>
      </c>
      <c r="AE40" s="15">
        <f>[36]Julho!$K$34</f>
        <v>0</v>
      </c>
      <c r="AF40" s="15">
        <f>[36]Julho!$K$35</f>
        <v>0</v>
      </c>
      <c r="AG40" s="21">
        <f t="shared" si="15"/>
        <v>0</v>
      </c>
      <c r="AH40" s="23">
        <f t="shared" si="16"/>
        <v>0</v>
      </c>
      <c r="AI40" s="104">
        <f t="shared" si="14"/>
        <v>15</v>
      </c>
      <c r="AJ40" s="17"/>
    </row>
    <row r="41" spans="1:36" ht="17.100000000000001" customHeight="1" x14ac:dyDescent="0.2">
      <c r="A41" s="72" t="s">
        <v>152</v>
      </c>
      <c r="B41" s="15" t="str">
        <f>[37]Julho!$K$5</f>
        <v>*</v>
      </c>
      <c r="C41" s="15" t="str">
        <f>[37]Julho!$K$6</f>
        <v>*</v>
      </c>
      <c r="D41" s="15" t="str">
        <f>[37]Julho!$K$7</f>
        <v>*</v>
      </c>
      <c r="E41" s="15" t="str">
        <f>[37]Julho!$K$8</f>
        <v>*</v>
      </c>
      <c r="F41" s="15" t="str">
        <f>[37]Julho!$K$9</f>
        <v>*</v>
      </c>
      <c r="G41" s="15" t="str">
        <f>[37]Julho!$K$10</f>
        <v>*</v>
      </c>
      <c r="H41" s="15" t="str">
        <f>[37]Julho!$K$11</f>
        <v>*</v>
      </c>
      <c r="I41" s="15" t="str">
        <f>[37]Julho!$K$12</f>
        <v>*</v>
      </c>
      <c r="J41" s="15" t="str">
        <f>[37]Julho!$K$13</f>
        <v>*</v>
      </c>
      <c r="K41" s="15" t="str">
        <f>[37]Julho!$K$14</f>
        <v>*</v>
      </c>
      <c r="L41" s="15" t="str">
        <f>[37]Julho!$K$15</f>
        <v>*</v>
      </c>
      <c r="M41" s="15" t="str">
        <f>[37]Julho!$K$16</f>
        <v>*</v>
      </c>
      <c r="N41" s="15">
        <f>[37]Julho!$K$17</f>
        <v>0</v>
      </c>
      <c r="O41" s="15">
        <f>[37]Julho!$K$18</f>
        <v>0</v>
      </c>
      <c r="P41" s="15">
        <f>[37]Julho!$K$19</f>
        <v>0</v>
      </c>
      <c r="Q41" s="15">
        <f>[37]Julho!$K$20</f>
        <v>0</v>
      </c>
      <c r="R41" s="15">
        <f>[37]Julho!$K$21</f>
        <v>0</v>
      </c>
      <c r="S41" s="15">
        <f>[37]Julho!$K$22</f>
        <v>0</v>
      </c>
      <c r="T41" s="15">
        <f>[37]Julho!$K$23</f>
        <v>0</v>
      </c>
      <c r="U41" s="15">
        <f>[37]Julho!$K$24</f>
        <v>0</v>
      </c>
      <c r="V41" s="15">
        <f>[37]Julho!$K$25</f>
        <v>2.2000000000000002</v>
      </c>
      <c r="W41" s="15">
        <f>[37]Julho!$K$26</f>
        <v>0</v>
      </c>
      <c r="X41" s="15">
        <f>[37]Julho!$K$27</f>
        <v>0</v>
      </c>
      <c r="Y41" s="15">
        <f>[37]Julho!$K$28</f>
        <v>0</v>
      </c>
      <c r="Z41" s="15">
        <f>[37]Julho!$K$29</f>
        <v>0</v>
      </c>
      <c r="AA41" s="15">
        <f>[37]Julho!$K$30</f>
        <v>0</v>
      </c>
      <c r="AB41" s="15">
        <f>[37]Julho!$K$31</f>
        <v>0</v>
      </c>
      <c r="AC41" s="15">
        <f>[37]Julho!$K$32</f>
        <v>0</v>
      </c>
      <c r="AD41" s="15">
        <f>[37]Julho!$K$33</f>
        <v>0</v>
      </c>
      <c r="AE41" s="15">
        <f>[37]Julho!$K$34</f>
        <v>6.6</v>
      </c>
      <c r="AF41" s="15">
        <f>[37]Julho!$K$35</f>
        <v>0.4</v>
      </c>
      <c r="AG41" s="21">
        <f t="shared" si="15"/>
        <v>9.2000000000000011</v>
      </c>
      <c r="AH41" s="23">
        <f t="shared" si="16"/>
        <v>6.6</v>
      </c>
      <c r="AI41" s="104">
        <f t="shared" si="14"/>
        <v>16</v>
      </c>
      <c r="AJ41" s="17"/>
    </row>
    <row r="42" spans="1:36" ht="17.100000000000001" customHeight="1" x14ac:dyDescent="0.2">
      <c r="A42" s="72" t="s">
        <v>153</v>
      </c>
      <c r="B42" s="15" t="str">
        <f>[38]Julho!$K$5</f>
        <v>*</v>
      </c>
      <c r="C42" s="15" t="str">
        <f>[38]Julho!$K$6</f>
        <v>*</v>
      </c>
      <c r="D42" s="15" t="str">
        <f>[38]Julho!$K$7</f>
        <v>*</v>
      </c>
      <c r="E42" s="15" t="str">
        <f>[38]Julho!$K$8</f>
        <v>*</v>
      </c>
      <c r="F42" s="15" t="str">
        <f>[38]Julho!$K$9</f>
        <v>*</v>
      </c>
      <c r="G42" s="15" t="str">
        <f>[38]Julho!$K$10</f>
        <v>*</v>
      </c>
      <c r="H42" s="15" t="str">
        <f>[38]Julho!$K$11</f>
        <v>*</v>
      </c>
      <c r="I42" s="15" t="str">
        <f>[38]Julho!$K$12</f>
        <v>*</v>
      </c>
      <c r="J42" s="15" t="str">
        <f>[38]Julho!$K$13</f>
        <v>*</v>
      </c>
      <c r="K42" s="15" t="str">
        <f>[38]Julho!$K$14</f>
        <v>*</v>
      </c>
      <c r="L42" s="15" t="str">
        <f>[38]Julho!$K$15</f>
        <v>*</v>
      </c>
      <c r="M42" s="15" t="str">
        <f>[38]Julho!$K$16</f>
        <v>*</v>
      </c>
      <c r="N42" s="15" t="str">
        <f>[38]Julho!$K$17</f>
        <v>*</v>
      </c>
      <c r="O42" s="15" t="str">
        <f>[38]Julho!$K$18</f>
        <v>*</v>
      </c>
      <c r="P42" s="15" t="str">
        <f>[38]Julho!$K$19</f>
        <v>*</v>
      </c>
      <c r="Q42" s="15">
        <f>[38]Julho!$K$20</f>
        <v>0</v>
      </c>
      <c r="R42" s="15">
        <f>[38]Julho!$K$21</f>
        <v>0</v>
      </c>
      <c r="S42" s="15">
        <f>[38]Julho!$K$22</f>
        <v>0</v>
      </c>
      <c r="T42" s="15">
        <f>[38]Julho!$K$23</f>
        <v>0</v>
      </c>
      <c r="U42" s="15">
        <f>[38]Julho!$K$24</f>
        <v>0</v>
      </c>
      <c r="V42" s="15">
        <f>[38]Julho!$K$25</f>
        <v>0</v>
      </c>
      <c r="W42" s="15">
        <f>[38]Julho!$K$26</f>
        <v>0</v>
      </c>
      <c r="X42" s="15">
        <f>[38]Julho!$K$27</f>
        <v>0</v>
      </c>
      <c r="Y42" s="15">
        <f>[38]Julho!$K$28</f>
        <v>0</v>
      </c>
      <c r="Z42" s="15">
        <f>[38]Julho!$K$29</f>
        <v>0</v>
      </c>
      <c r="AA42" s="15">
        <f>[38]Julho!$K$30</f>
        <v>0</v>
      </c>
      <c r="AB42" s="15">
        <f>[38]Julho!$K$31</f>
        <v>0</v>
      </c>
      <c r="AC42" s="15">
        <f>[38]Julho!$K$32</f>
        <v>0</v>
      </c>
      <c r="AD42" s="15">
        <f>[38]Julho!$K$33</f>
        <v>0</v>
      </c>
      <c r="AE42" s="15">
        <f>[38]Julho!$K$34</f>
        <v>0</v>
      </c>
      <c r="AF42" s="15">
        <f>[38]Julho!$K$35</f>
        <v>0</v>
      </c>
      <c r="AG42" s="21">
        <f>SUM(B42:AF42)</f>
        <v>0</v>
      </c>
      <c r="AH42" s="23">
        <f>MAX(B42:AF42)</f>
        <v>0</v>
      </c>
      <c r="AI42" s="104">
        <f t="shared" si="14"/>
        <v>16</v>
      </c>
      <c r="AJ42" s="17"/>
    </row>
    <row r="43" spans="1:36" ht="17.100000000000001" customHeight="1" x14ac:dyDescent="0.2">
      <c r="A43" s="72" t="s">
        <v>154</v>
      </c>
      <c r="B43" s="15" t="str">
        <f>[39]Julho!$K$5</f>
        <v>*</v>
      </c>
      <c r="C43" s="15" t="str">
        <f>[39]Julho!$K$6</f>
        <v>*</v>
      </c>
      <c r="D43" s="15" t="str">
        <f>[39]Julho!$K$7</f>
        <v>*</v>
      </c>
      <c r="E43" s="15" t="str">
        <f>[39]Julho!$K$8</f>
        <v>*</v>
      </c>
      <c r="F43" s="15" t="str">
        <f>[39]Julho!$K$9</f>
        <v>*</v>
      </c>
      <c r="G43" s="15" t="str">
        <f>[39]Julho!$K$10</f>
        <v>*</v>
      </c>
      <c r="H43" s="15" t="str">
        <f>[39]Julho!$K$11</f>
        <v>*</v>
      </c>
      <c r="I43" s="15" t="str">
        <f>[39]Julho!$K$12</f>
        <v>*</v>
      </c>
      <c r="J43" s="15" t="str">
        <f>[39]Julho!$K$13</f>
        <v>*</v>
      </c>
      <c r="K43" s="15" t="str">
        <f>[39]Julho!$K$14</f>
        <v>*</v>
      </c>
      <c r="L43" s="15" t="str">
        <f>[39]Julho!$K$15</f>
        <v>*</v>
      </c>
      <c r="M43" s="15" t="str">
        <f>[39]Julho!$K$16</f>
        <v>*</v>
      </c>
      <c r="N43" s="15">
        <f>[39]Julho!$K$17</f>
        <v>0</v>
      </c>
      <c r="O43" s="15">
        <f>[39]Julho!$K$18</f>
        <v>0</v>
      </c>
      <c r="P43" s="15">
        <f>[39]Julho!$K$19</f>
        <v>0</v>
      </c>
      <c r="Q43" s="15">
        <f>[39]Julho!$K$20</f>
        <v>0</v>
      </c>
      <c r="R43" s="15">
        <f>[39]Julho!$K$21</f>
        <v>0</v>
      </c>
      <c r="S43" s="15">
        <f>[39]Julho!$K$22</f>
        <v>0</v>
      </c>
      <c r="T43" s="15">
        <f>[39]Julho!$K$23</f>
        <v>0</v>
      </c>
      <c r="U43" s="15">
        <f>[39]Julho!$K$24</f>
        <v>0</v>
      </c>
      <c r="V43" s="15">
        <f>[39]Julho!$K$25</f>
        <v>0</v>
      </c>
      <c r="W43" s="15">
        <f>[39]Julho!$K$26</f>
        <v>0</v>
      </c>
      <c r="X43" s="15">
        <f>[39]Julho!$K$27</f>
        <v>0</v>
      </c>
      <c r="Y43" s="15">
        <f>[39]Julho!$K$28</f>
        <v>0</v>
      </c>
      <c r="Z43" s="15">
        <f>[39]Julho!$K$29</f>
        <v>0</v>
      </c>
      <c r="AA43" s="15">
        <f>[39]Julho!$K$30</f>
        <v>0</v>
      </c>
      <c r="AB43" s="15">
        <f>[39]Julho!$K$31</f>
        <v>0</v>
      </c>
      <c r="AC43" s="15">
        <f>[39]Julho!$K$32</f>
        <v>0</v>
      </c>
      <c r="AD43" s="15">
        <f>[39]Julho!$K$33</f>
        <v>0</v>
      </c>
      <c r="AE43" s="15">
        <f>[39]Julho!$K$34</f>
        <v>0</v>
      </c>
      <c r="AF43" s="15">
        <f>[39]Julho!$K$35</f>
        <v>2.6</v>
      </c>
      <c r="AG43" s="21">
        <f t="shared" si="15"/>
        <v>2.6</v>
      </c>
      <c r="AH43" s="23">
        <f t="shared" si="16"/>
        <v>2.6</v>
      </c>
      <c r="AI43" s="104">
        <f t="shared" si="14"/>
        <v>18</v>
      </c>
      <c r="AJ43" s="17"/>
    </row>
    <row r="44" spans="1:36" ht="17.100000000000001" customHeight="1" x14ac:dyDescent="0.2">
      <c r="A44" s="72" t="s">
        <v>155</v>
      </c>
      <c r="B44" s="15" t="str">
        <f>[40]Julho!$K$5</f>
        <v>*</v>
      </c>
      <c r="C44" s="15" t="str">
        <f>[40]Julho!$K$6</f>
        <v>*</v>
      </c>
      <c r="D44" s="15" t="str">
        <f>[40]Julho!$K$7</f>
        <v>*</v>
      </c>
      <c r="E44" s="15" t="str">
        <f>[40]Julho!$K$8</f>
        <v>*</v>
      </c>
      <c r="F44" s="15" t="str">
        <f>[40]Julho!$K$9</f>
        <v>*</v>
      </c>
      <c r="G44" s="15" t="str">
        <f>[40]Julho!$K$10</f>
        <v>*</v>
      </c>
      <c r="H44" s="15" t="str">
        <f>[40]Julho!$K$11</f>
        <v>*</v>
      </c>
      <c r="I44" s="15" t="str">
        <f>[40]Julho!$K$12</f>
        <v>*</v>
      </c>
      <c r="J44" s="15" t="str">
        <f>[40]Julho!$K$13</f>
        <v>*</v>
      </c>
      <c r="K44" s="15" t="str">
        <f>[40]Julho!$K$14</f>
        <v>*</v>
      </c>
      <c r="L44" s="15" t="str">
        <f>[40]Julho!$K$15</f>
        <v>*</v>
      </c>
      <c r="M44" s="15" t="str">
        <f>[40]Julho!$K$16</f>
        <v>*</v>
      </c>
      <c r="N44" s="15" t="str">
        <f>[40]Julho!$K$17</f>
        <v>*</v>
      </c>
      <c r="O44" s="15" t="str">
        <f>[40]Julho!$K$18</f>
        <v>*</v>
      </c>
      <c r="P44" s="15" t="str">
        <f>[40]Julho!$K$19</f>
        <v>*</v>
      </c>
      <c r="Q44" s="107" t="str">
        <f>[40]Julho!$K$20</f>
        <v>*</v>
      </c>
      <c r="R44" s="15">
        <f>[40]Julho!$K$21</f>
        <v>0</v>
      </c>
      <c r="S44" s="15">
        <f>[40]Julho!$K$22</f>
        <v>0</v>
      </c>
      <c r="T44" s="15">
        <f>[40]Julho!$K$23</f>
        <v>0</v>
      </c>
      <c r="U44" s="15">
        <f>[40]Julho!$K$24</f>
        <v>0</v>
      </c>
      <c r="V44" s="15">
        <f>[40]Julho!$K$25</f>
        <v>0</v>
      </c>
      <c r="W44" s="15">
        <f>[40]Julho!$K$26</f>
        <v>0</v>
      </c>
      <c r="X44" s="15">
        <f>[40]Julho!$K$27</f>
        <v>0</v>
      </c>
      <c r="Y44" s="15">
        <f>[40]Julho!$K$28</f>
        <v>0</v>
      </c>
      <c r="Z44" s="15">
        <f>[40]Julho!$K$29</f>
        <v>0</v>
      </c>
      <c r="AA44" s="15">
        <f>[40]Julho!$K$30</f>
        <v>0</v>
      </c>
      <c r="AB44" s="15">
        <f>[40]Julho!$K$31</f>
        <v>0</v>
      </c>
      <c r="AC44" s="15">
        <f>[40]Julho!$K$32</f>
        <v>0</v>
      </c>
      <c r="AD44" s="15">
        <f>[40]Julho!$K$33</f>
        <v>0</v>
      </c>
      <c r="AE44" s="15">
        <f>[40]Julho!$K$34</f>
        <v>0</v>
      </c>
      <c r="AF44" s="15">
        <f>[40]Julho!$K$35</f>
        <v>1.9999999999999998</v>
      </c>
      <c r="AG44" s="22">
        <f t="shared" si="15"/>
        <v>1.9999999999999998</v>
      </c>
      <c r="AH44" s="23">
        <f t="shared" si="16"/>
        <v>1.9999999999999998</v>
      </c>
      <c r="AI44" s="104">
        <f t="shared" si="14"/>
        <v>14</v>
      </c>
      <c r="AJ44" s="17"/>
    </row>
    <row r="45" spans="1:36" ht="17.100000000000001" customHeight="1" x14ac:dyDescent="0.2">
      <c r="A45" s="72" t="s">
        <v>156</v>
      </c>
      <c r="B45" s="15" t="str">
        <f>[41]Julho!$K$5</f>
        <v>*</v>
      </c>
      <c r="C45" s="15" t="str">
        <f>[41]Julho!$K$6</f>
        <v>*</v>
      </c>
      <c r="D45" s="15" t="str">
        <f>[41]Julho!$K$7</f>
        <v>*</v>
      </c>
      <c r="E45" s="15" t="str">
        <f>[41]Julho!$K$8</f>
        <v>*</v>
      </c>
      <c r="F45" s="15" t="str">
        <f>[41]Julho!$K$9</f>
        <v>*</v>
      </c>
      <c r="G45" s="15" t="str">
        <f>[41]Julho!$K$10</f>
        <v>*</v>
      </c>
      <c r="H45" s="15" t="str">
        <f>[41]Julho!$K$11</f>
        <v>*</v>
      </c>
      <c r="I45" s="15" t="str">
        <f>[41]Julho!$K$12</f>
        <v>*</v>
      </c>
      <c r="J45" s="15" t="str">
        <f>[41]Julho!$K$13</f>
        <v>*</v>
      </c>
      <c r="K45" s="15" t="str">
        <f>[41]Julho!$K$14</f>
        <v>*</v>
      </c>
      <c r="L45" s="15" t="str">
        <f>[41]Julho!$K$15</f>
        <v>*</v>
      </c>
      <c r="M45" s="15">
        <f>[41]Julho!$K$16</f>
        <v>0</v>
      </c>
      <c r="N45" s="15">
        <f>[41]Julho!$K$17</f>
        <v>0</v>
      </c>
      <c r="O45" s="15">
        <f>[41]Julho!$K$18</f>
        <v>0</v>
      </c>
      <c r="P45" s="15">
        <f>[41]Julho!$K$19</f>
        <v>0</v>
      </c>
      <c r="Q45" s="15">
        <f>[41]Julho!$K$20</f>
        <v>0</v>
      </c>
      <c r="R45" s="15">
        <f>[41]Julho!$K$21</f>
        <v>0</v>
      </c>
      <c r="S45" s="15">
        <f>[41]Julho!$K$22</f>
        <v>0</v>
      </c>
      <c r="T45" s="15">
        <f>[41]Julho!$K$23</f>
        <v>0</v>
      </c>
      <c r="U45" s="15">
        <f>[41]Julho!$K$24</f>
        <v>0</v>
      </c>
      <c r="V45" s="15">
        <f>[41]Julho!$K$25</f>
        <v>0</v>
      </c>
      <c r="W45" s="15">
        <f>[41]Julho!$K$26</f>
        <v>0</v>
      </c>
      <c r="X45" s="15">
        <f>[41]Julho!$K$27</f>
        <v>0</v>
      </c>
      <c r="Y45" s="15">
        <f>[41]Julho!$K$28</f>
        <v>0</v>
      </c>
      <c r="Z45" s="15">
        <f>[41]Julho!$K$29</f>
        <v>0</v>
      </c>
      <c r="AA45" s="15">
        <f>[41]Julho!$K$30</f>
        <v>0</v>
      </c>
      <c r="AB45" s="15">
        <f>[41]Julho!$K$31</f>
        <v>0</v>
      </c>
      <c r="AC45" s="15">
        <f>[41]Julho!$K$32</f>
        <v>0</v>
      </c>
      <c r="AD45" s="15">
        <f>[41]Julho!$K$33</f>
        <v>0</v>
      </c>
      <c r="AE45" s="15">
        <f>[41]Julho!$K$34</f>
        <v>0</v>
      </c>
      <c r="AF45" s="15">
        <f>[41]Julho!$K$35</f>
        <v>0</v>
      </c>
      <c r="AG45" s="21">
        <f t="shared" si="15"/>
        <v>0</v>
      </c>
      <c r="AH45" s="23">
        <f t="shared" si="16"/>
        <v>0</v>
      </c>
      <c r="AI45" s="104">
        <f t="shared" si="14"/>
        <v>20</v>
      </c>
      <c r="AJ45" s="17"/>
    </row>
    <row r="46" spans="1:36" ht="17.100000000000001" customHeight="1" x14ac:dyDescent="0.2">
      <c r="A46" s="72" t="s">
        <v>157</v>
      </c>
      <c r="B46" s="15" t="str">
        <f>[42]Julho!$K$5</f>
        <v>*</v>
      </c>
      <c r="C46" s="15" t="str">
        <f>[42]Julho!$K$6</f>
        <v>*</v>
      </c>
      <c r="D46" s="15" t="str">
        <f>[42]Julho!$K$7</f>
        <v>*</v>
      </c>
      <c r="E46" s="15" t="str">
        <f>[42]Julho!$K$8</f>
        <v>*</v>
      </c>
      <c r="F46" s="15" t="str">
        <f>[42]Julho!$K$9</f>
        <v>*</v>
      </c>
      <c r="G46" s="15" t="str">
        <f>[42]Julho!$K$10</f>
        <v>*</v>
      </c>
      <c r="H46" s="15" t="str">
        <f>[42]Julho!$K$11</f>
        <v>*</v>
      </c>
      <c r="I46" s="15" t="str">
        <f>[42]Julho!$K$12</f>
        <v>*</v>
      </c>
      <c r="J46" s="15">
        <f>[42]Julho!$K$13</f>
        <v>0</v>
      </c>
      <c r="K46" s="15">
        <f>[42]Julho!$K$14</f>
        <v>0</v>
      </c>
      <c r="L46" s="15">
        <f>[42]Julho!$K$15</f>
        <v>0</v>
      </c>
      <c r="M46" s="15">
        <f>[42]Julho!$K$16</f>
        <v>0</v>
      </c>
      <c r="N46" s="15">
        <f>[42]Julho!$K$17</f>
        <v>0</v>
      </c>
      <c r="O46" s="15">
        <f>[42]Julho!$K$18</f>
        <v>0</v>
      </c>
      <c r="P46" s="15">
        <f>[42]Julho!$K$19</f>
        <v>0</v>
      </c>
      <c r="Q46" s="15">
        <f>[42]Julho!$K$20</f>
        <v>0</v>
      </c>
      <c r="R46" s="15">
        <f>[42]Julho!$K$21</f>
        <v>0</v>
      </c>
      <c r="S46" s="15">
        <f>[42]Julho!$K$22</f>
        <v>0</v>
      </c>
      <c r="T46" s="15">
        <f>[42]Julho!$K$23</f>
        <v>0</v>
      </c>
      <c r="U46" s="15">
        <f>[42]Julho!$K$24</f>
        <v>0</v>
      </c>
      <c r="V46" s="15">
        <f>[42]Julho!$K$25</f>
        <v>0</v>
      </c>
      <c r="W46" s="15">
        <f>[42]Julho!$K$26</f>
        <v>0</v>
      </c>
      <c r="X46" s="15">
        <f>[42]Julho!$K$27</f>
        <v>0</v>
      </c>
      <c r="Y46" s="15">
        <f>[42]Julho!$K$28</f>
        <v>0</v>
      </c>
      <c r="Z46" s="15">
        <f>[42]Julho!$K$29</f>
        <v>0</v>
      </c>
      <c r="AA46" s="15">
        <f>[42]Julho!$K$30</f>
        <v>0</v>
      </c>
      <c r="AB46" s="15">
        <f>[42]Julho!$K$31</f>
        <v>0</v>
      </c>
      <c r="AC46" s="15">
        <f>[42]Julho!$K$32</f>
        <v>0</v>
      </c>
      <c r="AD46" s="15">
        <f>[42]Julho!$K$33</f>
        <v>0</v>
      </c>
      <c r="AE46" s="15">
        <f>[42]Julho!$K$34</f>
        <v>0</v>
      </c>
      <c r="AF46" s="15">
        <f>[42]Julho!$K$35</f>
        <v>0</v>
      </c>
      <c r="AG46" s="21">
        <f>SUM(B46:AF46)</f>
        <v>0</v>
      </c>
      <c r="AH46" s="23">
        <f>MAX(B46:AF46)</f>
        <v>0</v>
      </c>
      <c r="AI46" s="104">
        <f t="shared" si="14"/>
        <v>23</v>
      </c>
      <c r="AJ46" s="17"/>
    </row>
    <row r="47" spans="1:36" ht="17.100000000000001" customHeight="1" x14ac:dyDescent="0.2">
      <c r="A47" s="72" t="s">
        <v>158</v>
      </c>
      <c r="B47" s="15" t="str">
        <f>[43]Julho!$K$5</f>
        <v>*</v>
      </c>
      <c r="C47" s="15" t="str">
        <f>[43]Julho!$K$6</f>
        <v>*</v>
      </c>
      <c r="D47" s="15" t="str">
        <f>[43]Julho!$K$7</f>
        <v>*</v>
      </c>
      <c r="E47" s="15" t="str">
        <f>[43]Julho!$K$8</f>
        <v>*</v>
      </c>
      <c r="F47" s="15" t="str">
        <f>[43]Julho!$K$9</f>
        <v>*</v>
      </c>
      <c r="G47" s="15" t="str">
        <f>[43]Julho!$K$10</f>
        <v>*</v>
      </c>
      <c r="H47" s="15" t="str">
        <f>[43]Julho!$K$11</f>
        <v>*</v>
      </c>
      <c r="I47" s="15" t="str">
        <f>[43]Julho!$K$12</f>
        <v>*</v>
      </c>
      <c r="J47" s="15" t="str">
        <f>[43]Julho!$K$13</f>
        <v>*</v>
      </c>
      <c r="K47" s="15">
        <f>[43]Julho!$K$14</f>
        <v>0</v>
      </c>
      <c r="L47" s="15">
        <f>[43]Julho!$K$15</f>
        <v>0</v>
      </c>
      <c r="M47" s="15">
        <f>[43]Julho!$K$16</f>
        <v>0</v>
      </c>
      <c r="N47" s="15">
        <f>[43]Julho!$K$17</f>
        <v>0</v>
      </c>
      <c r="O47" s="15">
        <f>[43]Julho!$K$18</f>
        <v>0</v>
      </c>
      <c r="P47" s="15">
        <f>[43]Julho!$K$19</f>
        <v>0</v>
      </c>
      <c r="Q47" s="15">
        <f>[43]Julho!$K$20</f>
        <v>0</v>
      </c>
      <c r="R47" s="15">
        <f>[43]Julho!$K$21</f>
        <v>0</v>
      </c>
      <c r="S47" s="15">
        <f>[43]Julho!$K$22</f>
        <v>0</v>
      </c>
      <c r="T47" s="15">
        <f>[43]Julho!$K$23</f>
        <v>0</v>
      </c>
      <c r="U47" s="15">
        <f>[43]Julho!$K$24</f>
        <v>0</v>
      </c>
      <c r="V47" s="15">
        <f>[43]Julho!$K$25</f>
        <v>0</v>
      </c>
      <c r="W47" s="15">
        <f>[43]Julho!$K$26</f>
        <v>0</v>
      </c>
      <c r="X47" s="15">
        <f>[43]Julho!$K$27</f>
        <v>0</v>
      </c>
      <c r="Y47" s="15">
        <f>[43]Julho!$K$28</f>
        <v>0</v>
      </c>
      <c r="Z47" s="15">
        <f>[43]Julho!$K$29</f>
        <v>0</v>
      </c>
      <c r="AA47" s="15">
        <f>[43]Julho!$K$30</f>
        <v>0</v>
      </c>
      <c r="AB47" s="15">
        <f>[43]Julho!$K$31</f>
        <v>0</v>
      </c>
      <c r="AC47" s="15">
        <f>[43]Julho!$K$32</f>
        <v>0</v>
      </c>
      <c r="AD47" s="15">
        <f>[43]Julho!$K$33</f>
        <v>0</v>
      </c>
      <c r="AE47" s="15">
        <f>[43]Julho!$K$34</f>
        <v>0</v>
      </c>
      <c r="AF47" s="15">
        <f>[43]Julho!$K$35</f>
        <v>0.2</v>
      </c>
      <c r="AG47" s="21">
        <f>SUM(B47:AF47)</f>
        <v>0.2</v>
      </c>
      <c r="AH47" s="23">
        <f>MAX(B47:AF47)</f>
        <v>0.2</v>
      </c>
      <c r="AI47" s="104">
        <f t="shared" si="14"/>
        <v>21</v>
      </c>
      <c r="AJ47" s="17"/>
    </row>
    <row r="48" spans="1:36" ht="17.100000000000001" customHeight="1" x14ac:dyDescent="0.2">
      <c r="A48" s="72" t="s">
        <v>159</v>
      </c>
      <c r="B48" s="15" t="str">
        <f>[44]Julho!$K$5</f>
        <v>*</v>
      </c>
      <c r="C48" s="15" t="str">
        <f>[44]Julho!$K$6</f>
        <v>*</v>
      </c>
      <c r="D48" s="15" t="str">
        <f>[44]Julho!$K$7</f>
        <v>*</v>
      </c>
      <c r="E48" s="15" t="str">
        <f>[44]Julho!$K$8</f>
        <v>*</v>
      </c>
      <c r="F48" s="15" t="str">
        <f>[44]Julho!$K$9</f>
        <v>*</v>
      </c>
      <c r="G48" s="15" t="str">
        <f>[44]Julho!$K$10</f>
        <v>*</v>
      </c>
      <c r="H48" s="15" t="str">
        <f>[44]Julho!$K$11</f>
        <v>*</v>
      </c>
      <c r="I48" s="15" t="str">
        <f>[44]Julho!$K$12</f>
        <v>*</v>
      </c>
      <c r="J48" s="15" t="str">
        <f>[44]Julho!$K$13</f>
        <v>*</v>
      </c>
      <c r="K48" s="15" t="str">
        <f>[44]Julho!$K$14</f>
        <v>*</v>
      </c>
      <c r="L48" s="15">
        <f>[44]Julho!$K$15</f>
        <v>0</v>
      </c>
      <c r="M48" s="15">
        <f>[44]Julho!$K$16</f>
        <v>0</v>
      </c>
      <c r="N48" s="15">
        <f>[44]Julho!$K$17</f>
        <v>0</v>
      </c>
      <c r="O48" s="15">
        <f>[44]Julho!$K$18</f>
        <v>0</v>
      </c>
      <c r="P48" s="15">
        <f>[44]Julho!$K$19</f>
        <v>0</v>
      </c>
      <c r="Q48" s="15">
        <f>[44]Julho!$K$20</f>
        <v>0</v>
      </c>
      <c r="R48" s="15">
        <f>[44]Julho!$K$21</f>
        <v>0</v>
      </c>
      <c r="S48" s="15">
        <f>[44]Julho!$K$22</f>
        <v>0</v>
      </c>
      <c r="T48" s="15">
        <f>[44]Julho!$K$23</f>
        <v>0</v>
      </c>
      <c r="U48" s="15">
        <f>[44]Julho!$K$24</f>
        <v>0</v>
      </c>
      <c r="V48" s="15">
        <f>[44]Julho!$K$25</f>
        <v>0</v>
      </c>
      <c r="W48" s="15">
        <f>[44]Julho!$K$26</f>
        <v>0</v>
      </c>
      <c r="X48" s="15">
        <f>[44]Julho!$K$27</f>
        <v>0</v>
      </c>
      <c r="Y48" s="15">
        <f>[44]Julho!$K$28</f>
        <v>0</v>
      </c>
      <c r="Z48" s="15">
        <f>[44]Julho!$K$29</f>
        <v>0</v>
      </c>
      <c r="AA48" s="15">
        <f>[44]Julho!$K$30</f>
        <v>0</v>
      </c>
      <c r="AB48" s="15">
        <f>[44]Julho!$K$31</f>
        <v>0</v>
      </c>
      <c r="AC48" s="15">
        <f>[44]Julho!$K$32</f>
        <v>0</v>
      </c>
      <c r="AD48" s="15">
        <f>[44]Julho!$K$33</f>
        <v>0</v>
      </c>
      <c r="AE48" s="15">
        <f>[44]Julho!$K$34</f>
        <v>0</v>
      </c>
      <c r="AF48" s="15">
        <f>[44]Julho!$K$35</f>
        <v>0</v>
      </c>
      <c r="AG48" s="21">
        <f>SUM(B48:AF48)</f>
        <v>0</v>
      </c>
      <c r="AH48" s="23">
        <f>MAX(B48:AF48)</f>
        <v>0</v>
      </c>
      <c r="AI48" s="104">
        <f t="shared" si="14"/>
        <v>21</v>
      </c>
      <c r="AJ48" s="17"/>
    </row>
    <row r="49" spans="1:35" ht="17.100000000000001" customHeight="1" x14ac:dyDescent="0.2">
      <c r="A49" s="72" t="s">
        <v>160</v>
      </c>
      <c r="B49" s="15" t="str">
        <f>[45]Julho!$K$5</f>
        <v>*</v>
      </c>
      <c r="C49" s="15" t="str">
        <f>[45]Julho!$K$6</f>
        <v>*</v>
      </c>
      <c r="D49" s="15" t="str">
        <f>[45]Julho!$K$7</f>
        <v>*</v>
      </c>
      <c r="E49" s="15" t="str">
        <f>[45]Julho!$K$8</f>
        <v>*</v>
      </c>
      <c r="F49" s="15" t="str">
        <f>[45]Julho!$K$9</f>
        <v>*</v>
      </c>
      <c r="G49" s="15" t="str">
        <f>[45]Julho!$K$10</f>
        <v>*</v>
      </c>
      <c r="H49" s="15" t="str">
        <f>[45]Julho!$K$11</f>
        <v>*</v>
      </c>
      <c r="I49" s="15" t="str">
        <f>[45]Julho!$K$12</f>
        <v>*</v>
      </c>
      <c r="J49" s="15" t="str">
        <f>[45]Julho!$K$13</f>
        <v>*</v>
      </c>
      <c r="K49" s="15" t="str">
        <f>[45]Julho!$K$14</f>
        <v>*</v>
      </c>
      <c r="L49" s="15">
        <f>[45]Julho!$K$15</f>
        <v>0</v>
      </c>
      <c r="M49" s="15">
        <f>[45]Julho!$K$16</f>
        <v>0</v>
      </c>
      <c r="N49" s="15">
        <f>[45]Julho!$K$17</f>
        <v>0</v>
      </c>
      <c r="O49" s="15">
        <f>[45]Julho!$K$18</f>
        <v>0</v>
      </c>
      <c r="P49" s="15">
        <f>[45]Julho!$K$19</f>
        <v>0</v>
      </c>
      <c r="Q49" s="15">
        <f>[45]Julho!$K$20</f>
        <v>0</v>
      </c>
      <c r="R49" s="15">
        <f>[45]Julho!$K$21</f>
        <v>0</v>
      </c>
      <c r="S49" s="15">
        <f>[45]Julho!$K$22</f>
        <v>0</v>
      </c>
      <c r="T49" s="15">
        <f>[45]Julho!$K$23</f>
        <v>0</v>
      </c>
      <c r="U49" s="15">
        <f>[45]Julho!$K$24</f>
        <v>0</v>
      </c>
      <c r="V49" s="15">
        <f>[45]Julho!$K$25</f>
        <v>0</v>
      </c>
      <c r="W49" s="15">
        <f>[45]Julho!$K$26</f>
        <v>0</v>
      </c>
      <c r="X49" s="15">
        <f>[45]Julho!$K$27</f>
        <v>0</v>
      </c>
      <c r="Y49" s="15">
        <f>[45]Julho!$K$28</f>
        <v>0</v>
      </c>
      <c r="Z49" s="15">
        <f>[45]Julho!$K$29</f>
        <v>0</v>
      </c>
      <c r="AA49" s="15">
        <f>[45]Julho!$K$30</f>
        <v>0</v>
      </c>
      <c r="AB49" s="15">
        <f>[45]Julho!$K$31</f>
        <v>0</v>
      </c>
      <c r="AC49" s="15">
        <f>[45]Julho!$K$32</f>
        <v>0</v>
      </c>
      <c r="AD49" s="15">
        <f>[45]Julho!$K$33</f>
        <v>0</v>
      </c>
      <c r="AE49" s="15">
        <f>[45]Julho!$K$34</f>
        <v>0</v>
      </c>
      <c r="AF49" s="15">
        <f>[45]Julho!$K$35</f>
        <v>0</v>
      </c>
      <c r="AG49" s="21">
        <f>SUM(B49:AF49)</f>
        <v>0</v>
      </c>
      <c r="AH49" s="23">
        <f>MAX(B49:AF49)</f>
        <v>0</v>
      </c>
      <c r="AI49" s="104">
        <f t="shared" si="14"/>
        <v>21</v>
      </c>
    </row>
    <row r="50" spans="1:35" s="5" customFormat="1" ht="17.100000000000001" customHeight="1" x14ac:dyDescent="0.2">
      <c r="A50" s="76" t="s">
        <v>33</v>
      </c>
      <c r="B50" s="18">
        <f t="shared" ref="B50:AH50" si="17">MAX(B5:B49)</f>
        <v>1</v>
      </c>
      <c r="C50" s="18">
        <f t="shared" si="17"/>
        <v>0</v>
      </c>
      <c r="D50" s="18">
        <f t="shared" si="17"/>
        <v>0.4</v>
      </c>
      <c r="E50" s="18">
        <f t="shared" si="17"/>
        <v>0.2</v>
      </c>
      <c r="F50" s="18">
        <f t="shared" si="17"/>
        <v>0.2</v>
      </c>
      <c r="G50" s="18">
        <f t="shared" si="17"/>
        <v>0.2</v>
      </c>
      <c r="H50" s="18">
        <f t="shared" si="17"/>
        <v>0</v>
      </c>
      <c r="I50" s="18">
        <f t="shared" si="17"/>
        <v>0.2</v>
      </c>
      <c r="J50" s="18">
        <f t="shared" si="17"/>
        <v>1.8</v>
      </c>
      <c r="K50" s="18">
        <f t="shared" si="17"/>
        <v>0.2</v>
      </c>
      <c r="L50" s="18">
        <f t="shared" si="17"/>
        <v>0.2</v>
      </c>
      <c r="M50" s="18">
        <f t="shared" si="17"/>
        <v>0.2</v>
      </c>
      <c r="N50" s="18">
        <f t="shared" si="17"/>
        <v>0.2</v>
      </c>
      <c r="O50" s="18">
        <f t="shared" si="17"/>
        <v>0</v>
      </c>
      <c r="P50" s="18">
        <f t="shared" si="17"/>
        <v>0.2</v>
      </c>
      <c r="Q50" s="18">
        <f t="shared" si="17"/>
        <v>0.2</v>
      </c>
      <c r="R50" s="18">
        <f t="shared" si="17"/>
        <v>0</v>
      </c>
      <c r="S50" s="18">
        <f t="shared" si="17"/>
        <v>0.2</v>
      </c>
      <c r="T50" s="18">
        <f t="shared" si="17"/>
        <v>0.2</v>
      </c>
      <c r="U50" s="18">
        <f t="shared" si="17"/>
        <v>0.2</v>
      </c>
      <c r="V50" s="18">
        <f t="shared" si="17"/>
        <v>2.4</v>
      </c>
      <c r="W50" s="18">
        <f t="shared" si="17"/>
        <v>1</v>
      </c>
      <c r="X50" s="18">
        <f t="shared" si="17"/>
        <v>0</v>
      </c>
      <c r="Y50" s="18">
        <f t="shared" si="17"/>
        <v>0</v>
      </c>
      <c r="Z50" s="18">
        <f t="shared" si="17"/>
        <v>0.2</v>
      </c>
      <c r="AA50" s="18">
        <f t="shared" si="17"/>
        <v>0.2</v>
      </c>
      <c r="AB50" s="18">
        <f t="shared" si="17"/>
        <v>0.2</v>
      </c>
      <c r="AC50" s="18">
        <f t="shared" si="17"/>
        <v>0</v>
      </c>
      <c r="AD50" s="18">
        <f t="shared" si="17"/>
        <v>0</v>
      </c>
      <c r="AE50" s="18">
        <f t="shared" si="17"/>
        <v>6.6</v>
      </c>
      <c r="AF50" s="18">
        <f t="shared" si="17"/>
        <v>2.6</v>
      </c>
      <c r="AG50" s="20">
        <f t="shared" si="17"/>
        <v>9.2000000000000011</v>
      </c>
      <c r="AH50" s="139">
        <f t="shared" si="17"/>
        <v>6.6</v>
      </c>
      <c r="AI50" s="175"/>
    </row>
    <row r="51" spans="1:35" s="10" customFormat="1" x14ac:dyDescent="0.2">
      <c r="A51" s="136" t="s">
        <v>36</v>
      </c>
      <c r="B51" s="114">
        <f t="shared" ref="B51:AG51" si="18">SUM(B5:B49)</f>
        <v>1.2</v>
      </c>
      <c r="C51" s="114">
        <f t="shared" si="18"/>
        <v>0</v>
      </c>
      <c r="D51" s="114">
        <f t="shared" si="18"/>
        <v>0.60000000000000009</v>
      </c>
      <c r="E51" s="114">
        <f t="shared" si="18"/>
        <v>0.60000000000000009</v>
      </c>
      <c r="F51" s="114">
        <f t="shared" si="18"/>
        <v>1</v>
      </c>
      <c r="G51" s="114">
        <f t="shared" si="18"/>
        <v>0.2</v>
      </c>
      <c r="H51" s="114">
        <f t="shared" si="18"/>
        <v>0</v>
      </c>
      <c r="I51" s="114">
        <f t="shared" si="18"/>
        <v>0.2</v>
      </c>
      <c r="J51" s="114">
        <f t="shared" si="18"/>
        <v>6.6</v>
      </c>
      <c r="K51" s="114">
        <f t="shared" si="18"/>
        <v>0.60000000000000009</v>
      </c>
      <c r="L51" s="114">
        <f t="shared" si="18"/>
        <v>0.2</v>
      </c>
      <c r="M51" s="114">
        <f t="shared" si="18"/>
        <v>0.2</v>
      </c>
      <c r="N51" s="114">
        <f t="shared" si="18"/>
        <v>0.2</v>
      </c>
      <c r="O51" s="114">
        <f t="shared" si="18"/>
        <v>0</v>
      </c>
      <c r="P51" s="114">
        <f t="shared" si="18"/>
        <v>0.2</v>
      </c>
      <c r="Q51" s="114">
        <f t="shared" si="18"/>
        <v>0.2</v>
      </c>
      <c r="R51" s="114">
        <f t="shared" si="18"/>
        <v>0</v>
      </c>
      <c r="S51" s="114">
        <f t="shared" si="18"/>
        <v>0.2</v>
      </c>
      <c r="T51" s="114">
        <f t="shared" si="18"/>
        <v>0.2</v>
      </c>
      <c r="U51" s="114">
        <f t="shared" si="18"/>
        <v>0.4</v>
      </c>
      <c r="V51" s="114">
        <f t="shared" si="18"/>
        <v>7.8</v>
      </c>
      <c r="W51" s="114">
        <f t="shared" si="18"/>
        <v>1</v>
      </c>
      <c r="X51" s="114">
        <f t="shared" si="18"/>
        <v>0</v>
      </c>
      <c r="Y51" s="114">
        <f t="shared" si="18"/>
        <v>0</v>
      </c>
      <c r="Z51" s="114">
        <f t="shared" si="18"/>
        <v>0.2</v>
      </c>
      <c r="AA51" s="114">
        <f t="shared" si="18"/>
        <v>0.60000000000000009</v>
      </c>
      <c r="AB51" s="114">
        <f t="shared" si="18"/>
        <v>0.60000000000000009</v>
      </c>
      <c r="AC51" s="114">
        <f t="shared" si="18"/>
        <v>0</v>
      </c>
      <c r="AD51" s="114">
        <f t="shared" si="18"/>
        <v>0</v>
      </c>
      <c r="AE51" s="114">
        <f t="shared" si="18"/>
        <v>12</v>
      </c>
      <c r="AF51" s="114">
        <f t="shared" si="18"/>
        <v>13.6</v>
      </c>
      <c r="AG51" s="21">
        <f t="shared" si="18"/>
        <v>48.6</v>
      </c>
      <c r="AH51" s="135"/>
      <c r="AI51" s="176"/>
    </row>
    <row r="52" spans="1:35" x14ac:dyDescent="0.2">
      <c r="A52" s="77"/>
      <c r="B52" s="69"/>
      <c r="C52" s="69"/>
      <c r="D52" s="69" t="s">
        <v>136</v>
      </c>
      <c r="E52" s="69"/>
      <c r="F52" s="69"/>
      <c r="G52" s="6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66"/>
      <c r="AE52" s="123" t="s">
        <v>51</v>
      </c>
      <c r="AF52" s="124"/>
      <c r="AG52" s="64"/>
      <c r="AH52" s="82"/>
      <c r="AI52" s="67"/>
    </row>
    <row r="53" spans="1:35" x14ac:dyDescent="0.2">
      <c r="A53" s="77"/>
      <c r="B53" s="63" t="s">
        <v>137</v>
      </c>
      <c r="C53" s="63"/>
      <c r="D53" s="63"/>
      <c r="E53" s="63"/>
      <c r="F53" s="63"/>
      <c r="G53" s="63"/>
      <c r="H53" s="63"/>
      <c r="I53" s="63"/>
      <c r="J53" s="110"/>
      <c r="K53" s="110"/>
      <c r="L53" s="110"/>
      <c r="M53" s="110" t="s">
        <v>49</v>
      </c>
      <c r="N53" s="110"/>
      <c r="O53" s="110"/>
      <c r="P53" s="110"/>
      <c r="Q53" s="110"/>
      <c r="R53" s="110"/>
      <c r="S53" s="110"/>
      <c r="T53" s="154" t="s">
        <v>131</v>
      </c>
      <c r="U53" s="154"/>
      <c r="V53" s="154"/>
      <c r="W53" s="154"/>
      <c r="X53" s="154"/>
      <c r="Y53" s="110"/>
      <c r="Z53" s="110"/>
      <c r="AA53" s="110"/>
      <c r="AB53" s="110"/>
      <c r="AC53" s="110"/>
      <c r="AD53" s="110"/>
      <c r="AE53" s="110"/>
      <c r="AF53" s="124"/>
      <c r="AG53" s="64"/>
      <c r="AH53" s="110"/>
      <c r="AI53" s="67"/>
    </row>
    <row r="54" spans="1:35" x14ac:dyDescent="0.2">
      <c r="A54" s="78"/>
      <c r="B54" s="110"/>
      <c r="C54" s="110"/>
      <c r="D54" s="110"/>
      <c r="E54" s="110"/>
      <c r="F54" s="110"/>
      <c r="G54" s="110"/>
      <c r="H54" s="110"/>
      <c r="I54" s="110"/>
      <c r="J54" s="109"/>
      <c r="K54" s="109"/>
      <c r="L54" s="109"/>
      <c r="M54" s="109" t="s">
        <v>50</v>
      </c>
      <c r="N54" s="109"/>
      <c r="O54" s="109"/>
      <c r="P54" s="109"/>
      <c r="Q54" s="110"/>
      <c r="R54" s="110"/>
      <c r="S54" s="110"/>
      <c r="T54" s="153" t="s">
        <v>132</v>
      </c>
      <c r="U54" s="153"/>
      <c r="V54" s="153"/>
      <c r="W54" s="153"/>
      <c r="X54" s="153"/>
      <c r="Y54" s="110"/>
      <c r="Z54" s="110"/>
      <c r="AA54" s="110"/>
      <c r="AB54" s="110"/>
      <c r="AC54" s="110"/>
      <c r="AD54" s="66"/>
      <c r="AE54" s="66"/>
      <c r="AF54" s="124"/>
      <c r="AG54" s="64"/>
      <c r="AH54" s="110"/>
      <c r="AI54" s="65"/>
    </row>
    <row r="55" spans="1:35" x14ac:dyDescent="0.2">
      <c r="A55" s="77"/>
      <c r="B55" s="69"/>
      <c r="C55" s="69"/>
      <c r="D55" s="69"/>
      <c r="E55" s="69"/>
      <c r="F55" s="69"/>
      <c r="G55" s="69"/>
      <c r="H55" s="69"/>
      <c r="I55" s="69"/>
      <c r="J55" s="69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66"/>
      <c r="AE55" s="66"/>
      <c r="AF55" s="124"/>
      <c r="AG55" s="64"/>
      <c r="AH55" s="109"/>
      <c r="AI55" s="65"/>
    </row>
    <row r="56" spans="1:35" x14ac:dyDescent="0.2">
      <c r="A56" s="78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66"/>
      <c r="AF56" s="124"/>
      <c r="AG56" s="64"/>
      <c r="AH56" s="82"/>
      <c r="AI56" s="133"/>
    </row>
    <row r="57" spans="1:35" x14ac:dyDescent="0.2">
      <c r="A57" s="78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82"/>
      <c r="AF57" s="124"/>
      <c r="AG57" s="64"/>
      <c r="AH57" s="82"/>
      <c r="AI57" s="133"/>
    </row>
    <row r="58" spans="1:35" ht="13.5" thickBot="1" x14ac:dyDescent="0.25">
      <c r="A58" s="125"/>
      <c r="B58" s="126"/>
      <c r="C58" s="126"/>
      <c r="D58" s="126"/>
      <c r="E58" s="126"/>
      <c r="F58" s="126"/>
      <c r="G58" s="126" t="s">
        <v>51</v>
      </c>
      <c r="H58" s="126"/>
      <c r="I58" s="126"/>
      <c r="J58" s="126"/>
      <c r="K58" s="126"/>
      <c r="L58" s="126" t="s">
        <v>51</v>
      </c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7"/>
      <c r="AG58" s="128"/>
      <c r="AH58" s="134"/>
      <c r="AI58" s="101" t="s">
        <v>51</v>
      </c>
    </row>
    <row r="59" spans="1:35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99"/>
      <c r="AH59" s="100" t="s">
        <v>51</v>
      </c>
      <c r="AI59" s="98" t="s">
        <v>51</v>
      </c>
    </row>
    <row r="60" spans="1:35" x14ac:dyDescent="0.2">
      <c r="F60" s="2" t="s">
        <v>51</v>
      </c>
      <c r="X60" s="2" t="s">
        <v>51</v>
      </c>
    </row>
    <row r="61" spans="1:35" x14ac:dyDescent="0.2">
      <c r="AH61" s="29" t="s">
        <v>51</v>
      </c>
    </row>
    <row r="62" spans="1:35" x14ac:dyDescent="0.2">
      <c r="M62" s="2" t="s">
        <v>51</v>
      </c>
      <c r="AF62" s="2" t="s">
        <v>51</v>
      </c>
    </row>
    <row r="63" spans="1:35" x14ac:dyDescent="0.2">
      <c r="AB63" s="2" t="s">
        <v>51</v>
      </c>
    </row>
    <row r="65" spans="36:36" x14ac:dyDescent="0.2">
      <c r="AJ65" t="s">
        <v>51</v>
      </c>
    </row>
  </sheetData>
  <sheetProtection algorithmName="SHA-512" hashValue="tJdmvInL+EJ2RjuLFIcTSxocGoer4Wv40XjvqTreqYAnpsP0UFyajQ3QOgwPAejtl/4j9IIiAFgvUojBIt+rIQ==" saltValue="e9QVGF6uKBM5c63hQLel9g==" spinCount="100000" sheet="1" objects="1" scenarios="1"/>
  <mergeCells count="37">
    <mergeCell ref="T53:X53"/>
    <mergeCell ref="T54:X54"/>
    <mergeCell ref="AI50:AI51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C3:C4"/>
    <mergeCell ref="D3:D4"/>
    <mergeCell ref="B2:AH2"/>
    <mergeCell ref="W3:W4"/>
    <mergeCell ref="E3:E4"/>
    <mergeCell ref="F3:F4"/>
    <mergeCell ref="G3:G4"/>
    <mergeCell ref="J3:J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25" zoomScaleNormal="100" workbookViewId="0">
      <selection activeCell="H39" sqref="H39"/>
    </sheetView>
  </sheetViews>
  <sheetFormatPr defaultRowHeight="12.75" x14ac:dyDescent="0.2"/>
  <cols>
    <col min="1" max="1" width="30.28515625" customWidth="1"/>
    <col min="2" max="2" width="9.5703125" style="57" customWidth="1"/>
    <col min="3" max="3" width="9.5703125" style="58" customWidth="1"/>
    <col min="4" max="4" width="9.5703125" style="57" customWidth="1"/>
    <col min="5" max="5" width="9.85546875" style="57" customWidth="1"/>
    <col min="6" max="6" width="9.5703125" style="5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2" customFormat="1" ht="42.75" customHeight="1" x14ac:dyDescent="0.2">
      <c r="A1" s="30" t="s">
        <v>52</v>
      </c>
      <c r="B1" s="30" t="s">
        <v>53</v>
      </c>
      <c r="C1" s="30" t="s">
        <v>54</v>
      </c>
      <c r="D1" s="30" t="s">
        <v>55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60</v>
      </c>
      <c r="J1" s="31"/>
      <c r="K1" s="31"/>
      <c r="L1" s="31"/>
      <c r="M1" s="31"/>
    </row>
    <row r="2" spans="1:13" s="37" customFormat="1" x14ac:dyDescent="0.2">
      <c r="A2" s="33" t="s">
        <v>61</v>
      </c>
      <c r="B2" s="33" t="s">
        <v>62</v>
      </c>
      <c r="C2" s="34" t="s">
        <v>63</v>
      </c>
      <c r="D2" s="34">
        <v>-20.444199999999999</v>
      </c>
      <c r="E2" s="34">
        <v>-52.875599999999999</v>
      </c>
      <c r="F2" s="34">
        <v>388</v>
      </c>
      <c r="G2" s="35">
        <v>40405</v>
      </c>
      <c r="H2" s="36">
        <v>1</v>
      </c>
      <c r="I2" s="34" t="s">
        <v>64</v>
      </c>
      <c r="J2" s="31"/>
      <c r="K2" s="31"/>
      <c r="L2" s="31"/>
      <c r="M2" s="31"/>
    </row>
    <row r="3" spans="1:13" ht="12.75" customHeight="1" x14ac:dyDescent="0.2">
      <c r="A3" s="33" t="s">
        <v>0</v>
      </c>
      <c r="B3" s="33" t="s">
        <v>62</v>
      </c>
      <c r="C3" s="34" t="s">
        <v>65</v>
      </c>
      <c r="D3" s="36">
        <v>-23.002500000000001</v>
      </c>
      <c r="E3" s="36">
        <v>-55.3294</v>
      </c>
      <c r="F3" s="36">
        <v>431</v>
      </c>
      <c r="G3" s="38">
        <v>39611</v>
      </c>
      <c r="H3" s="36">
        <v>1</v>
      </c>
      <c r="I3" s="34" t="s">
        <v>66</v>
      </c>
      <c r="J3" s="39"/>
      <c r="K3" s="39"/>
      <c r="L3" s="39"/>
      <c r="M3" s="39"/>
    </row>
    <row r="4" spans="1:13" x14ac:dyDescent="0.2">
      <c r="A4" s="33" t="s">
        <v>1</v>
      </c>
      <c r="B4" s="33" t="s">
        <v>62</v>
      </c>
      <c r="C4" s="34" t="s">
        <v>67</v>
      </c>
      <c r="D4" s="40">
        <v>-20.4756</v>
      </c>
      <c r="E4" s="40">
        <v>-55.783900000000003</v>
      </c>
      <c r="F4" s="40">
        <v>155</v>
      </c>
      <c r="G4" s="38">
        <v>39022</v>
      </c>
      <c r="H4" s="36">
        <v>1</v>
      </c>
      <c r="I4" s="34" t="s">
        <v>68</v>
      </c>
      <c r="J4" s="39"/>
      <c r="K4" s="39"/>
      <c r="L4" s="39"/>
      <c r="M4" s="39"/>
    </row>
    <row r="5" spans="1:13" s="42" customFormat="1" x14ac:dyDescent="0.2">
      <c r="A5" s="33" t="s">
        <v>45</v>
      </c>
      <c r="B5" s="33" t="s">
        <v>62</v>
      </c>
      <c r="C5" s="34" t="s">
        <v>69</v>
      </c>
      <c r="D5" s="40">
        <v>-22.1008</v>
      </c>
      <c r="E5" s="40">
        <v>-56.54</v>
      </c>
      <c r="F5" s="40">
        <v>208</v>
      </c>
      <c r="G5" s="38">
        <v>40764</v>
      </c>
      <c r="H5" s="36">
        <v>1</v>
      </c>
      <c r="I5" s="41" t="s">
        <v>70</v>
      </c>
      <c r="J5" s="39"/>
      <c r="K5" s="39"/>
      <c r="L5" s="39"/>
      <c r="M5" s="39"/>
    </row>
    <row r="6" spans="1:13" s="42" customFormat="1" x14ac:dyDescent="0.2">
      <c r="A6" s="33" t="s">
        <v>71</v>
      </c>
      <c r="B6" s="33" t="s">
        <v>62</v>
      </c>
      <c r="C6" s="34" t="s">
        <v>72</v>
      </c>
      <c r="D6" s="40">
        <v>-21.7514</v>
      </c>
      <c r="E6" s="40">
        <v>-52.470599999999997</v>
      </c>
      <c r="F6" s="40">
        <v>387</v>
      </c>
      <c r="G6" s="38">
        <v>41354</v>
      </c>
      <c r="H6" s="36">
        <v>1</v>
      </c>
      <c r="I6" s="41" t="s">
        <v>73</v>
      </c>
      <c r="J6" s="39"/>
      <c r="K6" s="39"/>
      <c r="L6" s="39"/>
      <c r="M6" s="39"/>
    </row>
    <row r="7" spans="1:13" x14ac:dyDescent="0.2">
      <c r="A7" s="33" t="s">
        <v>2</v>
      </c>
      <c r="B7" s="33" t="s">
        <v>62</v>
      </c>
      <c r="C7" s="34" t="s">
        <v>74</v>
      </c>
      <c r="D7" s="40">
        <v>-20.45</v>
      </c>
      <c r="E7" s="40">
        <v>-54.616599999999998</v>
      </c>
      <c r="F7" s="40">
        <v>530</v>
      </c>
      <c r="G7" s="38">
        <v>37145</v>
      </c>
      <c r="H7" s="36">
        <v>1</v>
      </c>
      <c r="I7" s="34" t="s">
        <v>75</v>
      </c>
      <c r="J7" s="39"/>
      <c r="K7" s="39"/>
      <c r="L7" s="39"/>
      <c r="M7" s="39"/>
    </row>
    <row r="8" spans="1:13" x14ac:dyDescent="0.2">
      <c r="A8" s="33" t="s">
        <v>3</v>
      </c>
      <c r="B8" s="33" t="s">
        <v>62</v>
      </c>
      <c r="C8" s="34" t="s">
        <v>76</v>
      </c>
      <c r="D8" s="36">
        <v>-19.122499999999999</v>
      </c>
      <c r="E8" s="36">
        <v>-51.720799999999997</v>
      </c>
      <c r="F8" s="40">
        <v>516</v>
      </c>
      <c r="G8" s="38">
        <v>39515</v>
      </c>
      <c r="H8" s="36">
        <v>1</v>
      </c>
      <c r="I8" s="34" t="s">
        <v>77</v>
      </c>
      <c r="J8" s="39"/>
      <c r="K8" s="39"/>
      <c r="L8" s="39"/>
      <c r="M8" s="39"/>
    </row>
    <row r="9" spans="1:13" x14ac:dyDescent="0.2">
      <c r="A9" s="33" t="s">
        <v>4</v>
      </c>
      <c r="B9" s="33" t="s">
        <v>62</v>
      </c>
      <c r="C9" s="34" t="s">
        <v>78</v>
      </c>
      <c r="D9" s="40">
        <v>-18.802199999999999</v>
      </c>
      <c r="E9" s="40">
        <v>-52.602800000000002</v>
      </c>
      <c r="F9" s="40">
        <v>818</v>
      </c>
      <c r="G9" s="38">
        <v>39070</v>
      </c>
      <c r="H9" s="36">
        <v>1</v>
      </c>
      <c r="I9" s="34" t="s">
        <v>129</v>
      </c>
      <c r="J9" s="39"/>
      <c r="K9" s="39"/>
      <c r="L9" s="39"/>
      <c r="M9" s="39"/>
    </row>
    <row r="10" spans="1:13" ht="13.5" customHeight="1" x14ac:dyDescent="0.2">
      <c r="A10" s="33" t="s">
        <v>5</v>
      </c>
      <c r="B10" s="33" t="s">
        <v>62</v>
      </c>
      <c r="C10" s="34" t="s">
        <v>79</v>
      </c>
      <c r="D10" s="40">
        <v>-18.996700000000001</v>
      </c>
      <c r="E10" s="40">
        <v>-57.637500000000003</v>
      </c>
      <c r="F10" s="40">
        <v>126</v>
      </c>
      <c r="G10" s="38">
        <v>39017</v>
      </c>
      <c r="H10" s="36">
        <v>1</v>
      </c>
      <c r="I10" s="34" t="s">
        <v>80</v>
      </c>
      <c r="J10" s="39"/>
      <c r="K10" s="39"/>
      <c r="L10" s="39"/>
      <c r="M10" s="39"/>
    </row>
    <row r="11" spans="1:13" ht="13.5" customHeight="1" x14ac:dyDescent="0.2">
      <c r="A11" s="33" t="s">
        <v>47</v>
      </c>
      <c r="B11" s="33" t="s">
        <v>62</v>
      </c>
      <c r="C11" s="34" t="s">
        <v>81</v>
      </c>
      <c r="D11" s="40">
        <v>-18.4922</v>
      </c>
      <c r="E11" s="40">
        <v>-53.167200000000001</v>
      </c>
      <c r="F11" s="40">
        <v>730</v>
      </c>
      <c r="G11" s="38">
        <v>41247</v>
      </c>
      <c r="H11" s="36">
        <v>1</v>
      </c>
      <c r="I11" s="41" t="s">
        <v>82</v>
      </c>
      <c r="J11" s="39"/>
      <c r="K11" s="39"/>
      <c r="L11" s="39"/>
      <c r="M11" s="39"/>
    </row>
    <row r="12" spans="1:13" x14ac:dyDescent="0.2">
      <c r="A12" s="33" t="s">
        <v>6</v>
      </c>
      <c r="B12" s="33" t="s">
        <v>62</v>
      </c>
      <c r="C12" s="34" t="s">
        <v>83</v>
      </c>
      <c r="D12" s="40">
        <v>-18.304400000000001</v>
      </c>
      <c r="E12" s="40">
        <v>-54.440899999999999</v>
      </c>
      <c r="F12" s="40">
        <v>252</v>
      </c>
      <c r="G12" s="38">
        <v>39028</v>
      </c>
      <c r="H12" s="36">
        <v>1</v>
      </c>
      <c r="I12" s="34" t="s">
        <v>84</v>
      </c>
      <c r="J12" s="39"/>
      <c r="K12" s="39"/>
      <c r="L12" s="39"/>
      <c r="M12" s="39"/>
    </row>
    <row r="13" spans="1:13" x14ac:dyDescent="0.2">
      <c r="A13" s="33" t="s">
        <v>7</v>
      </c>
      <c r="B13" s="33" t="s">
        <v>62</v>
      </c>
      <c r="C13" s="34" t="s">
        <v>85</v>
      </c>
      <c r="D13" s="40">
        <v>-22.193899999999999</v>
      </c>
      <c r="E13" s="43">
        <v>-54.9114</v>
      </c>
      <c r="F13" s="40">
        <v>469</v>
      </c>
      <c r="G13" s="38">
        <v>39011</v>
      </c>
      <c r="H13" s="36">
        <v>1</v>
      </c>
      <c r="I13" s="34" t="s">
        <v>86</v>
      </c>
      <c r="J13" s="39"/>
      <c r="K13" s="39"/>
      <c r="L13" s="39"/>
      <c r="M13" s="39"/>
    </row>
    <row r="14" spans="1:13" x14ac:dyDescent="0.2">
      <c r="A14" s="33" t="s">
        <v>87</v>
      </c>
      <c r="B14" s="33" t="s">
        <v>62</v>
      </c>
      <c r="C14" s="34" t="s">
        <v>88</v>
      </c>
      <c r="D14" s="36">
        <v>-23.449400000000001</v>
      </c>
      <c r="E14" s="36">
        <v>-54.181699999999999</v>
      </c>
      <c r="F14" s="36">
        <v>336</v>
      </c>
      <c r="G14" s="38">
        <v>39598</v>
      </c>
      <c r="H14" s="36">
        <v>1</v>
      </c>
      <c r="I14" s="34" t="s">
        <v>89</v>
      </c>
      <c r="J14" s="39"/>
      <c r="K14" s="39"/>
      <c r="L14" s="39"/>
      <c r="M14" s="39"/>
    </row>
    <row r="15" spans="1:13" x14ac:dyDescent="0.2">
      <c r="A15" s="33" t="s">
        <v>9</v>
      </c>
      <c r="B15" s="33" t="s">
        <v>62</v>
      </c>
      <c r="C15" s="34" t="s">
        <v>90</v>
      </c>
      <c r="D15" s="40">
        <v>-22.3</v>
      </c>
      <c r="E15" s="40">
        <v>-53.816600000000001</v>
      </c>
      <c r="F15" s="40">
        <v>373.29</v>
      </c>
      <c r="G15" s="38">
        <v>37662</v>
      </c>
      <c r="H15" s="36">
        <v>1</v>
      </c>
      <c r="I15" s="34" t="s">
        <v>91</v>
      </c>
      <c r="J15" s="39"/>
      <c r="K15" s="39"/>
      <c r="L15" s="39"/>
      <c r="M15" s="39"/>
    </row>
    <row r="16" spans="1:13" s="42" customFormat="1" x14ac:dyDescent="0.2">
      <c r="A16" s="33" t="s">
        <v>46</v>
      </c>
      <c r="B16" s="33" t="s">
        <v>62</v>
      </c>
      <c r="C16" s="34" t="s">
        <v>92</v>
      </c>
      <c r="D16" s="40">
        <v>-21.478200000000001</v>
      </c>
      <c r="E16" s="40">
        <v>-56.136899999999997</v>
      </c>
      <c r="F16" s="40">
        <v>249</v>
      </c>
      <c r="G16" s="38">
        <v>40759</v>
      </c>
      <c r="H16" s="36">
        <v>1</v>
      </c>
      <c r="I16" s="41" t="s">
        <v>93</v>
      </c>
      <c r="J16" s="39"/>
      <c r="K16" s="39"/>
      <c r="L16" s="39"/>
      <c r="M16" s="39"/>
    </row>
    <row r="17" spans="1:13" x14ac:dyDescent="0.2">
      <c r="A17" s="33" t="s">
        <v>10</v>
      </c>
      <c r="B17" s="33" t="s">
        <v>62</v>
      </c>
      <c r="C17" s="34" t="s">
        <v>94</v>
      </c>
      <c r="D17" s="36">
        <v>-22.857199999999999</v>
      </c>
      <c r="E17" s="36">
        <v>-54.605600000000003</v>
      </c>
      <c r="F17" s="36">
        <v>379</v>
      </c>
      <c r="G17" s="38">
        <v>39617</v>
      </c>
      <c r="H17" s="36">
        <v>1</v>
      </c>
      <c r="I17" s="34" t="s">
        <v>95</v>
      </c>
      <c r="J17" s="39"/>
      <c r="K17" s="39"/>
      <c r="L17" s="39"/>
      <c r="M17" s="39"/>
    </row>
    <row r="18" spans="1:13" ht="12.75" customHeight="1" x14ac:dyDescent="0.2">
      <c r="A18" s="33" t="s">
        <v>11</v>
      </c>
      <c r="B18" s="33" t="s">
        <v>62</v>
      </c>
      <c r="C18" s="34" t="s">
        <v>96</v>
      </c>
      <c r="D18" s="40">
        <v>-21.609200000000001</v>
      </c>
      <c r="E18" s="40">
        <v>-55.177799999999998</v>
      </c>
      <c r="F18" s="40">
        <v>401</v>
      </c>
      <c r="G18" s="38">
        <v>39065</v>
      </c>
      <c r="H18" s="36">
        <v>1</v>
      </c>
      <c r="I18" s="34" t="s">
        <v>97</v>
      </c>
      <c r="J18" s="39"/>
      <c r="K18" s="39"/>
      <c r="L18" s="39"/>
      <c r="M18" s="39"/>
    </row>
    <row r="19" spans="1:13" s="42" customFormat="1" x14ac:dyDescent="0.2">
      <c r="A19" s="33" t="s">
        <v>12</v>
      </c>
      <c r="B19" s="33" t="s">
        <v>62</v>
      </c>
      <c r="C19" s="34" t="s">
        <v>98</v>
      </c>
      <c r="D19" s="40">
        <v>-20.395600000000002</v>
      </c>
      <c r="E19" s="40">
        <v>-56.431699999999999</v>
      </c>
      <c r="F19" s="40">
        <v>140</v>
      </c>
      <c r="G19" s="38">
        <v>39023</v>
      </c>
      <c r="H19" s="36">
        <v>1</v>
      </c>
      <c r="I19" s="34" t="s">
        <v>99</v>
      </c>
      <c r="J19" s="39"/>
      <c r="K19" s="39"/>
      <c r="L19" s="39"/>
      <c r="M19" s="39"/>
    </row>
    <row r="20" spans="1:13" x14ac:dyDescent="0.2">
      <c r="A20" s="33" t="s">
        <v>100</v>
      </c>
      <c r="B20" s="33" t="s">
        <v>62</v>
      </c>
      <c r="C20" s="34" t="s">
        <v>101</v>
      </c>
      <c r="D20" s="40">
        <v>-18.988900000000001</v>
      </c>
      <c r="E20" s="40">
        <v>-56.623100000000001</v>
      </c>
      <c r="F20" s="40">
        <v>104</v>
      </c>
      <c r="G20" s="38">
        <v>38932</v>
      </c>
      <c r="H20" s="36">
        <v>1</v>
      </c>
      <c r="I20" s="34" t="s">
        <v>102</v>
      </c>
      <c r="J20" s="39"/>
      <c r="K20" s="39"/>
      <c r="L20" s="39"/>
      <c r="M20" s="39"/>
    </row>
    <row r="21" spans="1:13" s="42" customFormat="1" x14ac:dyDescent="0.2">
      <c r="A21" s="33" t="s">
        <v>14</v>
      </c>
      <c r="B21" s="33" t="s">
        <v>62</v>
      </c>
      <c r="C21" s="34" t="s">
        <v>103</v>
      </c>
      <c r="D21" s="40">
        <v>-19.414300000000001</v>
      </c>
      <c r="E21" s="40">
        <v>-51.1053</v>
      </c>
      <c r="F21" s="40">
        <v>424</v>
      </c>
      <c r="G21" s="38" t="s">
        <v>104</v>
      </c>
      <c r="H21" s="36">
        <v>1</v>
      </c>
      <c r="I21" s="34" t="s">
        <v>105</v>
      </c>
      <c r="J21" s="39"/>
      <c r="K21" s="39"/>
      <c r="L21" s="39"/>
      <c r="M21" s="39"/>
    </row>
    <row r="22" spans="1:13" x14ac:dyDescent="0.2">
      <c r="A22" s="33" t="s">
        <v>15</v>
      </c>
      <c r="B22" s="33" t="s">
        <v>62</v>
      </c>
      <c r="C22" s="34" t="s">
        <v>106</v>
      </c>
      <c r="D22" s="40">
        <v>-22.533300000000001</v>
      </c>
      <c r="E22" s="40">
        <v>-55.533299999999997</v>
      </c>
      <c r="F22" s="40">
        <v>650</v>
      </c>
      <c r="G22" s="38">
        <v>37140</v>
      </c>
      <c r="H22" s="36">
        <v>1</v>
      </c>
      <c r="I22" s="34" t="s">
        <v>107</v>
      </c>
      <c r="J22" s="39"/>
      <c r="K22" s="39"/>
      <c r="L22" s="39"/>
      <c r="M22" s="39"/>
    </row>
    <row r="23" spans="1:13" x14ac:dyDescent="0.2">
      <c r="A23" s="33" t="s">
        <v>16</v>
      </c>
      <c r="B23" s="33" t="s">
        <v>62</v>
      </c>
      <c r="C23" s="34" t="s">
        <v>108</v>
      </c>
      <c r="D23" s="40">
        <v>-21.7058</v>
      </c>
      <c r="E23" s="40">
        <v>-57.5533</v>
      </c>
      <c r="F23" s="40">
        <v>85</v>
      </c>
      <c r="G23" s="38">
        <v>39014</v>
      </c>
      <c r="H23" s="36">
        <v>1</v>
      </c>
      <c r="I23" s="34" t="s">
        <v>109</v>
      </c>
      <c r="J23" s="39"/>
      <c r="K23" s="39"/>
      <c r="L23" s="39"/>
      <c r="M23" s="39"/>
    </row>
    <row r="24" spans="1:13" s="42" customFormat="1" x14ac:dyDescent="0.2">
      <c r="A24" s="33" t="s">
        <v>18</v>
      </c>
      <c r="B24" s="33" t="s">
        <v>62</v>
      </c>
      <c r="C24" s="34" t="s">
        <v>110</v>
      </c>
      <c r="D24" s="40">
        <v>-19.420100000000001</v>
      </c>
      <c r="E24" s="40">
        <v>-54.553100000000001</v>
      </c>
      <c r="F24" s="40">
        <v>647</v>
      </c>
      <c r="G24" s="38">
        <v>39067</v>
      </c>
      <c r="H24" s="36">
        <v>1</v>
      </c>
      <c r="I24" s="34" t="s">
        <v>130</v>
      </c>
      <c r="J24" s="39"/>
      <c r="K24" s="39"/>
      <c r="L24" s="39"/>
      <c r="M24" s="39"/>
    </row>
    <row r="25" spans="1:13" x14ac:dyDescent="0.2">
      <c r="A25" s="33" t="s">
        <v>111</v>
      </c>
      <c r="B25" s="33" t="s">
        <v>62</v>
      </c>
      <c r="C25" s="34" t="s">
        <v>112</v>
      </c>
      <c r="D25" s="36">
        <v>-21.774999999999999</v>
      </c>
      <c r="E25" s="36">
        <v>-54.528100000000002</v>
      </c>
      <c r="F25" s="36">
        <v>329</v>
      </c>
      <c r="G25" s="38">
        <v>39625</v>
      </c>
      <c r="H25" s="36">
        <v>1</v>
      </c>
      <c r="I25" s="34" t="s">
        <v>113</v>
      </c>
      <c r="J25" s="39"/>
      <c r="K25" s="39"/>
      <c r="L25" s="39"/>
      <c r="M25" s="39"/>
    </row>
    <row r="26" spans="1:13" s="47" customFormat="1" ht="15" customHeight="1" x14ac:dyDescent="0.2">
      <c r="A26" s="44" t="s">
        <v>31</v>
      </c>
      <c r="B26" s="44" t="s">
        <v>62</v>
      </c>
      <c r="C26" s="34" t="s">
        <v>114</v>
      </c>
      <c r="D26" s="45">
        <v>-20.9817</v>
      </c>
      <c r="E26" s="45">
        <v>-54.971899999999998</v>
      </c>
      <c r="F26" s="45">
        <v>464</v>
      </c>
      <c r="G26" s="35" t="s">
        <v>115</v>
      </c>
      <c r="H26" s="34">
        <v>1</v>
      </c>
      <c r="I26" s="44" t="s">
        <v>116</v>
      </c>
      <c r="J26" s="46"/>
      <c r="K26" s="46"/>
      <c r="L26" s="46"/>
      <c r="M26" s="46"/>
    </row>
    <row r="27" spans="1:13" s="42" customFormat="1" x14ac:dyDescent="0.2">
      <c r="A27" s="33" t="s">
        <v>19</v>
      </c>
      <c r="B27" s="33" t="s">
        <v>62</v>
      </c>
      <c r="C27" s="34" t="s">
        <v>117</v>
      </c>
      <c r="D27" s="36">
        <v>-23.966899999999999</v>
      </c>
      <c r="E27" s="36">
        <v>-55.0242</v>
      </c>
      <c r="F27" s="36">
        <v>402</v>
      </c>
      <c r="G27" s="38">
        <v>39605</v>
      </c>
      <c r="H27" s="36">
        <v>1</v>
      </c>
      <c r="I27" s="34" t="s">
        <v>118</v>
      </c>
      <c r="J27" s="39"/>
      <c r="K27" s="39"/>
      <c r="L27" s="39"/>
      <c r="M27" s="39"/>
    </row>
    <row r="28" spans="1:13" s="49" customFormat="1" x14ac:dyDescent="0.2">
      <c r="A28" s="44" t="s">
        <v>48</v>
      </c>
      <c r="B28" s="44" t="s">
        <v>62</v>
      </c>
      <c r="C28" s="34" t="s">
        <v>119</v>
      </c>
      <c r="D28" s="34">
        <v>-17.634699999999999</v>
      </c>
      <c r="E28" s="34">
        <v>-54.760100000000001</v>
      </c>
      <c r="F28" s="34">
        <v>486</v>
      </c>
      <c r="G28" s="35" t="s">
        <v>120</v>
      </c>
      <c r="H28" s="34">
        <v>1</v>
      </c>
      <c r="I28" s="36" t="s">
        <v>121</v>
      </c>
      <c r="J28" s="48"/>
      <c r="K28" s="48"/>
      <c r="L28" s="48"/>
      <c r="M28" s="48"/>
    </row>
    <row r="29" spans="1:13" x14ac:dyDescent="0.2">
      <c r="A29" s="33" t="s">
        <v>20</v>
      </c>
      <c r="B29" s="33" t="s">
        <v>62</v>
      </c>
      <c r="C29" s="34" t="s">
        <v>122</v>
      </c>
      <c r="D29" s="36">
        <v>-20.783300000000001</v>
      </c>
      <c r="E29" s="36">
        <v>-51.7</v>
      </c>
      <c r="F29" s="36">
        <v>313</v>
      </c>
      <c r="G29" s="38">
        <v>37137</v>
      </c>
      <c r="H29" s="36">
        <v>1</v>
      </c>
      <c r="I29" s="34" t="s">
        <v>123</v>
      </c>
      <c r="J29" s="39"/>
      <c r="K29" s="39"/>
      <c r="L29" s="39"/>
      <c r="M29" s="39"/>
    </row>
    <row r="30" spans="1:13" ht="18" customHeight="1" x14ac:dyDescent="0.2">
      <c r="A30" s="50"/>
      <c r="B30" s="51"/>
      <c r="C30" s="52"/>
      <c r="D30" s="52"/>
      <c r="E30" s="52"/>
      <c r="F30" s="52"/>
      <c r="G30" s="30" t="s">
        <v>124</v>
      </c>
      <c r="H30" s="34">
        <f>SUM(H2:H29)</f>
        <v>28</v>
      </c>
      <c r="I30" s="50"/>
      <c r="J30" s="39"/>
      <c r="K30" s="39"/>
      <c r="L30" s="39"/>
      <c r="M30" s="39"/>
    </row>
    <row r="31" spans="1:13" x14ac:dyDescent="0.2">
      <c r="A31" s="39" t="s">
        <v>125</v>
      </c>
      <c r="B31" s="53"/>
      <c r="C31" s="53"/>
      <c r="D31" s="53"/>
      <c r="E31" s="53"/>
      <c r="F31" s="53"/>
      <c r="G31" s="39"/>
      <c r="H31" s="54"/>
      <c r="I31" s="39"/>
      <c r="J31" s="39"/>
      <c r="K31" s="39"/>
      <c r="L31" s="39"/>
      <c r="M31" s="39"/>
    </row>
    <row r="32" spans="1:13" x14ac:dyDescent="0.2">
      <c r="A32" s="55" t="s">
        <v>126</v>
      </c>
      <c r="B32" s="56"/>
      <c r="C32" s="56"/>
      <c r="D32" s="56"/>
      <c r="E32" s="56"/>
      <c r="F32" s="56"/>
      <c r="G32" s="39"/>
      <c r="H32" s="39"/>
      <c r="I32" s="39"/>
      <c r="J32" s="39"/>
      <c r="K32" s="39"/>
      <c r="L32" s="39"/>
      <c r="M32" s="39"/>
    </row>
    <row r="33" spans="1:13" x14ac:dyDescent="0.2">
      <c r="A33" s="39"/>
      <c r="B33" s="56"/>
      <c r="C33" s="56"/>
      <c r="D33" s="56"/>
      <c r="E33" s="56"/>
      <c r="F33" s="56"/>
      <c r="G33" s="39"/>
      <c r="H33" s="39"/>
      <c r="I33" s="39"/>
      <c r="J33" s="39"/>
      <c r="K33" s="39"/>
      <c r="L33" s="39"/>
      <c r="M33" s="39"/>
    </row>
    <row r="34" spans="1:13" x14ac:dyDescent="0.2">
      <c r="A34" s="39"/>
      <c r="B34" s="56"/>
      <c r="C34" s="56"/>
      <c r="D34" s="56"/>
      <c r="E34" s="56"/>
      <c r="F34" s="56"/>
      <c r="G34" s="39"/>
      <c r="H34" s="39"/>
      <c r="I34" s="39"/>
      <c r="J34" s="39"/>
      <c r="K34" s="39"/>
      <c r="L34" s="39"/>
      <c r="M34" s="39"/>
    </row>
    <row r="35" spans="1:13" x14ac:dyDescent="0.2">
      <c r="A35" s="39"/>
      <c r="B35" s="56"/>
      <c r="C35" s="56"/>
      <c r="D35" s="56"/>
      <c r="E35" s="56"/>
      <c r="F35" s="56"/>
      <c r="G35" s="39"/>
      <c r="H35" s="39"/>
      <c r="I35" s="39"/>
      <c r="J35" s="39"/>
      <c r="K35" s="39"/>
      <c r="L35" s="39"/>
      <c r="M35" s="39"/>
    </row>
    <row r="36" spans="1:13" x14ac:dyDescent="0.2">
      <c r="A36" s="39"/>
      <c r="B36" s="56"/>
      <c r="C36" s="56"/>
      <c r="D36" s="56"/>
      <c r="E36" s="56"/>
      <c r="F36" s="56"/>
      <c r="G36" s="39"/>
      <c r="H36" s="39"/>
      <c r="I36" s="39"/>
      <c r="J36" s="39"/>
      <c r="K36" s="39"/>
      <c r="L36" s="39"/>
      <c r="M36" s="39"/>
    </row>
    <row r="37" spans="1:13" x14ac:dyDescent="0.2">
      <c r="A37" s="39"/>
      <c r="B37" s="56"/>
      <c r="C37" s="56"/>
      <c r="D37" s="56"/>
      <c r="E37" s="56"/>
      <c r="F37" s="56"/>
      <c r="G37" s="39"/>
      <c r="H37" s="39"/>
      <c r="I37" s="39"/>
      <c r="J37" s="39"/>
      <c r="K37" s="39"/>
      <c r="L37" s="39"/>
      <c r="M37" s="39"/>
    </row>
    <row r="38" spans="1:13" x14ac:dyDescent="0.2">
      <c r="A38" s="39"/>
      <c r="B38" s="56"/>
      <c r="C38" s="56"/>
      <c r="D38" s="56"/>
      <c r="E38" s="56"/>
      <c r="F38" s="56"/>
      <c r="G38" s="39"/>
      <c r="H38" s="39"/>
      <c r="I38" s="39"/>
      <c r="J38" s="39"/>
      <c r="K38" s="39"/>
      <c r="L38" s="39"/>
      <c r="M38" s="39"/>
    </row>
    <row r="39" spans="1:13" x14ac:dyDescent="0.2">
      <c r="A39" s="39"/>
      <c r="B39" s="56"/>
      <c r="C39" s="56"/>
      <c r="D39" s="56"/>
      <c r="E39" s="56"/>
      <c r="F39" s="56"/>
      <c r="G39" s="39"/>
      <c r="H39" s="39"/>
      <c r="I39" s="39"/>
      <c r="J39" s="39"/>
      <c r="K39" s="39"/>
      <c r="L39" s="39"/>
      <c r="M39" s="39"/>
    </row>
    <row r="40" spans="1:13" x14ac:dyDescent="0.2">
      <c r="A40" s="39"/>
      <c r="B40" s="56"/>
      <c r="C40" s="56"/>
      <c r="D40" s="56"/>
      <c r="E40" s="56"/>
      <c r="F40" s="56"/>
      <c r="G40" s="39"/>
      <c r="H40" s="39"/>
      <c r="I40" s="39"/>
      <c r="J40" s="39"/>
      <c r="K40" s="39"/>
      <c r="L40" s="39"/>
      <c r="M40" s="39"/>
    </row>
    <row r="41" spans="1:13" x14ac:dyDescent="0.2">
      <c r="A41" s="39"/>
      <c r="B41" s="56"/>
      <c r="C41" s="56"/>
      <c r="D41" s="56"/>
      <c r="E41" s="56"/>
      <c r="F41" s="56"/>
      <c r="G41" s="39"/>
      <c r="H41" s="39"/>
      <c r="I41" s="39"/>
      <c r="J41" s="39"/>
      <c r="K41" s="39"/>
      <c r="L41" s="39"/>
      <c r="M41" s="39"/>
    </row>
    <row r="42" spans="1:13" x14ac:dyDescent="0.2">
      <c r="A42" s="39"/>
      <c r="B42" s="56"/>
      <c r="C42" s="56"/>
      <c r="D42" s="56"/>
      <c r="E42" s="56"/>
      <c r="F42" s="56"/>
      <c r="G42" s="39"/>
      <c r="H42" s="39"/>
      <c r="I42" s="39"/>
      <c r="J42" s="39"/>
      <c r="K42" s="39"/>
      <c r="L42" s="39"/>
      <c r="M42" s="39"/>
    </row>
    <row r="43" spans="1:13" x14ac:dyDescent="0.2">
      <c r="A43" s="39"/>
      <c r="B43" s="56"/>
      <c r="C43" s="56"/>
      <c r="D43" s="56"/>
      <c r="E43" s="56"/>
      <c r="F43" s="56"/>
      <c r="G43" s="39"/>
      <c r="H43" s="39"/>
      <c r="I43" s="39"/>
      <c r="J43" s="39"/>
      <c r="K43" s="39"/>
      <c r="L43" s="39"/>
      <c r="M43" s="39"/>
    </row>
    <row r="44" spans="1:13" x14ac:dyDescent="0.2">
      <c r="A44" s="39"/>
      <c r="B44" s="56"/>
      <c r="C44" s="56"/>
      <c r="D44" s="56"/>
      <c r="E44" s="56"/>
      <c r="F44" s="56"/>
      <c r="G44" s="39"/>
      <c r="H44" s="39"/>
      <c r="I44" s="39"/>
      <c r="J44" s="39"/>
      <c r="K44" s="39"/>
      <c r="L44" s="39"/>
      <c r="M44" s="39"/>
    </row>
    <row r="45" spans="1:13" x14ac:dyDescent="0.2">
      <c r="A45" s="39"/>
      <c r="B45" s="56"/>
      <c r="C45" s="56"/>
      <c r="D45" s="56"/>
      <c r="E45" s="56"/>
      <c r="F45" s="56"/>
      <c r="G45" s="39"/>
      <c r="H45" s="39"/>
      <c r="I45" s="39"/>
      <c r="J45" s="39"/>
      <c r="K45" s="39"/>
      <c r="L45" s="39"/>
      <c r="M45" s="39"/>
    </row>
    <row r="46" spans="1:13" x14ac:dyDescent="0.2">
      <c r="A46" s="39"/>
      <c r="B46" s="56"/>
      <c r="C46" s="56"/>
      <c r="D46" s="56"/>
      <c r="E46" s="56"/>
      <c r="F46" s="56"/>
      <c r="G46" s="39"/>
      <c r="H46" s="39"/>
      <c r="I46" s="39"/>
      <c r="J46" s="39"/>
      <c r="K46" s="39"/>
      <c r="L46" s="39"/>
      <c r="M46" s="3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zoomScale="90" zoomScaleNormal="90" workbookViewId="0">
      <selection activeCell="AJ66" sqref="AJ6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7.85546875" style="11" customWidth="1"/>
  </cols>
  <sheetData>
    <row r="1" spans="1:34" ht="20.100000000000001" customHeight="1" thickBot="1" x14ac:dyDescent="0.25">
      <c r="A1" s="159" t="s">
        <v>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ht="20.100000000000001" customHeight="1" thickBot="1" x14ac:dyDescent="0.25">
      <c r="A2" s="167" t="s">
        <v>21</v>
      </c>
      <c r="B2" s="164" t="s">
        <v>135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6"/>
    </row>
    <row r="3" spans="1:34" s="4" customFormat="1" ht="20.100000000000001" customHeight="1" x14ac:dyDescent="0.2">
      <c r="A3" s="162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40" t="s">
        <v>39</v>
      </c>
      <c r="AH3" s="122" t="s">
        <v>38</v>
      </c>
    </row>
    <row r="4" spans="1:34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24" t="s">
        <v>37</v>
      </c>
      <c r="AH4" s="84" t="s">
        <v>37</v>
      </c>
    </row>
    <row r="5" spans="1:34" s="5" customFormat="1" ht="20.100000000000001" customHeight="1" x14ac:dyDescent="0.2">
      <c r="A5" s="151" t="s">
        <v>44</v>
      </c>
      <c r="B5" s="15">
        <f>[1]Julho!$C$5</f>
        <v>33</v>
      </c>
      <c r="C5" s="15">
        <f>[1]Julho!$C$6</f>
        <v>33.1</v>
      </c>
      <c r="D5" s="15">
        <f>[1]Julho!$C$7</f>
        <v>33.1</v>
      </c>
      <c r="E5" s="15">
        <f>[1]Julho!$C$8</f>
        <v>33.799999999999997</v>
      </c>
      <c r="F5" s="15">
        <f>[1]Julho!$C$9</f>
        <v>34</v>
      </c>
      <c r="G5" s="15">
        <f>[1]Julho!$C$10</f>
        <v>33</v>
      </c>
      <c r="H5" s="15">
        <f>[1]Julho!$C$11</f>
        <v>32.700000000000003</v>
      </c>
      <c r="I5" s="15">
        <f>[1]Julho!$C$12</f>
        <v>32.5</v>
      </c>
      <c r="J5" s="15">
        <f>[1]Julho!$C$13</f>
        <v>22.9</v>
      </c>
      <c r="K5" s="15">
        <f>[1]Julho!$C$14</f>
        <v>21.6</v>
      </c>
      <c r="L5" s="15">
        <f>[1]Julho!$C$15</f>
        <v>24.7</v>
      </c>
      <c r="M5" s="15">
        <f>[1]Julho!$C$16</f>
        <v>28.6</v>
      </c>
      <c r="N5" s="15">
        <f>[1]Julho!$C$17</f>
        <v>31.9</v>
      </c>
      <c r="O5" s="15">
        <f>[1]Julho!$C$18</f>
        <v>33.700000000000003</v>
      </c>
      <c r="P5" s="15">
        <f>[1]Julho!$C$19</f>
        <v>35.1</v>
      </c>
      <c r="Q5" s="15">
        <f>[1]Julho!$C$20</f>
        <v>35.200000000000003</v>
      </c>
      <c r="R5" s="15">
        <f>[1]Julho!$C$21</f>
        <v>33.4</v>
      </c>
      <c r="S5" s="15">
        <f>[1]Julho!$C$22</f>
        <v>34.1</v>
      </c>
      <c r="T5" s="15">
        <f>[1]Julho!$C$23</f>
        <v>34.299999999999997</v>
      </c>
      <c r="U5" s="15">
        <f>[1]Julho!$C$24</f>
        <v>34.1</v>
      </c>
      <c r="V5" s="15">
        <f>[1]Julho!$C$25</f>
        <v>25.8</v>
      </c>
      <c r="W5" s="15">
        <f>[1]Julho!$C$26</f>
        <v>31.3</v>
      </c>
      <c r="X5" s="15">
        <f>[1]Julho!$C$27</f>
        <v>30.7</v>
      </c>
      <c r="Y5" s="15">
        <f>[1]Julho!$C$28</f>
        <v>24.5</v>
      </c>
      <c r="Z5" s="15">
        <f>[1]Julho!$C$29</f>
        <v>31.3</v>
      </c>
      <c r="AA5" s="15">
        <f>[1]Julho!$C$30</f>
        <v>32.200000000000003</v>
      </c>
      <c r="AB5" s="15">
        <f>[1]Julho!$C$31</f>
        <v>33.4</v>
      </c>
      <c r="AC5" s="15">
        <f>[1]Julho!$C$32</f>
        <v>34.9</v>
      </c>
      <c r="AD5" s="15">
        <f>[1]Julho!$C$33</f>
        <v>33.799999999999997</v>
      </c>
      <c r="AE5" s="15">
        <f>[1]Julho!$C$34</f>
        <v>32.6</v>
      </c>
      <c r="AF5" s="15">
        <f>[1]Julho!$C$35</f>
        <v>27.6</v>
      </c>
      <c r="AG5" s="25">
        <f>MAX(B5:AF5)</f>
        <v>35.200000000000003</v>
      </c>
      <c r="AH5" s="85">
        <f>AVERAGE(B5:AF5)</f>
        <v>31.383870967741931</v>
      </c>
    </row>
    <row r="6" spans="1:34" ht="17.100000000000001" customHeight="1" x14ac:dyDescent="0.2">
      <c r="A6" s="151" t="s">
        <v>0</v>
      </c>
      <c r="B6" s="15">
        <f>[2]Julho!$C$5</f>
        <v>29.8</v>
      </c>
      <c r="C6" s="15">
        <f>[2]Julho!$C$6</f>
        <v>30.9</v>
      </c>
      <c r="D6" s="15">
        <f>[2]Julho!$C$7</f>
        <v>29.7</v>
      </c>
      <c r="E6" s="15">
        <f>[2]Julho!$C$8</f>
        <v>28</v>
      </c>
      <c r="F6" s="15">
        <f>[2]Julho!$C$9</f>
        <v>31.2</v>
      </c>
      <c r="G6" s="15">
        <f>[2]Julho!$C$10</f>
        <v>30.4</v>
      </c>
      <c r="H6" s="15">
        <f>[2]Julho!$C$11</f>
        <v>31.2</v>
      </c>
      <c r="I6" s="15">
        <f>[2]Julho!$C$12</f>
        <v>23.6</v>
      </c>
      <c r="J6" s="15">
        <f>[2]Julho!$C$13</f>
        <v>13.2</v>
      </c>
      <c r="K6" s="15">
        <f>[2]Julho!$C$14</f>
        <v>18.399999999999999</v>
      </c>
      <c r="L6" s="15">
        <f>[2]Julho!$C$15</f>
        <v>20.6</v>
      </c>
      <c r="M6" s="15">
        <f>[2]Julho!$C$16</f>
        <v>20.7</v>
      </c>
      <c r="N6" s="15">
        <f>[2]Julho!$C$17</f>
        <v>28.8</v>
      </c>
      <c r="O6" s="15">
        <f>[2]Julho!$C$18</f>
        <v>30.4</v>
      </c>
      <c r="P6" s="15">
        <f>[2]Julho!$C$19</f>
        <v>32.299999999999997</v>
      </c>
      <c r="Q6" s="15">
        <f>[2]Julho!$C$20</f>
        <v>33.200000000000003</v>
      </c>
      <c r="R6" s="15">
        <f>[2]Julho!$C$21</f>
        <v>31.7</v>
      </c>
      <c r="S6" s="15">
        <f>[2]Julho!$C$22</f>
        <v>31.5</v>
      </c>
      <c r="T6" s="15">
        <f>[2]Julho!$C$23</f>
        <v>32.700000000000003</v>
      </c>
      <c r="U6" s="15">
        <f>[2]Julho!$C$24</f>
        <v>31.4</v>
      </c>
      <c r="V6" s="15">
        <f>[2]Julho!$C$25</f>
        <v>18.899999999999999</v>
      </c>
      <c r="W6" s="15">
        <f>[2]Julho!$C$26</f>
        <v>27.4</v>
      </c>
      <c r="X6" s="15">
        <f>[2]Julho!$C$27</f>
        <v>30.7</v>
      </c>
      <c r="Y6" s="15">
        <f>[2]Julho!$C$28</f>
        <v>24.5</v>
      </c>
      <c r="Z6" s="15">
        <f>[2]Julho!$C$29</f>
        <v>27.9</v>
      </c>
      <c r="AA6" s="15">
        <f>[2]Julho!$C$30</f>
        <v>20.9</v>
      </c>
      <c r="AB6" s="15">
        <f>[2]Julho!$C$31</f>
        <v>28.3</v>
      </c>
      <c r="AC6" s="15">
        <f>[2]Julho!$C$32</f>
        <v>30.5</v>
      </c>
      <c r="AD6" s="15">
        <f>[2]Julho!$C$33</f>
        <v>23.1</v>
      </c>
      <c r="AE6" s="15">
        <f>[2]Julho!$C$34</f>
        <v>26.1</v>
      </c>
      <c r="AF6" s="15">
        <f>[2]Julho!$C$35</f>
        <v>22.9</v>
      </c>
      <c r="AG6" s="22">
        <f t="shared" ref="AG6:AG16" si="1">MAX(B6:AF6)</f>
        <v>33.200000000000003</v>
      </c>
      <c r="AH6" s="86">
        <f t="shared" ref="AH6:AH16" si="2">AVERAGE(B6:AF6)</f>
        <v>27.125806451612899</v>
      </c>
    </row>
    <row r="7" spans="1:34" ht="17.100000000000001" customHeight="1" x14ac:dyDescent="0.2">
      <c r="A7" s="151" t="s">
        <v>1</v>
      </c>
      <c r="B7" s="15">
        <f>[3]Julho!$C$5</f>
        <v>32.200000000000003</v>
      </c>
      <c r="C7" s="15">
        <f>[3]Julho!$C$6</f>
        <v>32.9</v>
      </c>
      <c r="D7" s="15">
        <f>[3]Julho!$C$7</f>
        <v>32.700000000000003</v>
      </c>
      <c r="E7" s="15">
        <f>[3]Julho!$C$8</f>
        <v>31.4</v>
      </c>
      <c r="F7" s="15">
        <f>[3]Julho!$C$9</f>
        <v>33.6</v>
      </c>
      <c r="G7" s="15">
        <f>[3]Julho!$C$10</f>
        <v>33.6</v>
      </c>
      <c r="H7" s="15">
        <f>[3]Julho!$C$11</f>
        <v>33</v>
      </c>
      <c r="I7" s="15">
        <f>[3]Julho!$C$12</f>
        <v>29.7</v>
      </c>
      <c r="J7" s="15">
        <f>[3]Julho!$C$13</f>
        <v>18.2</v>
      </c>
      <c r="K7" s="15">
        <f>[3]Julho!$C$14</f>
        <v>21.4</v>
      </c>
      <c r="L7" s="15">
        <f>[3]Julho!$C$15</f>
        <v>24.7</v>
      </c>
      <c r="M7" s="15">
        <f>[3]Julho!$C$16</f>
        <v>29</v>
      </c>
      <c r="N7" s="15">
        <f>[3]Julho!$C$17</f>
        <v>31.4</v>
      </c>
      <c r="O7" s="15">
        <f>[3]Julho!$C$18</f>
        <v>33.299999999999997</v>
      </c>
      <c r="P7" s="15">
        <f>[3]Julho!$C$19</f>
        <v>34.299999999999997</v>
      </c>
      <c r="Q7" s="15">
        <f>[3]Julho!$C$20</f>
        <v>34.5</v>
      </c>
      <c r="R7" s="15">
        <f>[3]Julho!$C$21</f>
        <v>34.9</v>
      </c>
      <c r="S7" s="15">
        <f>[3]Julho!$C$22</f>
        <v>34.5</v>
      </c>
      <c r="T7" s="15">
        <f>[3]Julho!$C$23</f>
        <v>34</v>
      </c>
      <c r="U7" s="15">
        <f>[3]Julho!$C$24</f>
        <v>33.700000000000003</v>
      </c>
      <c r="V7" s="15">
        <f>[3]Julho!$C$25</f>
        <v>23.4</v>
      </c>
      <c r="W7" s="15">
        <f>[3]Julho!$C$26</f>
        <v>32.1</v>
      </c>
      <c r="X7" s="15">
        <f>[3]Julho!$C$27</f>
        <v>33.299999999999997</v>
      </c>
      <c r="Y7" s="15">
        <f>[3]Julho!$C$28</f>
        <v>28</v>
      </c>
      <c r="Z7" s="15">
        <f>[3]Julho!$C$29</f>
        <v>29.4</v>
      </c>
      <c r="AA7" s="15">
        <f>[3]Julho!$C$30</f>
        <v>26.6</v>
      </c>
      <c r="AB7" s="15">
        <f>[3]Julho!$C$31</f>
        <v>30.1</v>
      </c>
      <c r="AC7" s="15">
        <f>[3]Julho!$C$32</f>
        <v>33.200000000000003</v>
      </c>
      <c r="AD7" s="15">
        <f>[3]Julho!$C$33</f>
        <v>29.8</v>
      </c>
      <c r="AE7" s="15">
        <f>[3]Julho!$C$34</f>
        <v>31.6</v>
      </c>
      <c r="AF7" s="15">
        <f>[3]Julho!$C$35</f>
        <v>25.2</v>
      </c>
      <c r="AG7" s="22">
        <f t="shared" si="1"/>
        <v>34.9</v>
      </c>
      <c r="AH7" s="86">
        <f t="shared" si="2"/>
        <v>30.506451612903227</v>
      </c>
    </row>
    <row r="8" spans="1:34" ht="17.100000000000001" customHeight="1" x14ac:dyDescent="0.2">
      <c r="A8" s="151" t="s">
        <v>71</v>
      </c>
      <c r="B8" s="15">
        <f>[4]Julho!$C$5</f>
        <v>31.9</v>
      </c>
      <c r="C8" s="15">
        <f>[4]Julho!$C$6</f>
        <v>32.200000000000003</v>
      </c>
      <c r="D8" s="15">
        <f>[4]Julho!$C$7</f>
        <v>32</v>
      </c>
      <c r="E8" s="15">
        <f>[4]Julho!$C$8</f>
        <v>30.7</v>
      </c>
      <c r="F8" s="15">
        <f>[4]Julho!$C$9</f>
        <v>32.1</v>
      </c>
      <c r="G8" s="15">
        <f>[4]Julho!$C$10</f>
        <v>32.4</v>
      </c>
      <c r="H8" s="15">
        <f>[4]Julho!$C$11</f>
        <v>31.6</v>
      </c>
      <c r="I8" s="15">
        <f>[4]Julho!$C$12</f>
        <v>32.200000000000003</v>
      </c>
      <c r="J8" s="15">
        <f>[4]Julho!$C$13</f>
        <v>23.8</v>
      </c>
      <c r="K8" s="15">
        <f>[4]Julho!$C$14</f>
        <v>20.100000000000001</v>
      </c>
      <c r="L8" s="15">
        <f>[4]Julho!$C$15</f>
        <v>21.7</v>
      </c>
      <c r="M8" s="15">
        <f>[4]Julho!$C$16</f>
        <v>23.5</v>
      </c>
      <c r="N8" s="15">
        <f>[4]Julho!$C$17</f>
        <v>30.3</v>
      </c>
      <c r="O8" s="15">
        <f>[4]Julho!$C$18</f>
        <v>31.7</v>
      </c>
      <c r="P8" s="15">
        <f>[4]Julho!$C$19</f>
        <v>34</v>
      </c>
      <c r="Q8" s="15">
        <f>[4]Julho!$C$20</f>
        <v>34.700000000000003</v>
      </c>
      <c r="R8" s="15">
        <f>[4]Julho!$C$21</f>
        <v>32.299999999999997</v>
      </c>
      <c r="S8" s="15">
        <f>[4]Julho!$C$22</f>
        <v>32.299999999999997</v>
      </c>
      <c r="T8" s="15">
        <f>[4]Julho!$C$23</f>
        <v>33.5</v>
      </c>
      <c r="U8" s="15">
        <f>[4]Julho!$C$24</f>
        <v>33.5</v>
      </c>
      <c r="V8" s="15">
        <f>[4]Julho!$C$25</f>
        <v>26.9</v>
      </c>
      <c r="W8" s="15">
        <f>[4]Julho!$C$26</f>
        <v>29</v>
      </c>
      <c r="X8" s="15">
        <f>[4]Julho!$C$27</f>
        <v>31.8</v>
      </c>
      <c r="Y8" s="15">
        <f>[4]Julho!$C$28</f>
        <v>31.4</v>
      </c>
      <c r="Z8" s="15">
        <f>[4]Julho!$C$29</f>
        <v>28.4</v>
      </c>
      <c r="AA8" s="15">
        <f>[4]Julho!$C$30</f>
        <v>31.4</v>
      </c>
      <c r="AB8" s="15">
        <f>[4]Julho!$C$31</f>
        <v>31.6</v>
      </c>
      <c r="AC8" s="15">
        <f>[4]Julho!$C$32</f>
        <v>34.1</v>
      </c>
      <c r="AD8" s="15">
        <f>[4]Julho!$C$33</f>
        <v>32.9</v>
      </c>
      <c r="AE8" s="15">
        <f>[4]Julho!$C$34</f>
        <v>31.2</v>
      </c>
      <c r="AF8" s="15">
        <f>[4]Julho!$C$35</f>
        <v>27.2</v>
      </c>
      <c r="AG8" s="21">
        <f t="shared" si="1"/>
        <v>34.700000000000003</v>
      </c>
      <c r="AH8" s="86">
        <f t="shared" si="2"/>
        <v>30.4</v>
      </c>
    </row>
    <row r="9" spans="1:34" ht="17.100000000000001" customHeight="1" x14ac:dyDescent="0.2">
      <c r="A9" s="151" t="s">
        <v>45</v>
      </c>
      <c r="B9" s="15">
        <f>[5]Julho!$C$5</f>
        <v>30.8</v>
      </c>
      <c r="C9" s="15">
        <f>[5]Julho!$C$6</f>
        <v>31.4</v>
      </c>
      <c r="D9" s="15">
        <f>[5]Julho!$C$7</f>
        <v>31.9</v>
      </c>
      <c r="E9" s="15">
        <f>[5]Julho!$C$8</f>
        <v>25.9</v>
      </c>
      <c r="F9" s="15">
        <f>[5]Julho!$C$9</f>
        <v>31.6</v>
      </c>
      <c r="G9" s="15">
        <f>[5]Julho!$C$10</f>
        <v>32.200000000000003</v>
      </c>
      <c r="H9" s="15">
        <f>[5]Julho!$C$11</f>
        <v>32.200000000000003</v>
      </c>
      <c r="I9" s="15">
        <f>[5]Julho!$C$12</f>
        <v>22.7</v>
      </c>
      <c r="J9" s="15">
        <f>[5]Julho!$C$13</f>
        <v>13.8</v>
      </c>
      <c r="K9" s="15">
        <f>[5]Julho!$C$14</f>
        <v>18.2</v>
      </c>
      <c r="L9" s="15">
        <f>[5]Julho!$C$15</f>
        <v>23.3</v>
      </c>
      <c r="M9" s="15">
        <f>[5]Julho!$C$16</f>
        <v>27.2</v>
      </c>
      <c r="N9" s="15">
        <f>[5]Julho!$C$17</f>
        <v>30.5</v>
      </c>
      <c r="O9" s="15">
        <f>[5]Julho!$C$18</f>
        <v>31.6</v>
      </c>
      <c r="P9" s="15">
        <f>[5]Julho!$C$19</f>
        <v>33.200000000000003</v>
      </c>
      <c r="Q9" s="15">
        <f>[5]Julho!$C$20</f>
        <v>33.6</v>
      </c>
      <c r="R9" s="15">
        <f>[5]Julho!$C$21</f>
        <v>33.700000000000003</v>
      </c>
      <c r="S9" s="15">
        <f>[5]Julho!$C$22</f>
        <v>33.4</v>
      </c>
      <c r="T9" s="15">
        <f>[5]Julho!$C$23</f>
        <v>33.200000000000003</v>
      </c>
      <c r="U9" s="15">
        <f>[5]Julho!$C$24</f>
        <v>26.5</v>
      </c>
      <c r="V9" s="15">
        <f>[5]Julho!$C$25</f>
        <v>19.399999999999999</v>
      </c>
      <c r="W9" s="15">
        <f>[5]Julho!$C$26</f>
        <v>30.1</v>
      </c>
      <c r="X9" s="15">
        <f>[5]Julho!$C$27</f>
        <v>29.1</v>
      </c>
      <c r="Y9" s="15">
        <f>[5]Julho!$C$28</f>
        <v>20.6</v>
      </c>
      <c r="Z9" s="15">
        <f>[5]Julho!$C$29</f>
        <v>20.100000000000001</v>
      </c>
      <c r="AA9" s="15">
        <f>[5]Julho!$C$30</f>
        <v>15.4</v>
      </c>
      <c r="AB9" s="15">
        <f>[5]Julho!$C$31</f>
        <v>28.6</v>
      </c>
      <c r="AC9" s="15">
        <f>[5]Julho!$C$32</f>
        <v>32</v>
      </c>
      <c r="AD9" s="15">
        <f>[5]Julho!$C$33</f>
        <v>25.2</v>
      </c>
      <c r="AE9" s="15">
        <f>[5]Julho!$C$34</f>
        <v>22.3</v>
      </c>
      <c r="AF9" s="15">
        <f>[5]Julho!$C$35</f>
        <v>23.9</v>
      </c>
      <c r="AG9" s="22">
        <f t="shared" ref="AG9" si="3">MAX(B9:AF9)</f>
        <v>33.700000000000003</v>
      </c>
      <c r="AH9" s="86">
        <f t="shared" ref="AH9" si="4">AVERAGE(B9:AF9)</f>
        <v>27.212903225806457</v>
      </c>
    </row>
    <row r="10" spans="1:34" ht="17.100000000000001" customHeight="1" x14ac:dyDescent="0.2">
      <c r="A10" s="151" t="s">
        <v>2</v>
      </c>
      <c r="B10" s="15">
        <f>[6]Julho!$C$5</f>
        <v>30.2</v>
      </c>
      <c r="C10" s="15">
        <f>[6]Julho!$C$6</f>
        <v>30.3</v>
      </c>
      <c r="D10" s="15">
        <f>[6]Julho!$C$7</f>
        <v>30.4</v>
      </c>
      <c r="E10" s="15">
        <f>[6]Julho!$C$8</f>
        <v>31.5</v>
      </c>
      <c r="F10" s="15">
        <f>[6]Julho!$C$9</f>
        <v>31.1</v>
      </c>
      <c r="G10" s="15">
        <f>[6]Julho!$C$10</f>
        <v>31.2</v>
      </c>
      <c r="H10" s="15">
        <f>[6]Julho!$C$11</f>
        <v>30</v>
      </c>
      <c r="I10" s="15">
        <f>[6]Julho!$C$12</f>
        <v>30.2</v>
      </c>
      <c r="J10" s="15">
        <f>[6]Julho!$C$13</f>
        <v>22.3</v>
      </c>
      <c r="K10" s="15">
        <f>[6]Julho!$C$14</f>
        <v>19.600000000000001</v>
      </c>
      <c r="L10" s="15">
        <f>[6]Julho!$C$15</f>
        <v>23.9</v>
      </c>
      <c r="M10" s="15">
        <f>[6]Julho!$C$16</f>
        <v>29.1</v>
      </c>
      <c r="N10" s="15">
        <f>[6]Julho!$C$17</f>
        <v>30.2</v>
      </c>
      <c r="O10" s="15">
        <f>[6]Julho!$C$18</f>
        <v>31.2</v>
      </c>
      <c r="P10" s="15">
        <f>[6]Julho!$C$19</f>
        <v>32.700000000000003</v>
      </c>
      <c r="Q10" s="15">
        <f>[6]Julho!$C$20</f>
        <v>33.200000000000003</v>
      </c>
      <c r="R10" s="15">
        <f>[6]Julho!$C$21</f>
        <v>32.799999999999997</v>
      </c>
      <c r="S10" s="15">
        <f>[6]Julho!$C$22</f>
        <v>32.200000000000003</v>
      </c>
      <c r="T10" s="15">
        <f>[6]Julho!$C$23</f>
        <v>32</v>
      </c>
      <c r="U10" s="15">
        <f>[6]Julho!$C$24</f>
        <v>32.4</v>
      </c>
      <c r="V10" s="15">
        <f>[6]Julho!$C$25</f>
        <v>22.5</v>
      </c>
      <c r="W10" s="15">
        <f>[6]Julho!$C$26</f>
        <v>30.4</v>
      </c>
      <c r="X10" s="15">
        <f>[6]Julho!$C$27</f>
        <v>32.1</v>
      </c>
      <c r="Y10" s="15">
        <f>[6]Julho!$C$28</f>
        <v>31</v>
      </c>
      <c r="Z10" s="15">
        <f>[6]Julho!$C$29</f>
        <v>31.2</v>
      </c>
      <c r="AA10" s="15">
        <f>[6]Julho!$C$30</f>
        <v>30.3</v>
      </c>
      <c r="AB10" s="15">
        <f>[6]Julho!$C$31</f>
        <v>30.5</v>
      </c>
      <c r="AC10" s="15">
        <f>[6]Julho!$C$32</f>
        <v>32.299999999999997</v>
      </c>
      <c r="AD10" s="15">
        <f>[6]Julho!$C$33</f>
        <v>30.5</v>
      </c>
      <c r="AE10" s="15">
        <f>[6]Julho!$C$34</f>
        <v>30.4</v>
      </c>
      <c r="AF10" s="15">
        <f>[6]Julho!$C$35</f>
        <v>25.9</v>
      </c>
      <c r="AG10" s="22">
        <f t="shared" si="1"/>
        <v>33.200000000000003</v>
      </c>
      <c r="AH10" s="86">
        <f t="shared" si="2"/>
        <v>29.79354838709677</v>
      </c>
    </row>
    <row r="11" spans="1:34" ht="17.100000000000001" customHeight="1" x14ac:dyDescent="0.2">
      <c r="A11" s="151" t="s">
        <v>3</v>
      </c>
      <c r="B11" s="15">
        <f>[7]Julho!$C$5</f>
        <v>31.5</v>
      </c>
      <c r="C11" s="15">
        <f>[7]Julho!$C$6</f>
        <v>31.9</v>
      </c>
      <c r="D11" s="15">
        <f>[7]Julho!$C$7</f>
        <v>32.299999999999997</v>
      </c>
      <c r="E11" s="15">
        <f>[7]Julho!$C$8</f>
        <v>32.200000000000003</v>
      </c>
      <c r="F11" s="15">
        <f>[7]Julho!$C$9</f>
        <v>31.9</v>
      </c>
      <c r="G11" s="15">
        <f>[7]Julho!$C$10</f>
        <v>30.9</v>
      </c>
      <c r="H11" s="15">
        <f>[7]Julho!$C$11</f>
        <v>30.9</v>
      </c>
      <c r="I11" s="15">
        <f>[7]Julho!$C$12</f>
        <v>32</v>
      </c>
      <c r="J11" s="15">
        <f>[7]Julho!$C$13</f>
        <v>23.6</v>
      </c>
      <c r="K11" s="15">
        <f>[7]Julho!$C$14</f>
        <v>22.7</v>
      </c>
      <c r="L11" s="15">
        <f>[7]Julho!$C$15</f>
        <v>25</v>
      </c>
      <c r="M11" s="15">
        <f>[7]Julho!$C$16</f>
        <v>29.2</v>
      </c>
      <c r="N11" s="15">
        <f>[7]Julho!$C$17</f>
        <v>31</v>
      </c>
      <c r="O11" s="15">
        <f>[7]Julho!$C$18</f>
        <v>31.9</v>
      </c>
      <c r="P11" s="15">
        <f>[7]Julho!$C$19</f>
        <v>32.299999999999997</v>
      </c>
      <c r="Q11" s="15">
        <f>[7]Julho!$C$20</f>
        <v>32.6</v>
      </c>
      <c r="R11" s="15">
        <f>[7]Julho!$C$21</f>
        <v>31.6</v>
      </c>
      <c r="S11" s="15">
        <f>[7]Julho!$C$22</f>
        <v>32.1</v>
      </c>
      <c r="T11" s="15">
        <f>[7]Julho!$C$23</f>
        <v>31.9</v>
      </c>
      <c r="U11" s="15">
        <f>[7]Julho!$C$24</f>
        <v>32.299999999999997</v>
      </c>
      <c r="V11" s="15">
        <f>[7]Julho!$C$25</f>
        <v>28.9</v>
      </c>
      <c r="W11" s="15">
        <f>[7]Julho!$C$26</f>
        <v>30.2</v>
      </c>
      <c r="X11" s="15">
        <f>[7]Julho!$C$27</f>
        <v>32.1</v>
      </c>
      <c r="Y11" s="15">
        <f>[7]Julho!$C$28</f>
        <v>31</v>
      </c>
      <c r="Z11" s="15">
        <f>[7]Julho!$C$29</f>
        <v>30.4</v>
      </c>
      <c r="AA11" s="15">
        <f>[7]Julho!$C$30</f>
        <v>31.2</v>
      </c>
      <c r="AB11" s="15">
        <f>[7]Julho!$C$31</f>
        <v>31.8</v>
      </c>
      <c r="AC11" s="15">
        <f>[7]Julho!$C$32</f>
        <v>33.700000000000003</v>
      </c>
      <c r="AD11" s="15">
        <f>[7]Julho!$C$33</f>
        <v>33.5</v>
      </c>
      <c r="AE11" s="15">
        <f>[7]Julho!$C$34</f>
        <v>33.9</v>
      </c>
      <c r="AF11" s="15">
        <f>[7]Julho!$C$35</f>
        <v>29.8</v>
      </c>
      <c r="AG11" s="22">
        <f t="shared" si="1"/>
        <v>33.9</v>
      </c>
      <c r="AH11" s="86">
        <f t="shared" si="2"/>
        <v>30.848387096774193</v>
      </c>
    </row>
    <row r="12" spans="1:34" ht="17.100000000000001" customHeight="1" x14ac:dyDescent="0.2">
      <c r="A12" s="151" t="s">
        <v>4</v>
      </c>
      <c r="B12" s="15">
        <f>[8]Julho!$C$5</f>
        <v>29.1</v>
      </c>
      <c r="C12" s="15">
        <f>[8]Julho!$C$6</f>
        <v>29.8</v>
      </c>
      <c r="D12" s="15">
        <f>[8]Julho!$C$7</f>
        <v>29.9</v>
      </c>
      <c r="E12" s="15">
        <f>[8]Julho!$C$8</f>
        <v>29.4</v>
      </c>
      <c r="F12" s="15">
        <f>[8]Julho!$C$9</f>
        <v>29</v>
      </c>
      <c r="G12" s="15">
        <f>[8]Julho!$C$10</f>
        <v>28.3</v>
      </c>
      <c r="H12" s="15">
        <f>[8]Julho!$C$11</f>
        <v>28.6</v>
      </c>
      <c r="I12" s="15">
        <f>[8]Julho!$C$12</f>
        <v>29.3</v>
      </c>
      <c r="J12" s="15">
        <f>[8]Julho!$C$13</f>
        <v>21.3</v>
      </c>
      <c r="K12" s="15">
        <f>[8]Julho!$C$14</f>
        <v>19.100000000000001</v>
      </c>
      <c r="L12" s="15">
        <f>[8]Julho!$C$15</f>
        <v>23.7</v>
      </c>
      <c r="M12" s="15">
        <f>[8]Julho!$C$16</f>
        <v>29.1</v>
      </c>
      <c r="N12" s="15">
        <f>[8]Julho!$C$17</f>
        <v>29.4</v>
      </c>
      <c r="O12" s="15">
        <f>[8]Julho!$C$18</f>
        <v>30.3</v>
      </c>
      <c r="P12" s="15">
        <f>[8]Julho!$C$19</f>
        <v>29.8</v>
      </c>
      <c r="Q12" s="15">
        <f>[8]Julho!$C$20</f>
        <v>31.1</v>
      </c>
      <c r="R12" s="15">
        <f>[8]Julho!$C$21</f>
        <v>29.3</v>
      </c>
      <c r="S12" s="15">
        <f>[8]Julho!$C$22</f>
        <v>29.6</v>
      </c>
      <c r="T12" s="15">
        <f>[8]Julho!$C$23</f>
        <v>29.8</v>
      </c>
      <c r="U12" s="15">
        <f>[8]Julho!$C$24</f>
        <v>30.3</v>
      </c>
      <c r="V12" s="15">
        <f>[8]Julho!$C$25</f>
        <v>26.2</v>
      </c>
      <c r="W12" s="15">
        <f>[8]Julho!$C$26</f>
        <v>27.6</v>
      </c>
      <c r="X12" s="15">
        <f>[8]Julho!$C$27</f>
        <v>29.9</v>
      </c>
      <c r="Y12" s="15">
        <f>[8]Julho!$C$28</f>
        <v>28.4</v>
      </c>
      <c r="Z12" s="15">
        <f>[8]Julho!$C$29</f>
        <v>28.5</v>
      </c>
      <c r="AA12" s="15">
        <f>[8]Julho!$C$30</f>
        <v>29.4</v>
      </c>
      <c r="AB12" s="15">
        <f>[8]Julho!$C$31</f>
        <v>29.6</v>
      </c>
      <c r="AC12" s="15">
        <f>[8]Julho!$C$32</f>
        <v>31.6</v>
      </c>
      <c r="AD12" s="15">
        <f>[8]Julho!$C$33</f>
        <v>31.7</v>
      </c>
      <c r="AE12" s="15">
        <f>[8]Julho!$C$34</f>
        <v>31.1</v>
      </c>
      <c r="AF12" s="15">
        <f>[8]Julho!$C$35</f>
        <v>22.6</v>
      </c>
      <c r="AG12" s="22">
        <f t="shared" si="1"/>
        <v>31.7</v>
      </c>
      <c r="AH12" s="86">
        <f t="shared" si="2"/>
        <v>28.477419354838716</v>
      </c>
    </row>
    <row r="13" spans="1:34" ht="17.100000000000001" customHeight="1" x14ac:dyDescent="0.2">
      <c r="A13" s="151" t="s">
        <v>5</v>
      </c>
      <c r="B13" s="15">
        <f>[9]Julho!$C$5</f>
        <v>29.3</v>
      </c>
      <c r="C13" s="15">
        <f>[9]Julho!$C$6</f>
        <v>29.7</v>
      </c>
      <c r="D13" s="15">
        <f>[9]Julho!$C$7</f>
        <v>30.1</v>
      </c>
      <c r="E13" s="15">
        <f>[9]Julho!$C$8</f>
        <v>27</v>
      </c>
      <c r="F13" s="15">
        <f>[9]Julho!$C$9</f>
        <v>30.1</v>
      </c>
      <c r="G13" s="15">
        <f>[9]Julho!$C$10</f>
        <v>30.9</v>
      </c>
      <c r="H13" s="15">
        <f>[9]Julho!$C$11</f>
        <v>31</v>
      </c>
      <c r="I13" s="15">
        <f>[9]Julho!$C$12</f>
        <v>27.3</v>
      </c>
      <c r="J13" s="15">
        <f>[9]Julho!$C$13</f>
        <v>15.2</v>
      </c>
      <c r="K13" s="15">
        <f>[9]Julho!$C$14</f>
        <v>18.2</v>
      </c>
      <c r="L13" s="15">
        <f>[9]Julho!$C$15</f>
        <v>22</v>
      </c>
      <c r="M13" s="15">
        <f>[9]Julho!$C$16</f>
        <v>25.2</v>
      </c>
      <c r="N13" s="15">
        <f>[9]Julho!$C$17</f>
        <v>28.8</v>
      </c>
      <c r="O13" s="15">
        <f>[9]Julho!$C$18</f>
        <v>30.4</v>
      </c>
      <c r="P13" s="15">
        <f>[9]Julho!$C$19</f>
        <v>26</v>
      </c>
      <c r="Q13" s="15" t="str">
        <f>[9]Julho!$C$20</f>
        <v>*</v>
      </c>
      <c r="R13" s="15" t="str">
        <f>[9]Julho!$C$21</f>
        <v>*</v>
      </c>
      <c r="S13" s="15" t="str">
        <f>[9]Julho!$C$22</f>
        <v>*</v>
      </c>
      <c r="T13" s="15" t="str">
        <f>[9]Julho!$C$23</f>
        <v>*</v>
      </c>
      <c r="U13" s="15">
        <f>[9]Julho!$C$24</f>
        <v>27.5</v>
      </c>
      <c r="V13" s="15">
        <f>[9]Julho!$C$25</f>
        <v>20.399999999999999</v>
      </c>
      <c r="W13" s="15">
        <f>[9]Julho!$C$26</f>
        <v>25.1</v>
      </c>
      <c r="X13" s="15">
        <f>[9]Julho!$C$27</f>
        <v>31</v>
      </c>
      <c r="Y13" s="15">
        <f>[9]Julho!$C$28</f>
        <v>23.3</v>
      </c>
      <c r="Z13" s="15">
        <f>[9]Julho!$C$29</f>
        <v>24</v>
      </c>
      <c r="AA13" s="15">
        <f>[9]Julho!$C$30</f>
        <v>22</v>
      </c>
      <c r="AB13" s="15">
        <f>[9]Julho!$C$31</f>
        <v>19.5</v>
      </c>
      <c r="AC13" s="15" t="str">
        <f>[9]Julho!$C$32</f>
        <v>*</v>
      </c>
      <c r="AD13" s="15" t="str">
        <f>[9]Julho!$C$33</f>
        <v>*</v>
      </c>
      <c r="AE13" s="15">
        <f>[9]Julho!$C$34</f>
        <v>28.3</v>
      </c>
      <c r="AF13" s="15">
        <f>[9]Julho!$C$35</f>
        <v>26.9</v>
      </c>
      <c r="AG13" s="22">
        <f t="shared" si="1"/>
        <v>31</v>
      </c>
      <c r="AH13" s="86">
        <f t="shared" si="2"/>
        <v>25.967999999999996</v>
      </c>
    </row>
    <row r="14" spans="1:34" ht="17.100000000000001" customHeight="1" x14ac:dyDescent="0.2">
      <c r="A14" s="151" t="s">
        <v>47</v>
      </c>
      <c r="B14" s="15">
        <f>[10]Julho!$C$5</f>
        <v>30.4</v>
      </c>
      <c r="C14" s="15">
        <f>[10]Julho!$C$6</f>
        <v>30.7</v>
      </c>
      <c r="D14" s="15">
        <f>[10]Julho!$C$7</f>
        <v>30.4</v>
      </c>
      <c r="E14" s="15">
        <f>[10]Julho!$C$8</f>
        <v>30.6</v>
      </c>
      <c r="F14" s="15">
        <f>[10]Julho!$C$9</f>
        <v>30.3</v>
      </c>
      <c r="G14" s="15">
        <f>[10]Julho!$C$10</f>
        <v>30.2</v>
      </c>
      <c r="H14" s="15">
        <f>[10]Julho!$C$11</f>
        <v>30</v>
      </c>
      <c r="I14" s="15">
        <f>[10]Julho!$C$12</f>
        <v>29.8</v>
      </c>
      <c r="J14" s="15">
        <f>[10]Julho!$C$13</f>
        <v>22.5</v>
      </c>
      <c r="K14" s="15">
        <f>[10]Julho!$C$14</f>
        <v>21.1</v>
      </c>
      <c r="L14" s="15">
        <f>[10]Julho!$C$15</f>
        <v>26.8</v>
      </c>
      <c r="M14" s="15">
        <f>[10]Julho!$C$16</f>
        <v>29.8</v>
      </c>
      <c r="N14" s="15">
        <f>[10]Julho!$C$17</f>
        <v>31.2</v>
      </c>
      <c r="O14" s="15">
        <f>[10]Julho!$C$18</f>
        <v>31.1</v>
      </c>
      <c r="P14" s="15">
        <f>[10]Julho!$C$19</f>
        <v>31.8</v>
      </c>
      <c r="Q14" s="15">
        <f>[10]Julho!$C$20</f>
        <v>32.200000000000003</v>
      </c>
      <c r="R14" s="15">
        <f>[10]Julho!$C$21</f>
        <v>30.4</v>
      </c>
      <c r="S14" s="15">
        <f>[10]Julho!$C$22</f>
        <v>31.3</v>
      </c>
      <c r="T14" s="15">
        <f>[10]Julho!$C$23</f>
        <v>31.2</v>
      </c>
      <c r="U14" s="15">
        <f>[10]Julho!$C$24</f>
        <v>31.3</v>
      </c>
      <c r="V14" s="15">
        <f>[10]Julho!$C$25</f>
        <v>29</v>
      </c>
      <c r="W14" s="15">
        <f>[10]Julho!$C$26</f>
        <v>29.4</v>
      </c>
      <c r="X14" s="15">
        <f>[10]Julho!$C$27</f>
        <v>31.5</v>
      </c>
      <c r="Y14" s="15">
        <f>[10]Julho!$C$28</f>
        <v>30.6</v>
      </c>
      <c r="Z14" s="15">
        <f>[10]Julho!$C$29</f>
        <v>30.2</v>
      </c>
      <c r="AA14" s="15">
        <f>[10]Julho!$C$30</f>
        <v>30.6</v>
      </c>
      <c r="AB14" s="15">
        <f>[10]Julho!$C$31</f>
        <v>31.3</v>
      </c>
      <c r="AC14" s="15">
        <f>[10]Julho!$C$32</f>
        <v>32.299999999999997</v>
      </c>
      <c r="AD14" s="15">
        <f>[10]Julho!$C$33</f>
        <v>32.6</v>
      </c>
      <c r="AE14" s="15">
        <f>[10]Julho!$C$34</f>
        <v>32.4</v>
      </c>
      <c r="AF14" s="15">
        <f>[10]Julho!$C$35</f>
        <v>24.9</v>
      </c>
      <c r="AG14" s="22">
        <f>MAX(B14:AF14)</f>
        <v>32.6</v>
      </c>
      <c r="AH14" s="86">
        <f>AVERAGE(B14:AF14)</f>
        <v>29.932258064516127</v>
      </c>
    </row>
    <row r="15" spans="1:34" ht="17.100000000000001" customHeight="1" x14ac:dyDescent="0.2">
      <c r="A15" s="152" t="s">
        <v>6</v>
      </c>
      <c r="B15" s="15">
        <f>[11]Julho!$C$5</f>
        <v>33</v>
      </c>
      <c r="C15" s="15">
        <f>[11]Julho!$C$6</f>
        <v>33</v>
      </c>
      <c r="D15" s="15">
        <f>[11]Julho!$C$7</f>
        <v>32.4</v>
      </c>
      <c r="E15" s="15">
        <f>[11]Julho!$C$8</f>
        <v>33.700000000000003</v>
      </c>
      <c r="F15" s="15">
        <f>[11]Julho!$C$9</f>
        <v>33.4</v>
      </c>
      <c r="G15" s="15">
        <f>[11]Julho!$C$10</f>
        <v>33.200000000000003</v>
      </c>
      <c r="H15" s="15">
        <f>[11]Julho!$C$11</f>
        <v>33.299999999999997</v>
      </c>
      <c r="I15" s="15">
        <f>[11]Julho!$C$12</f>
        <v>33.6</v>
      </c>
      <c r="J15" s="15">
        <f>[11]Julho!$C$13</f>
        <v>24.1</v>
      </c>
      <c r="K15" s="15">
        <f>[11]Julho!$C$14</f>
        <v>23.9</v>
      </c>
      <c r="L15" s="15">
        <f>[11]Julho!$C$15</f>
        <v>27.5</v>
      </c>
      <c r="M15" s="15">
        <f>[11]Julho!$C$16</f>
        <v>31</v>
      </c>
      <c r="N15" s="107">
        <f>[11]Julho!$C$17</f>
        <v>32.200000000000003</v>
      </c>
      <c r="O15" s="15">
        <f>[11]Julho!$C$18</f>
        <v>34.4</v>
      </c>
      <c r="P15" s="15">
        <f>[11]Julho!$C$19</f>
        <v>32.700000000000003</v>
      </c>
      <c r="Q15" s="15">
        <f>[11]Julho!$C$20</f>
        <v>35.299999999999997</v>
      </c>
      <c r="R15" s="15">
        <f>[11]Julho!$C$21</f>
        <v>34.4</v>
      </c>
      <c r="S15" s="15">
        <f>[11]Julho!$C$22</f>
        <v>35</v>
      </c>
      <c r="T15" s="15">
        <f>[11]Julho!$C$23</f>
        <v>35.299999999999997</v>
      </c>
      <c r="U15" s="15">
        <f>[11]Julho!$C$24</f>
        <v>34.9</v>
      </c>
      <c r="V15" s="15">
        <f>[11]Julho!$C$25</f>
        <v>27.7</v>
      </c>
      <c r="W15" s="15">
        <f>[11]Julho!$C$26</f>
        <v>32.1</v>
      </c>
      <c r="X15" s="15">
        <f>[11]Julho!$C$27</f>
        <v>34</v>
      </c>
      <c r="Y15" s="15">
        <f>[11]Julho!$C$28</f>
        <v>30.6</v>
      </c>
      <c r="Z15" s="113">
        <f>[11]Julho!$C$29</f>
        <v>31.1</v>
      </c>
      <c r="AA15" s="15">
        <f>[11]Julho!$C$30</f>
        <v>30.7</v>
      </c>
      <c r="AB15" s="15">
        <f>[11]Julho!$C$31</f>
        <v>33.200000000000003</v>
      </c>
      <c r="AC15" s="15">
        <f>[11]Julho!$C$32</f>
        <v>35.299999999999997</v>
      </c>
      <c r="AD15" s="15">
        <f>[11]Julho!$C$33</f>
        <v>33.6</v>
      </c>
      <c r="AE15" s="15">
        <f>[11]Julho!$C$34</f>
        <v>34.200000000000003</v>
      </c>
      <c r="AF15" s="15">
        <f>[11]Julho!$C$35</f>
        <v>27</v>
      </c>
      <c r="AG15" s="22">
        <f t="shared" si="1"/>
        <v>35.299999999999997</v>
      </c>
      <c r="AH15" s="86">
        <f t="shared" si="2"/>
        <v>32.1225806451613</v>
      </c>
    </row>
    <row r="16" spans="1:34" ht="17.100000000000001" customHeight="1" x14ac:dyDescent="0.2">
      <c r="A16" s="151" t="s">
        <v>7</v>
      </c>
      <c r="B16" s="15">
        <f>[12]Julho!$C$5</f>
        <v>30.3</v>
      </c>
      <c r="C16" s="15">
        <f>[12]Julho!$C$6</f>
        <v>30.7</v>
      </c>
      <c r="D16" s="15">
        <f>[12]Julho!$C$7</f>
        <v>30.1</v>
      </c>
      <c r="E16" s="15">
        <f>[12]Julho!$C$8</f>
        <v>29.8</v>
      </c>
      <c r="F16" s="15">
        <f>[12]Julho!$C$9</f>
        <v>30.6</v>
      </c>
      <c r="G16" s="15">
        <f>[12]Julho!$C$10</f>
        <v>30.7</v>
      </c>
      <c r="H16" s="15">
        <f>[12]Julho!$C$11</f>
        <v>30.2</v>
      </c>
      <c r="I16" s="15">
        <f>[12]Julho!$C$12</f>
        <v>28.4</v>
      </c>
      <c r="J16" s="15">
        <f>[12]Julho!$C$13</f>
        <v>16.2</v>
      </c>
      <c r="K16" s="15">
        <f>[12]Julho!$C$14</f>
        <v>17.7</v>
      </c>
      <c r="L16" s="15">
        <f>[12]Julho!$C$15</f>
        <v>20</v>
      </c>
      <c r="M16" s="15">
        <f>[12]Julho!$C$16</f>
        <v>23.2</v>
      </c>
      <c r="N16" s="15">
        <f>[12]Julho!$C$17</f>
        <v>28.2</v>
      </c>
      <c r="O16" s="15">
        <f>[12]Julho!$C$18</f>
        <v>31.2</v>
      </c>
      <c r="P16" s="15">
        <f>[12]Julho!$C$19</f>
        <v>33.1</v>
      </c>
      <c r="Q16" s="15">
        <f>[12]Julho!$C$20</f>
        <v>33.1</v>
      </c>
      <c r="R16" s="15">
        <f>[12]Julho!$C$21</f>
        <v>31.9</v>
      </c>
      <c r="S16" s="15">
        <f>[12]Julho!$C$22</f>
        <v>32.299999999999997</v>
      </c>
      <c r="T16" s="15">
        <f>[12]Julho!$C$23</f>
        <v>32.700000000000003</v>
      </c>
      <c r="U16" s="15">
        <f>[12]Julho!$C$24</f>
        <v>32.700000000000003</v>
      </c>
      <c r="V16" s="15">
        <f>[12]Julho!$C$25</f>
        <v>19.2</v>
      </c>
      <c r="W16" s="15">
        <f>[12]Julho!$C$26</f>
        <v>28.4</v>
      </c>
      <c r="X16" s="15">
        <f>[12]Julho!$C$27</f>
        <v>31</v>
      </c>
      <c r="Y16" s="15">
        <f>[12]Julho!$C$28</f>
        <v>28.4</v>
      </c>
      <c r="Z16" s="15">
        <f>[12]Julho!$C$29</f>
        <v>27</v>
      </c>
      <c r="AA16" s="15">
        <f>[12]Julho!$C$30</f>
        <v>26.6</v>
      </c>
      <c r="AB16" s="15">
        <f>[12]Julho!$C$31</f>
        <v>27.5</v>
      </c>
      <c r="AC16" s="15">
        <f>[12]Julho!$C$32</f>
        <v>32.299999999999997</v>
      </c>
      <c r="AD16" s="15">
        <f>[12]Julho!$C$33</f>
        <v>25.8</v>
      </c>
      <c r="AE16" s="15">
        <f>[12]Julho!$C$34</f>
        <v>28</v>
      </c>
      <c r="AF16" s="15">
        <f>[12]Julho!$C$35</f>
        <v>23.5</v>
      </c>
      <c r="AG16" s="22">
        <f t="shared" si="1"/>
        <v>33.1</v>
      </c>
      <c r="AH16" s="86">
        <f t="shared" si="2"/>
        <v>28.090322580645161</v>
      </c>
    </row>
    <row r="17" spans="1:34" ht="17.100000000000001" customHeight="1" x14ac:dyDescent="0.2">
      <c r="A17" s="151" t="s">
        <v>8</v>
      </c>
      <c r="B17" s="15">
        <f>[13]Julho!$C$5</f>
        <v>30.2</v>
      </c>
      <c r="C17" s="15">
        <f>[13]Julho!$C$6</f>
        <v>30</v>
      </c>
      <c r="D17" s="15">
        <f>[13]Julho!$C$7</f>
        <v>29.7</v>
      </c>
      <c r="E17" s="15">
        <f>[13]Julho!$C$8</f>
        <v>29.1</v>
      </c>
      <c r="F17" s="15">
        <f>[13]Julho!$C$9</f>
        <v>29.4</v>
      </c>
      <c r="G17" s="15">
        <f>[13]Julho!$C$10</f>
        <v>30.6</v>
      </c>
      <c r="H17" s="15">
        <f>[13]Julho!$C$11</f>
        <v>31</v>
      </c>
      <c r="I17" s="15">
        <f>[13]Julho!$C$12</f>
        <v>23</v>
      </c>
      <c r="J17" s="15">
        <f>[13]Julho!$C$13</f>
        <v>14.7</v>
      </c>
      <c r="K17" s="15">
        <f>[13]Julho!$C$14</f>
        <v>17.3</v>
      </c>
      <c r="L17" s="15">
        <f>[13]Julho!$C$15</f>
        <v>20</v>
      </c>
      <c r="M17" s="15">
        <f>[13]Julho!$C$16</f>
        <v>22.1</v>
      </c>
      <c r="N17" s="15">
        <f>[13]Julho!$C$17</f>
        <v>26.9</v>
      </c>
      <c r="O17" s="15">
        <f>[13]Julho!$C$18</f>
        <v>30.1</v>
      </c>
      <c r="P17" s="15">
        <f>[13]Julho!$C$19</f>
        <v>33</v>
      </c>
      <c r="Q17" s="15">
        <f>[13]Julho!$C$20</f>
        <v>33.1</v>
      </c>
      <c r="R17" s="15">
        <f>[13]Julho!$C$21</f>
        <v>31.4</v>
      </c>
      <c r="S17" s="15">
        <f>[13]Julho!$C$22</f>
        <v>31.6</v>
      </c>
      <c r="T17" s="15">
        <f>[13]Julho!$C$23</f>
        <v>33</v>
      </c>
      <c r="U17" s="15">
        <f>[13]Julho!$C$24</f>
        <v>33.4</v>
      </c>
      <c r="V17" s="15">
        <f>[13]Julho!$C$25</f>
        <v>17.399999999999999</v>
      </c>
      <c r="W17" s="15">
        <f>[13]Julho!$C$26</f>
        <v>27.2</v>
      </c>
      <c r="X17" s="15">
        <f>[13]Julho!$C$27</f>
        <v>30.4</v>
      </c>
      <c r="Y17" s="15">
        <f>[13]Julho!$C$28</f>
        <v>27.3</v>
      </c>
      <c r="Z17" s="15">
        <f>[13]Julho!$C$29</f>
        <v>26.6</v>
      </c>
      <c r="AA17" s="15">
        <f>[13]Julho!$C$30</f>
        <v>26.2</v>
      </c>
      <c r="AB17" s="15">
        <f>[13]Julho!$C$31</f>
        <v>28.9</v>
      </c>
      <c r="AC17" s="15">
        <f>[13]Julho!$C$32</f>
        <v>32</v>
      </c>
      <c r="AD17" s="15">
        <f>[13]Julho!$C$33</f>
        <v>23.9</v>
      </c>
      <c r="AE17" s="15">
        <f>[13]Julho!$C$34</f>
        <v>27</v>
      </c>
      <c r="AF17" s="15">
        <f>[13]Julho!$C$35</f>
        <v>22.4</v>
      </c>
      <c r="AG17" s="22">
        <f>MAX(B17:AF17)</f>
        <v>33.4</v>
      </c>
      <c r="AH17" s="86">
        <f>AVERAGE(B17:AF17)</f>
        <v>27.383870967741935</v>
      </c>
    </row>
    <row r="18" spans="1:34" ht="17.100000000000001" customHeight="1" x14ac:dyDescent="0.2">
      <c r="A18" s="151" t="s">
        <v>9</v>
      </c>
      <c r="B18" s="15">
        <f>[14]Julho!$C$5</f>
        <v>30.7</v>
      </c>
      <c r="C18" s="15">
        <f>[14]Julho!$C$6</f>
        <v>31.4</v>
      </c>
      <c r="D18" s="15">
        <f>[14]Julho!$C$7</f>
        <v>30.5</v>
      </c>
      <c r="E18" s="15">
        <f>[14]Julho!$C$8</f>
        <v>29.9</v>
      </c>
      <c r="F18" s="15">
        <f>[14]Julho!$C$9</f>
        <v>31.9</v>
      </c>
      <c r="G18" s="15">
        <f>[14]Julho!$C$10</f>
        <v>31.8</v>
      </c>
      <c r="H18" s="15">
        <f>[14]Julho!$C$11</f>
        <v>31.1</v>
      </c>
      <c r="I18" s="15">
        <f>[14]Julho!$C$12</f>
        <v>29.4</v>
      </c>
      <c r="J18" s="15">
        <f>[14]Julho!$C$13</f>
        <v>19.2</v>
      </c>
      <c r="K18" s="15">
        <f>[14]Julho!$C$14</f>
        <v>18.399999999999999</v>
      </c>
      <c r="L18" s="15">
        <f>[14]Julho!$C$15</f>
        <v>21.7</v>
      </c>
      <c r="M18" s="15">
        <f>[14]Julho!$C$16</f>
        <v>23.9</v>
      </c>
      <c r="N18" s="15">
        <f>[14]Julho!$C$17</f>
        <v>28.7</v>
      </c>
      <c r="O18" s="15">
        <f>[14]Julho!$C$18</f>
        <v>31.1</v>
      </c>
      <c r="P18" s="15">
        <f>[14]Julho!$C$19</f>
        <v>33.700000000000003</v>
      </c>
      <c r="Q18" s="15">
        <f>[14]Julho!$C$20</f>
        <v>33.700000000000003</v>
      </c>
      <c r="R18" s="15">
        <f>[14]Julho!$C$21</f>
        <v>32.700000000000003</v>
      </c>
      <c r="S18" s="15">
        <f>[14]Julho!$C$22</f>
        <v>32.200000000000003</v>
      </c>
      <c r="T18" s="15">
        <f>[14]Julho!$C$23</f>
        <v>32.9</v>
      </c>
      <c r="U18" s="15">
        <f>[14]Julho!$C$24</f>
        <v>33.6</v>
      </c>
      <c r="V18" s="15">
        <f>[14]Julho!$C$25</f>
        <v>19.5</v>
      </c>
      <c r="W18" s="15">
        <f>[14]Julho!$C$26</f>
        <v>29.1</v>
      </c>
      <c r="X18" s="15">
        <f>[14]Julho!$C$27</f>
        <v>31.4</v>
      </c>
      <c r="Y18" s="15">
        <f>[14]Julho!$C$28</f>
        <v>29.2</v>
      </c>
      <c r="Z18" s="15">
        <f>[14]Julho!$C$29</f>
        <v>28.6</v>
      </c>
      <c r="AA18" s="15">
        <f>[14]Julho!$C$30</f>
        <v>28.9</v>
      </c>
      <c r="AB18" s="15">
        <f>[14]Julho!$C$31</f>
        <v>29.4</v>
      </c>
      <c r="AC18" s="15">
        <f>[14]Julho!$C$32</f>
        <v>33.4</v>
      </c>
      <c r="AD18" s="15">
        <f>[14]Julho!$C$33</f>
        <v>27.5</v>
      </c>
      <c r="AE18" s="15">
        <f>[14]Julho!$C$34</f>
        <v>29.4</v>
      </c>
      <c r="AF18" s="15">
        <f>[14]Julho!$C$35</f>
        <v>24.8</v>
      </c>
      <c r="AG18" s="22">
        <f>MAX(B18:AF18)</f>
        <v>33.700000000000003</v>
      </c>
      <c r="AH18" s="86">
        <f>AVERAGE(B18:AF18)</f>
        <v>29.022580645161288</v>
      </c>
    </row>
    <row r="19" spans="1:34" ht="17.100000000000001" customHeight="1" x14ac:dyDescent="0.2">
      <c r="A19" s="151" t="s">
        <v>46</v>
      </c>
      <c r="B19" s="15">
        <f>[15]Julho!$C$5</f>
        <v>30.6</v>
      </c>
      <c r="C19" s="15">
        <f>[15]Julho!$C$6</f>
        <v>30.8</v>
      </c>
      <c r="D19" s="15">
        <f>[15]Julho!$C$7</f>
        <v>30.7</v>
      </c>
      <c r="E19" s="15">
        <f>[15]Julho!$C$8</f>
        <v>29.5</v>
      </c>
      <c r="F19" s="15">
        <f>[15]Julho!$C$9</f>
        <v>31.7</v>
      </c>
      <c r="G19" s="15">
        <f>[15]Julho!$C$10</f>
        <v>31.8</v>
      </c>
      <c r="H19" s="15">
        <f>[15]Julho!$C$11</f>
        <v>31.3</v>
      </c>
      <c r="I19" s="15">
        <f>[15]Julho!$C$12</f>
        <v>24.8</v>
      </c>
      <c r="J19" s="15">
        <f>[15]Julho!$C$13</f>
        <v>15.3</v>
      </c>
      <c r="K19" s="15">
        <f>[15]Julho!$C$14</f>
        <v>20.100000000000001</v>
      </c>
      <c r="L19" s="15">
        <f>[15]Julho!$C$15</f>
        <v>23.7</v>
      </c>
      <c r="M19" s="15">
        <f>[15]Julho!$C$16</f>
        <v>27.4</v>
      </c>
      <c r="N19" s="15">
        <f>[15]Julho!$C$17</f>
        <v>30.1</v>
      </c>
      <c r="O19" s="15">
        <f>[15]Julho!$C$18</f>
        <v>31.4</v>
      </c>
      <c r="P19" s="15">
        <f>[15]Julho!$C$19</f>
        <v>32.6</v>
      </c>
      <c r="Q19" s="15">
        <f>[15]Julho!$C$20</f>
        <v>33</v>
      </c>
      <c r="R19" s="15">
        <f>[15]Julho!$C$21</f>
        <v>33.799999999999997</v>
      </c>
      <c r="S19" s="15">
        <f>[15]Julho!$C$22</f>
        <v>33</v>
      </c>
      <c r="T19" s="15">
        <f>[15]Julho!$C$23</f>
        <v>32.6</v>
      </c>
      <c r="U19" s="15">
        <f>[15]Julho!$C$24</f>
        <v>31.6</v>
      </c>
      <c r="V19" s="15">
        <f>[15]Julho!$C$25</f>
        <v>23.3</v>
      </c>
      <c r="W19" s="15">
        <f>[15]Julho!$C$26</f>
        <v>30.3</v>
      </c>
      <c r="X19" s="15">
        <f>[15]Julho!$C$27</f>
        <v>31.9</v>
      </c>
      <c r="Y19" s="15">
        <f>[15]Julho!$C$28</f>
        <v>23.9</v>
      </c>
      <c r="Z19" s="15">
        <f>[15]Julho!$C$29</f>
        <v>27.8</v>
      </c>
      <c r="AA19" s="15">
        <f>[15]Julho!$C$30</f>
        <v>20.7</v>
      </c>
      <c r="AB19" s="15">
        <f>[15]Julho!$C$31</f>
        <v>29.5</v>
      </c>
      <c r="AC19" s="15">
        <f>[15]Julho!$C$32</f>
        <v>30.6</v>
      </c>
      <c r="AD19" s="15">
        <f>[15]Julho!$C$33</f>
        <v>26.2</v>
      </c>
      <c r="AE19" s="15">
        <f>[15]Julho!$C$34</f>
        <v>29.3</v>
      </c>
      <c r="AF19" s="15">
        <f>[15]Julho!$C$35</f>
        <v>26.2</v>
      </c>
      <c r="AG19" s="22">
        <f>MAX(B19:AF19)</f>
        <v>33.799999999999997</v>
      </c>
      <c r="AH19" s="86">
        <f>AVERAGE(B19:AF19)</f>
        <v>28.564516129032263</v>
      </c>
    </row>
    <row r="20" spans="1:34" ht="17.100000000000001" customHeight="1" x14ac:dyDescent="0.2">
      <c r="A20" s="151" t="s">
        <v>10</v>
      </c>
      <c r="B20" s="15">
        <f>[16]Julho!$C$5</f>
        <v>30.5</v>
      </c>
      <c r="C20" s="15">
        <f>[16]Julho!$C$6</f>
        <v>30.9</v>
      </c>
      <c r="D20" s="15">
        <f>[16]Julho!$C$7</f>
        <v>30.7</v>
      </c>
      <c r="E20" s="15">
        <f>[16]Julho!$C$8</f>
        <v>29.9</v>
      </c>
      <c r="F20" s="15">
        <f>[16]Julho!$C$9</f>
        <v>31.1</v>
      </c>
      <c r="G20" s="15">
        <f>[16]Julho!$C$10</f>
        <v>31.4</v>
      </c>
      <c r="H20" s="15">
        <f>[16]Julho!$C$11</f>
        <v>31</v>
      </c>
      <c r="I20" s="15">
        <f>[16]Julho!$C$12</f>
        <v>26.3</v>
      </c>
      <c r="J20" s="15">
        <f>[16]Julho!$C$13</f>
        <v>16.100000000000001</v>
      </c>
      <c r="K20" s="15">
        <f>[16]Julho!$C$14</f>
        <v>18.399999999999999</v>
      </c>
      <c r="L20" s="15">
        <f>[16]Julho!$C$15</f>
        <v>21.3</v>
      </c>
      <c r="M20" s="15">
        <f>[16]Julho!$C$16</f>
        <v>22.4</v>
      </c>
      <c r="N20" s="15">
        <f>[16]Julho!$C$17</f>
        <v>28.7</v>
      </c>
      <c r="O20" s="15">
        <f>[16]Julho!$C$18</f>
        <v>30.7</v>
      </c>
      <c r="P20" s="15">
        <f>[16]Julho!$C$19</f>
        <v>32.799999999999997</v>
      </c>
      <c r="Q20" s="15">
        <f>[16]Julho!$C$20</f>
        <v>33.200000000000003</v>
      </c>
      <c r="R20" s="15">
        <f>[16]Julho!$C$21</f>
        <v>32.200000000000003</v>
      </c>
      <c r="S20" s="15">
        <f>[16]Julho!$C$22</f>
        <v>31.9</v>
      </c>
      <c r="T20" s="15">
        <f>[16]Julho!$C$23</f>
        <v>32.9</v>
      </c>
      <c r="U20" s="15">
        <f>[16]Julho!$C$24</f>
        <v>33.1</v>
      </c>
      <c r="V20" s="15">
        <f>[16]Julho!$C$25</f>
        <v>19</v>
      </c>
      <c r="W20" s="15">
        <f>[16]Julho!$C$26</f>
        <v>28.7</v>
      </c>
      <c r="X20" s="15">
        <f>[16]Julho!$C$27</f>
        <v>31.9</v>
      </c>
      <c r="Y20" s="15">
        <f>[16]Julho!$C$28</f>
        <v>28.3</v>
      </c>
      <c r="Z20" s="15">
        <f>[16]Julho!$C$29</f>
        <v>28</v>
      </c>
      <c r="AA20" s="15">
        <f>[16]Julho!$C$30</f>
        <v>25.2</v>
      </c>
      <c r="AB20" s="15">
        <f>[16]Julho!$C$31</f>
        <v>29.1</v>
      </c>
      <c r="AC20" s="15">
        <f>[16]Julho!$C$32</f>
        <v>31.2</v>
      </c>
      <c r="AD20" s="15">
        <f>[16]Julho!$C$33</f>
        <v>24.3</v>
      </c>
      <c r="AE20" s="15">
        <f>[16]Julho!$C$34</f>
        <v>28.4</v>
      </c>
      <c r="AF20" s="15">
        <f>[16]Julho!$C$35</f>
        <v>24.1</v>
      </c>
      <c r="AG20" s="22">
        <f t="shared" ref="AG20:AG30" si="5">MAX(B20:AF20)</f>
        <v>33.200000000000003</v>
      </c>
      <c r="AH20" s="86">
        <f t="shared" ref="AH20:AH30" si="6">AVERAGE(B20:AF20)</f>
        <v>28.183870967741935</v>
      </c>
    </row>
    <row r="21" spans="1:34" ht="17.100000000000001" customHeight="1" x14ac:dyDescent="0.2">
      <c r="A21" s="151" t="s">
        <v>11</v>
      </c>
      <c r="B21" s="15">
        <f>[17]Julho!$C$5</f>
        <v>31.5</v>
      </c>
      <c r="C21" s="15">
        <f>[17]Julho!$C$6</f>
        <v>31.7</v>
      </c>
      <c r="D21" s="15">
        <f>[17]Julho!$C$7</f>
        <v>31.5</v>
      </c>
      <c r="E21" s="15">
        <f>[17]Julho!$C$8</f>
        <v>30.9</v>
      </c>
      <c r="F21" s="15">
        <f>[17]Julho!$C$9</f>
        <v>31.4</v>
      </c>
      <c r="G21" s="15">
        <f>[17]Julho!$C$10</f>
        <v>32.4</v>
      </c>
      <c r="H21" s="15">
        <f>[17]Julho!$C$11</f>
        <v>31.5</v>
      </c>
      <c r="I21" s="15">
        <f>[17]Julho!$C$12</f>
        <v>30</v>
      </c>
      <c r="J21" s="15">
        <f>[17]Julho!$C$13</f>
        <v>18.100000000000001</v>
      </c>
      <c r="K21" s="15">
        <f>[17]Julho!$C$14</f>
        <v>19.3</v>
      </c>
      <c r="L21" s="15">
        <f>[17]Julho!$C$15</f>
        <v>21.2</v>
      </c>
      <c r="M21" s="15">
        <f>[17]Julho!$C$16</f>
        <v>25.7</v>
      </c>
      <c r="N21" s="15">
        <f>[17]Julho!$C$17</f>
        <v>30.2</v>
      </c>
      <c r="O21" s="15">
        <f>[17]Julho!$C$18</f>
        <v>32.9</v>
      </c>
      <c r="P21" s="15">
        <f>[17]Julho!$C$19</f>
        <v>34.799999999999997</v>
      </c>
      <c r="Q21" s="15">
        <f>[17]Julho!$C$20</f>
        <v>34.1</v>
      </c>
      <c r="R21" s="15">
        <f>[17]Julho!$C$21</f>
        <v>33.5</v>
      </c>
      <c r="S21" s="15">
        <f>[17]Julho!$C$22</f>
        <v>33.6</v>
      </c>
      <c r="T21" s="15">
        <f>[17]Julho!$C$23</f>
        <v>33.6</v>
      </c>
      <c r="U21" s="15">
        <f>[17]Julho!$C$24</f>
        <v>33.5</v>
      </c>
      <c r="V21" s="15">
        <f>[17]Julho!$C$25</f>
        <v>21.2</v>
      </c>
      <c r="W21" s="15">
        <f>[17]Julho!$C$26</f>
        <v>31.5</v>
      </c>
      <c r="X21" s="15">
        <f>[17]Julho!$C$27</f>
        <v>31.9</v>
      </c>
      <c r="Y21" s="15">
        <f>[17]Julho!$C$28</f>
        <v>28.7</v>
      </c>
      <c r="Z21" s="15">
        <f>[17]Julho!$C$29</f>
        <v>28.6</v>
      </c>
      <c r="AA21" s="15">
        <f>[17]Julho!$C$30</f>
        <v>27.9</v>
      </c>
      <c r="AB21" s="15">
        <f>[17]Julho!$C$31</f>
        <v>28.5</v>
      </c>
      <c r="AC21" s="15">
        <f>[17]Julho!$C$32</f>
        <v>33.799999999999997</v>
      </c>
      <c r="AD21" s="15">
        <f>[17]Julho!$C$33</f>
        <v>27.8</v>
      </c>
      <c r="AE21" s="15">
        <f>[17]Julho!$C$34</f>
        <v>30.2</v>
      </c>
      <c r="AF21" s="15">
        <f>[17]Julho!$C$35</f>
        <v>25.5</v>
      </c>
      <c r="AG21" s="22">
        <f t="shared" si="5"/>
        <v>34.799999999999997</v>
      </c>
      <c r="AH21" s="86">
        <f t="shared" si="6"/>
        <v>29.580645161290324</v>
      </c>
    </row>
    <row r="22" spans="1:34" ht="17.100000000000001" customHeight="1" x14ac:dyDescent="0.2">
      <c r="A22" s="151" t="s">
        <v>12</v>
      </c>
      <c r="B22" s="15">
        <f>[18]Julho!$C$5</f>
        <v>31.2</v>
      </c>
      <c r="C22" s="15">
        <f>[18]Julho!$C$6</f>
        <v>30.6</v>
      </c>
      <c r="D22" s="15">
        <f>[18]Julho!$C$7</f>
        <v>30.9</v>
      </c>
      <c r="E22" s="15">
        <f>[18]Julho!$C$8</f>
        <v>30.1</v>
      </c>
      <c r="F22" s="15">
        <f>[18]Julho!$C$9</f>
        <v>32</v>
      </c>
      <c r="G22" s="15">
        <f>[18]Julho!$C$10</f>
        <v>31.8</v>
      </c>
      <c r="H22" s="15">
        <f>[18]Julho!$C$11</f>
        <v>31.2</v>
      </c>
      <c r="I22" s="15">
        <f>[18]Julho!$C$12</f>
        <v>26.6</v>
      </c>
      <c r="J22" s="15">
        <f>[18]Julho!$C$13</f>
        <v>19.600000000000001</v>
      </c>
      <c r="K22" s="15">
        <f>[18]Julho!$C$14</f>
        <v>20.399999999999999</v>
      </c>
      <c r="L22" s="15">
        <f>[18]Julho!$C$15</f>
        <v>23.9</v>
      </c>
      <c r="M22" s="15">
        <f>[18]Julho!$C$16</f>
        <v>17.399999999999999</v>
      </c>
      <c r="N22" s="15">
        <f>[18]Julho!$C$17</f>
        <v>29.7</v>
      </c>
      <c r="O22" s="15">
        <f>[18]Julho!$C$18</f>
        <v>31.1</v>
      </c>
      <c r="P22" s="15">
        <f>[18]Julho!$C$19</f>
        <v>32.200000000000003</v>
      </c>
      <c r="Q22" s="15">
        <f>[18]Julho!$C$20</f>
        <v>32.700000000000003</v>
      </c>
      <c r="R22" s="15">
        <f>[18]Julho!$C$21</f>
        <v>33.6</v>
      </c>
      <c r="S22" s="15">
        <f>[18]Julho!$C$22</f>
        <v>32.9</v>
      </c>
      <c r="T22" s="15">
        <f>[18]Julho!$C$23</f>
        <v>32.5</v>
      </c>
      <c r="U22" s="15">
        <f>[18]Julho!$C$24</f>
        <v>31.7</v>
      </c>
      <c r="V22" s="15">
        <f>[18]Julho!$C$25</f>
        <v>21.8</v>
      </c>
      <c r="W22" s="15">
        <f>[18]Julho!$C$26</f>
        <v>29.3</v>
      </c>
      <c r="X22" s="15">
        <f>[18]Julho!$C$27</f>
        <v>20.5</v>
      </c>
      <c r="Y22" s="15">
        <f>[18]Julho!$C$28</f>
        <v>27.3</v>
      </c>
      <c r="Z22" s="15">
        <f>[18]Julho!$C$29</f>
        <v>27.6</v>
      </c>
      <c r="AA22" s="15">
        <f>[18]Julho!$C$30</f>
        <v>25.7</v>
      </c>
      <c r="AB22" s="15">
        <f>[18]Julho!$C$31</f>
        <v>27.8</v>
      </c>
      <c r="AC22" s="15">
        <f>[18]Julho!$C$32</f>
        <v>32</v>
      </c>
      <c r="AD22" s="15">
        <f>[18]Julho!$C$33</f>
        <v>29</v>
      </c>
      <c r="AE22" s="15">
        <f>[18]Julho!$C$34</f>
        <v>30.1</v>
      </c>
      <c r="AF22" s="15">
        <f>[18]Julho!$C$35</f>
        <v>24.9</v>
      </c>
      <c r="AG22" s="22">
        <f t="shared" si="5"/>
        <v>33.6</v>
      </c>
      <c r="AH22" s="86">
        <f t="shared" si="6"/>
        <v>28.325806451612902</v>
      </c>
    </row>
    <row r="23" spans="1:34" ht="17.100000000000001" customHeight="1" x14ac:dyDescent="0.2">
      <c r="A23" s="151" t="s">
        <v>13</v>
      </c>
      <c r="B23" s="15">
        <f>[19]Julho!$C$5</f>
        <v>31.9</v>
      </c>
      <c r="C23" s="15">
        <f>[19]Julho!$C$6</f>
        <v>31.2</v>
      </c>
      <c r="D23" s="15">
        <f>[19]Julho!$C$7</f>
        <v>31.7</v>
      </c>
      <c r="E23" s="15">
        <f>[19]Julho!$C$8</f>
        <v>30</v>
      </c>
      <c r="F23" s="15">
        <f>[19]Julho!$C$9</f>
        <v>33.1</v>
      </c>
      <c r="G23" s="15">
        <f>[19]Julho!$C$10</f>
        <v>32.799999999999997</v>
      </c>
      <c r="H23" s="15">
        <f>[19]Julho!$C$11</f>
        <v>31.8</v>
      </c>
      <c r="I23" s="15">
        <f>[19]Julho!$C$12</f>
        <v>23.4</v>
      </c>
      <c r="J23" s="15">
        <f>[19]Julho!$C$13</f>
        <v>17.3</v>
      </c>
      <c r="K23" s="15">
        <f>[19]Julho!$C$14</f>
        <v>19.2</v>
      </c>
      <c r="L23" s="15">
        <f>[19]Julho!$C$15</f>
        <v>24.5</v>
      </c>
      <c r="M23" s="15">
        <f>[19]Julho!$C$16</f>
        <v>29</v>
      </c>
      <c r="N23" s="15">
        <f>[19]Julho!$C$17</f>
        <v>31.4</v>
      </c>
      <c r="O23" s="15">
        <f>[19]Julho!$C$18</f>
        <v>32.799999999999997</v>
      </c>
      <c r="P23" s="15">
        <f>[19]Julho!$C$19</f>
        <v>31.9</v>
      </c>
      <c r="Q23" s="15">
        <f>[19]Julho!$C$20</f>
        <v>33.799999999999997</v>
      </c>
      <c r="R23" s="15">
        <f>[19]Julho!$C$21</f>
        <v>34.299999999999997</v>
      </c>
      <c r="S23" s="15">
        <f>[19]Julho!$C$22</f>
        <v>32.9</v>
      </c>
      <c r="T23" s="15">
        <f>[19]Julho!$C$23</f>
        <v>32.9</v>
      </c>
      <c r="U23" s="15">
        <f>[19]Julho!$C$24</f>
        <v>32.5</v>
      </c>
      <c r="V23" s="15">
        <f>[19]Julho!$C$25</f>
        <v>20.100000000000001</v>
      </c>
      <c r="W23" s="15">
        <f>[19]Julho!$C$26</f>
        <v>27.8</v>
      </c>
      <c r="X23" s="15">
        <f>[19]Julho!$C$27</f>
        <v>31.4</v>
      </c>
      <c r="Y23" s="15">
        <f>[19]Julho!$C$28</f>
        <v>23.6</v>
      </c>
      <c r="Z23" s="15">
        <f>[19]Julho!$C$29</f>
        <v>24.7</v>
      </c>
      <c r="AA23" s="15">
        <f>[19]Julho!$C$30</f>
        <v>23.4</v>
      </c>
      <c r="AB23" s="15">
        <f>[19]Julho!$C$31</f>
        <v>29.7</v>
      </c>
      <c r="AC23" s="15">
        <f>[19]Julho!$C$32</f>
        <v>32.5</v>
      </c>
      <c r="AD23" s="15">
        <f>[19]Julho!$C$33</f>
        <v>27.6</v>
      </c>
      <c r="AE23" s="15">
        <f>[19]Julho!$C$34</f>
        <v>30.3</v>
      </c>
      <c r="AF23" s="15">
        <f>[19]Julho!$C$35</f>
        <v>24.9</v>
      </c>
      <c r="AG23" s="22">
        <f t="shared" si="5"/>
        <v>34.299999999999997</v>
      </c>
      <c r="AH23" s="86">
        <f t="shared" si="6"/>
        <v>28.851612903225806</v>
      </c>
    </row>
    <row r="24" spans="1:34" ht="17.100000000000001" customHeight="1" x14ac:dyDescent="0.2">
      <c r="A24" s="151" t="s">
        <v>14</v>
      </c>
      <c r="B24" s="15">
        <f>[20]Julho!$C$5</f>
        <v>32</v>
      </c>
      <c r="C24" s="15">
        <f>[20]Julho!$C$6</f>
        <v>32.799999999999997</v>
      </c>
      <c r="D24" s="15">
        <f>[20]Julho!$C$7</f>
        <v>32.4</v>
      </c>
      <c r="E24" s="15">
        <f>[20]Julho!$C$8</f>
        <v>32.5</v>
      </c>
      <c r="F24" s="15">
        <f>[20]Julho!$C$9</f>
        <v>31.4</v>
      </c>
      <c r="G24" s="15">
        <f>[20]Julho!$C$10</f>
        <v>31</v>
      </c>
      <c r="H24" s="15">
        <f>[20]Julho!$C$10</f>
        <v>31</v>
      </c>
      <c r="I24" s="15">
        <f>[20]Julho!$C$12</f>
        <v>32.200000000000003</v>
      </c>
      <c r="J24" s="15">
        <f>[20]Julho!$C$13</f>
        <v>23.7</v>
      </c>
      <c r="K24" s="15">
        <f>[20]Julho!$C$14</f>
        <v>22.1</v>
      </c>
      <c r="L24" s="15">
        <f>[20]Julho!$C$15</f>
        <v>24.9</v>
      </c>
      <c r="M24" s="15">
        <f>[20]Julho!$C$16</f>
        <v>28.6</v>
      </c>
      <c r="N24" s="15">
        <f>[20]Julho!$C$17</f>
        <v>31.3</v>
      </c>
      <c r="O24" s="15">
        <f>[20]Julho!$C$18</f>
        <v>32.1</v>
      </c>
      <c r="P24" s="15">
        <f>[20]Julho!$C$19</f>
        <v>32.9</v>
      </c>
      <c r="Q24" s="15">
        <f>[20]Julho!$C$20</f>
        <v>32.6</v>
      </c>
      <c r="R24" s="15">
        <f>[20]Julho!$C$21</f>
        <v>31.4</v>
      </c>
      <c r="S24" s="15">
        <f>[20]Julho!$C$22</f>
        <v>32.200000000000003</v>
      </c>
      <c r="T24" s="15">
        <f>[20]Julho!$C$23</f>
        <v>31.5</v>
      </c>
      <c r="U24" s="15">
        <f>[20]Julho!$C$24</f>
        <v>32.700000000000003</v>
      </c>
      <c r="V24" s="15">
        <f>[20]Julho!$C$25</f>
        <v>28.1</v>
      </c>
      <c r="W24" s="15">
        <f>[20]Julho!$C$26</f>
        <v>30.9</v>
      </c>
      <c r="X24" s="15">
        <f>[20]Julho!$C$27</f>
        <v>32</v>
      </c>
      <c r="Y24" s="15">
        <f>[20]Julho!$C$28</f>
        <v>31.1</v>
      </c>
      <c r="Z24" s="15">
        <f>[20]Julho!$C$29</f>
        <v>30.8</v>
      </c>
      <c r="AA24" s="15">
        <f>[20]Julho!$C$30</f>
        <v>31.4</v>
      </c>
      <c r="AB24" s="15">
        <f>[20]Julho!$C$31</f>
        <v>32.6</v>
      </c>
      <c r="AC24" s="15">
        <f>[20]Julho!$C$32</f>
        <v>33.6</v>
      </c>
      <c r="AD24" s="15">
        <f>[20]Julho!$C$33</f>
        <v>34</v>
      </c>
      <c r="AE24" s="15">
        <f>[20]Julho!$C$34</f>
        <v>34.6</v>
      </c>
      <c r="AF24" s="15">
        <f>[20]Julho!$C$35</f>
        <v>29.9</v>
      </c>
      <c r="AG24" s="22">
        <f t="shared" si="5"/>
        <v>34.6</v>
      </c>
      <c r="AH24" s="86">
        <f t="shared" si="6"/>
        <v>30.977419354838716</v>
      </c>
    </row>
    <row r="25" spans="1:34" ht="17.100000000000001" customHeight="1" x14ac:dyDescent="0.2">
      <c r="A25" s="151" t="s">
        <v>15</v>
      </c>
      <c r="B25" s="15">
        <f>[21]Julho!$C$5</f>
        <v>28.2</v>
      </c>
      <c r="C25" s="15">
        <f>[21]Julho!$C$6</f>
        <v>28.2</v>
      </c>
      <c r="D25" s="15">
        <f>[21]Julho!$C$7</f>
        <v>28.9</v>
      </c>
      <c r="E25" s="15">
        <f>[21]Julho!$C$8</f>
        <v>27.6</v>
      </c>
      <c r="F25" s="15">
        <f>[21]Julho!$C$9</f>
        <v>28.3</v>
      </c>
      <c r="G25" s="15">
        <f>[21]Julho!$C$10</f>
        <v>28.2</v>
      </c>
      <c r="H25" s="15">
        <f>[21]Julho!$C$11</f>
        <v>28.7</v>
      </c>
      <c r="I25" s="15">
        <f>[21]Julho!$C$12</f>
        <v>23</v>
      </c>
      <c r="J25" s="15">
        <f>[21]Julho!$C$13</f>
        <v>10.5</v>
      </c>
      <c r="K25" s="15">
        <f>[21]Julho!$C$14</f>
        <v>15.4</v>
      </c>
      <c r="L25" s="15">
        <f>[21]Julho!$C$15</f>
        <v>19.100000000000001</v>
      </c>
      <c r="M25" s="15">
        <f>[21]Julho!$C$16</f>
        <v>21.6</v>
      </c>
      <c r="N25" s="15">
        <f>[21]Julho!$C$17</f>
        <v>27.7</v>
      </c>
      <c r="O25" s="15">
        <f>[21]Julho!$C$18</f>
        <v>29.2</v>
      </c>
      <c r="P25" s="15">
        <f>[21]Julho!$C$19</f>
        <v>30.4</v>
      </c>
      <c r="Q25" s="15">
        <f>[21]Julho!$C$20</f>
        <v>30.3</v>
      </c>
      <c r="R25" s="15">
        <f>[21]Julho!$C$21</f>
        <v>30.1</v>
      </c>
      <c r="S25" s="15">
        <f>[21]Julho!$C$22</f>
        <v>30.4</v>
      </c>
      <c r="T25" s="15">
        <f>[21]Julho!$C$23</f>
        <v>30</v>
      </c>
      <c r="U25" s="15">
        <f>[21]Julho!$C$24</f>
        <v>26.8</v>
      </c>
      <c r="V25" s="15">
        <f>[21]Julho!$C$25</f>
        <v>17</v>
      </c>
      <c r="W25" s="15">
        <f>[21]Julho!$C$26</f>
        <v>26.7</v>
      </c>
      <c r="X25" s="15">
        <f>[21]Julho!$C$27</f>
        <v>28.2</v>
      </c>
      <c r="Y25" s="15">
        <f>[21]Julho!$C$28</f>
        <v>19.7</v>
      </c>
      <c r="Z25" s="15">
        <f>[21]Julho!$C$29</f>
        <v>25.7</v>
      </c>
      <c r="AA25" s="15">
        <f>[21]Julho!$C$30</f>
        <v>16.5</v>
      </c>
      <c r="AB25" s="15">
        <f>[21]Julho!$C$31</f>
        <v>27.3</v>
      </c>
      <c r="AC25" s="15">
        <f>[21]Julho!$C$32</f>
        <v>28.6</v>
      </c>
      <c r="AD25" s="15">
        <f>[21]Julho!$C$33</f>
        <v>23.5</v>
      </c>
      <c r="AE25" s="15">
        <f>[21]Julho!$C$34</f>
        <v>25.4</v>
      </c>
      <c r="AF25" s="15">
        <f>[21]Julho!$C$35</f>
        <v>21.1</v>
      </c>
      <c r="AG25" s="22">
        <f t="shared" si="5"/>
        <v>30.4</v>
      </c>
      <c r="AH25" s="86">
        <f t="shared" si="6"/>
        <v>25.235483870967748</v>
      </c>
    </row>
    <row r="26" spans="1:34" ht="17.100000000000001" customHeight="1" x14ac:dyDescent="0.2">
      <c r="A26" s="151" t="s">
        <v>16</v>
      </c>
      <c r="B26" s="15">
        <f>[22]Julho!$C$5</f>
        <v>31.2</v>
      </c>
      <c r="C26" s="15">
        <f>[22]Julho!$C$6</f>
        <v>31.7</v>
      </c>
      <c r="D26" s="15">
        <f>[22]Julho!$C$7</f>
        <v>29.6</v>
      </c>
      <c r="E26" s="15">
        <f>[22]Julho!$C$8</f>
        <v>21.7</v>
      </c>
      <c r="F26" s="15">
        <f>[22]Julho!$C$9</f>
        <v>31.7</v>
      </c>
      <c r="G26" s="15">
        <f>[22]Julho!$C$10</f>
        <v>31.6</v>
      </c>
      <c r="H26" s="15">
        <f>[22]Julho!$C$11</f>
        <v>31.2</v>
      </c>
      <c r="I26" s="15">
        <f>[22]Julho!$C$12</f>
        <v>23.1</v>
      </c>
      <c r="J26" s="15">
        <f>[22]Julho!$C$13</f>
        <v>13.8</v>
      </c>
      <c r="K26" s="15">
        <f>[22]Julho!$C$14</f>
        <v>18.399999999999999</v>
      </c>
      <c r="L26" s="15">
        <f>[22]Julho!$C$15</f>
        <v>22.7</v>
      </c>
      <c r="M26" s="15">
        <f>[22]Julho!$C$16</f>
        <v>26.8</v>
      </c>
      <c r="N26" s="15">
        <f>[22]Julho!$C$17</f>
        <v>28.9</v>
      </c>
      <c r="O26" s="15">
        <f>[22]Julho!$C$18</f>
        <v>31.5</v>
      </c>
      <c r="P26" s="15">
        <f>[22]Julho!$C$19</f>
        <v>32.700000000000003</v>
      </c>
      <c r="Q26" s="15">
        <f>[22]Julho!$C$20</f>
        <v>33.700000000000003</v>
      </c>
      <c r="R26" s="15">
        <f>[22]Julho!$C$21</f>
        <v>33.299999999999997</v>
      </c>
      <c r="S26" s="15">
        <f>[22]Julho!$C$22</f>
        <v>33.9</v>
      </c>
      <c r="T26" s="15">
        <f>[22]Julho!$C$23</f>
        <v>32.799999999999997</v>
      </c>
      <c r="U26" s="15">
        <f>[22]Julho!$C$24</f>
        <v>27.1</v>
      </c>
      <c r="V26" s="15">
        <f>[22]Julho!$C$25</f>
        <v>19.7</v>
      </c>
      <c r="W26" s="15">
        <f>[22]Julho!$C$26</f>
        <v>28.6</v>
      </c>
      <c r="X26" s="15">
        <f>[22]Julho!$C$27</f>
        <v>25.1</v>
      </c>
      <c r="Y26" s="15">
        <f>[22]Julho!$C$28</f>
        <v>20.8</v>
      </c>
      <c r="Z26" s="15">
        <f>[22]Julho!$C$29</f>
        <v>16.3</v>
      </c>
      <c r="AA26" s="15">
        <f>[22]Julho!$C$30</f>
        <v>17.100000000000001</v>
      </c>
      <c r="AB26" s="15">
        <f>[22]Julho!$C$31</f>
        <v>26.9</v>
      </c>
      <c r="AC26" s="15">
        <f>[22]Julho!$C$32</f>
        <v>32</v>
      </c>
      <c r="AD26" s="15">
        <f>[22]Julho!$C$33</f>
        <v>25.6</v>
      </c>
      <c r="AE26" s="15">
        <f>[22]Julho!$C$34</f>
        <v>19.100000000000001</v>
      </c>
      <c r="AF26" s="15">
        <f>[22]Julho!$C$35</f>
        <v>22.8</v>
      </c>
      <c r="AG26" s="22">
        <f t="shared" si="5"/>
        <v>33.9</v>
      </c>
      <c r="AH26" s="86">
        <f t="shared" si="6"/>
        <v>26.496774193548386</v>
      </c>
    </row>
    <row r="27" spans="1:34" ht="17.100000000000001" customHeight="1" x14ac:dyDescent="0.2">
      <c r="A27" s="151" t="s">
        <v>17</v>
      </c>
      <c r="B27" s="15">
        <f>[23]Julho!$C$5</f>
        <v>31.6</v>
      </c>
      <c r="C27" s="15">
        <f>[23]Julho!$C$6</f>
        <v>31.6</v>
      </c>
      <c r="D27" s="15">
        <f>[23]Julho!$C$7</f>
        <v>30.9</v>
      </c>
      <c r="E27" s="15">
        <f>[23]Julho!$C$8</f>
        <v>30.5</v>
      </c>
      <c r="F27" s="15">
        <f>[23]Julho!$C$9</f>
        <v>32</v>
      </c>
      <c r="G27" s="15">
        <f>[23]Julho!$C$10</f>
        <v>32</v>
      </c>
      <c r="H27" s="15">
        <f>[23]Julho!$C$11</f>
        <v>31.8</v>
      </c>
      <c r="I27" s="15">
        <f>[23]Julho!$C$12</f>
        <v>29.8</v>
      </c>
      <c r="J27" s="15">
        <f>[23]Julho!$C$13</f>
        <v>18.8</v>
      </c>
      <c r="K27" s="15">
        <f>[23]Julho!$C$14</f>
        <v>19.100000000000001</v>
      </c>
      <c r="L27" s="15">
        <f>[23]Julho!$C$15</f>
        <v>21.9</v>
      </c>
      <c r="M27" s="15">
        <f>[23]Julho!$C$16</f>
        <v>25.4</v>
      </c>
      <c r="N27" s="15">
        <f>[23]Julho!$C$17</f>
        <v>29.6</v>
      </c>
      <c r="O27" s="15">
        <f>[23]Julho!$C$18</f>
        <v>32.700000000000003</v>
      </c>
      <c r="P27" s="15">
        <f>[23]Julho!$C$19</f>
        <v>35</v>
      </c>
      <c r="Q27" s="15">
        <f>[23]Julho!$C$20</f>
        <v>34.299999999999997</v>
      </c>
      <c r="R27" s="15">
        <f>[23]Julho!$C$21</f>
        <v>33</v>
      </c>
      <c r="S27" s="15">
        <f>[23]Julho!$C$22</f>
        <v>33.4</v>
      </c>
      <c r="T27" s="15">
        <f>[23]Julho!$C$23</f>
        <v>33.799999999999997</v>
      </c>
      <c r="U27" s="15">
        <f>[23]Julho!$C$24</f>
        <v>33.9</v>
      </c>
      <c r="V27" s="15">
        <f>[23]Julho!$C$25</f>
        <v>21.1</v>
      </c>
      <c r="W27" s="15">
        <f>[23]Julho!$C$26</f>
        <v>30.1</v>
      </c>
      <c r="X27" s="15">
        <f>[23]Julho!$C$27</f>
        <v>32.200000000000003</v>
      </c>
      <c r="Y27" s="15">
        <f>[23]Julho!$C$28</f>
        <v>28.7</v>
      </c>
      <c r="Z27" s="15">
        <f>[23]Julho!$C$29</f>
        <v>29.4</v>
      </c>
      <c r="AA27" s="15">
        <f>[23]Julho!$C$30</f>
        <v>28.2</v>
      </c>
      <c r="AB27" s="15">
        <f>[23]Julho!$C$31</f>
        <v>28.9</v>
      </c>
      <c r="AC27" s="15">
        <f>[23]Julho!$C$32</f>
        <v>33.799999999999997</v>
      </c>
      <c r="AD27" s="15">
        <f>[23]Julho!$C$33</f>
        <v>27.6</v>
      </c>
      <c r="AE27" s="15">
        <f>[23]Julho!$C$34</f>
        <v>29.1</v>
      </c>
      <c r="AF27" s="15">
        <f>[23]Julho!$C$35</f>
        <v>25.3</v>
      </c>
      <c r="AG27" s="22">
        <f t="shared" si="5"/>
        <v>35</v>
      </c>
      <c r="AH27" s="86">
        <f t="shared" si="6"/>
        <v>29.532258064516128</v>
      </c>
    </row>
    <row r="28" spans="1:34" ht="17.100000000000001" customHeight="1" x14ac:dyDescent="0.2">
      <c r="A28" s="151" t="s">
        <v>18</v>
      </c>
      <c r="B28" s="15">
        <f>[24]Julho!$C$5</f>
        <v>29.9</v>
      </c>
      <c r="C28" s="15">
        <f>[24]Julho!$C$6</f>
        <v>30.4</v>
      </c>
      <c r="D28" s="15">
        <f>[24]Julho!$C$7</f>
        <v>31</v>
      </c>
      <c r="E28" s="15">
        <f>[24]Julho!$C$8</f>
        <v>30.7</v>
      </c>
      <c r="F28" s="15">
        <f>[24]Julho!$C$9</f>
        <v>30.5</v>
      </c>
      <c r="G28" s="15">
        <f>[24]Julho!$C$10</f>
        <v>29.8</v>
      </c>
      <c r="H28" s="15">
        <f>[24]Julho!$C$11</f>
        <v>29.6</v>
      </c>
      <c r="I28" s="15">
        <f>[24]Julho!$C$12</f>
        <v>30.2</v>
      </c>
      <c r="J28" s="15">
        <f>[24]Julho!$C$13</f>
        <v>20</v>
      </c>
      <c r="K28" s="15">
        <f>[24]Julho!$C$14</f>
        <v>20.399999999999999</v>
      </c>
      <c r="L28" s="15">
        <f>[24]Julho!$C$15</f>
        <v>24.4</v>
      </c>
      <c r="M28" s="15">
        <f>[24]Julho!$C$16</f>
        <v>28.2</v>
      </c>
      <c r="N28" s="15">
        <f>[24]Julho!$C$17</f>
        <v>30.8</v>
      </c>
      <c r="O28" s="15">
        <f>[24]Julho!$C$18</f>
        <v>31.4</v>
      </c>
      <c r="P28" s="15">
        <f>[24]Julho!$C$19</f>
        <v>30.8</v>
      </c>
      <c r="Q28" s="15">
        <f>[24]Julho!$C$20</f>
        <v>32.9</v>
      </c>
      <c r="R28" s="15">
        <f>[24]Julho!$C$21</f>
        <v>30.8</v>
      </c>
      <c r="S28" s="15">
        <f>[24]Julho!$C$22</f>
        <v>30.8</v>
      </c>
      <c r="T28" s="15">
        <f>[24]Julho!$C$23</f>
        <v>31.1</v>
      </c>
      <c r="U28" s="15">
        <f>[24]Julho!$C$24</f>
        <v>32.200000000000003</v>
      </c>
      <c r="V28" s="15">
        <f>[24]Julho!$C$25</f>
        <v>25.2</v>
      </c>
      <c r="W28" s="15">
        <f>[24]Julho!$C$26</f>
        <v>29.4</v>
      </c>
      <c r="X28" s="15">
        <f>[24]Julho!$C$27</f>
        <v>32.1</v>
      </c>
      <c r="Y28" s="15">
        <f>[24]Julho!$C$28</f>
        <v>30.3</v>
      </c>
      <c r="Z28" s="15">
        <f>[24]Julho!$C$29</f>
        <v>30</v>
      </c>
      <c r="AA28" s="15">
        <f>[24]Julho!$C$30</f>
        <v>30.5</v>
      </c>
      <c r="AB28" s="15">
        <f>[24]Julho!$C$31</f>
        <v>31</v>
      </c>
      <c r="AC28" s="15">
        <f>[24]Julho!$C$32</f>
        <v>32.1</v>
      </c>
      <c r="AD28" s="15">
        <f>[24]Julho!$C$33</f>
        <v>30.9</v>
      </c>
      <c r="AE28" s="15">
        <f>[24]Julho!$C$34</f>
        <v>31.6</v>
      </c>
      <c r="AF28" s="15">
        <f>[24]Julho!$C$35</f>
        <v>24.1</v>
      </c>
      <c r="AG28" s="22">
        <f t="shared" si="5"/>
        <v>32.9</v>
      </c>
      <c r="AH28" s="86">
        <f t="shared" si="6"/>
        <v>29.454838709677421</v>
      </c>
    </row>
    <row r="29" spans="1:34" ht="17.100000000000001" customHeight="1" x14ac:dyDescent="0.2">
      <c r="A29" s="151" t="s">
        <v>19</v>
      </c>
      <c r="B29" s="15">
        <f>[25]Julho!$C$5</f>
        <v>29.3</v>
      </c>
      <c r="C29" s="15">
        <f>[25]Julho!$C$6</f>
        <v>29.5</v>
      </c>
      <c r="D29" s="15">
        <f>[25]Julho!$C$7</f>
        <v>27.9</v>
      </c>
      <c r="E29" s="15">
        <f>[25]Julho!$C$8</f>
        <v>28.1</v>
      </c>
      <c r="F29" s="15">
        <f>[25]Julho!$C$9</f>
        <v>29.3</v>
      </c>
      <c r="G29" s="15">
        <f>[25]Julho!$C$10</f>
        <v>29.2</v>
      </c>
      <c r="H29" s="15">
        <f>[25]Julho!$C$11</f>
        <v>29.7</v>
      </c>
      <c r="I29" s="15">
        <f>[25]Julho!$C$12</f>
        <v>21.6</v>
      </c>
      <c r="J29" s="15">
        <f>[25]Julho!$C$13</f>
        <v>12.9</v>
      </c>
      <c r="K29" s="15">
        <f>[25]Julho!$C$14</f>
        <v>16.3</v>
      </c>
      <c r="L29" s="15">
        <f>[25]Julho!$C$15</f>
        <v>20.100000000000001</v>
      </c>
      <c r="M29" s="15">
        <f>[25]Julho!$C$16</f>
        <v>19.899999999999999</v>
      </c>
      <c r="N29" s="15">
        <f>[25]Julho!$C$17</f>
        <v>26.6</v>
      </c>
      <c r="O29" s="15">
        <f>[25]Julho!$C$18</f>
        <v>29.5</v>
      </c>
      <c r="P29" s="15">
        <f>[25]Julho!$C$19</f>
        <v>31.6</v>
      </c>
      <c r="Q29" s="15">
        <f>[25]Julho!$C$20</f>
        <v>32</v>
      </c>
      <c r="R29" s="15">
        <f>[25]Julho!$C$21</f>
        <v>31.3</v>
      </c>
      <c r="S29" s="15">
        <f>[25]Julho!$C$22</f>
        <v>30.3</v>
      </c>
      <c r="T29" s="15">
        <f>[25]Julho!$C$23</f>
        <v>31.3</v>
      </c>
      <c r="U29" s="15">
        <f>[25]Julho!$C$24</f>
        <v>27.9</v>
      </c>
      <c r="V29" s="15">
        <f>[25]Julho!$C$25</f>
        <v>14.9</v>
      </c>
      <c r="W29" s="15">
        <f>[25]Julho!$C$26</f>
        <v>27.1</v>
      </c>
      <c r="X29" s="15">
        <f>[25]Julho!$C$27</f>
        <v>29.8</v>
      </c>
      <c r="Y29" s="15">
        <f>[25]Julho!$C$28</f>
        <v>20.2</v>
      </c>
      <c r="Z29" s="15">
        <f>[25]Julho!$C$29</f>
        <v>26.1</v>
      </c>
      <c r="AA29" s="15">
        <f>[25]Julho!$C$30</f>
        <v>16.7</v>
      </c>
      <c r="AB29" s="15">
        <f>[25]Julho!$C$31</f>
        <v>26</v>
      </c>
      <c r="AC29" s="15">
        <f>[25]Julho!$C$32</f>
        <v>29.6</v>
      </c>
      <c r="AD29" s="15">
        <f>[25]Julho!$C$33</f>
        <v>23.3</v>
      </c>
      <c r="AE29" s="15">
        <f>[25]Julho!$C$34</f>
        <v>22.6</v>
      </c>
      <c r="AF29" s="15">
        <f>[25]Julho!$C$35</f>
        <v>22</v>
      </c>
      <c r="AG29" s="22">
        <f t="shared" si="5"/>
        <v>32</v>
      </c>
      <c r="AH29" s="86">
        <f t="shared" si="6"/>
        <v>25.567741935483877</v>
      </c>
    </row>
    <row r="30" spans="1:34" ht="17.100000000000001" customHeight="1" x14ac:dyDescent="0.2">
      <c r="A30" s="151" t="s">
        <v>31</v>
      </c>
      <c r="B30" s="15">
        <f>[26]Julho!$C$5</f>
        <v>30.7</v>
      </c>
      <c r="C30" s="15">
        <f>[26]Julho!$C$6</f>
        <v>31.1</v>
      </c>
      <c r="D30" s="15">
        <f>[26]Julho!$C$7</f>
        <v>30.7</v>
      </c>
      <c r="E30" s="15">
        <f>[26]Julho!$C$8</f>
        <v>31.6</v>
      </c>
      <c r="F30" s="15">
        <f>[26]Julho!$C$9</f>
        <v>31.8</v>
      </c>
      <c r="G30" s="15">
        <f>[26]Julho!$C$10</f>
        <v>32.1</v>
      </c>
      <c r="H30" s="15">
        <f>[26]Julho!$C$11</f>
        <v>30.6</v>
      </c>
      <c r="I30" s="15">
        <f>[26]Julho!$C$12</f>
        <v>29.5</v>
      </c>
      <c r="J30" s="15">
        <f>[26]Julho!$C$13</f>
        <v>19.2</v>
      </c>
      <c r="K30" s="15">
        <f>[26]Julho!$C$14</f>
        <v>18.7</v>
      </c>
      <c r="L30" s="15">
        <f>[26]Julho!$C$15</f>
        <v>23</v>
      </c>
      <c r="M30" s="15">
        <f>[26]Julho!$C$16</f>
        <v>26.8</v>
      </c>
      <c r="N30" s="15">
        <f>[26]Julho!$C$17</f>
        <v>29.9</v>
      </c>
      <c r="O30" s="15">
        <f>[26]Julho!$C$18</f>
        <v>31.6</v>
      </c>
      <c r="P30" s="15">
        <f>[26]Julho!$C$19</f>
        <v>33.1</v>
      </c>
      <c r="Q30" s="15">
        <f>[26]Julho!$C$20</f>
        <v>33</v>
      </c>
      <c r="R30" s="15">
        <f>[26]Julho!$C$21</f>
        <v>32.700000000000003</v>
      </c>
      <c r="S30" s="15">
        <f>[26]Julho!$C$22</f>
        <v>32.6</v>
      </c>
      <c r="T30" s="15">
        <f>[26]Julho!$C$23</f>
        <v>32.799999999999997</v>
      </c>
      <c r="U30" s="15">
        <f>[26]Julho!$C$24</f>
        <v>33</v>
      </c>
      <c r="V30" s="15">
        <f>[26]Julho!$C$25</f>
        <v>19.8</v>
      </c>
      <c r="W30" s="15">
        <f>[26]Julho!$C$26</f>
        <v>31.1</v>
      </c>
      <c r="X30" s="15">
        <f>[26]Julho!$C$27</f>
        <v>32.200000000000003</v>
      </c>
      <c r="Y30" s="15">
        <f>[26]Julho!$C$28</f>
        <v>30.2</v>
      </c>
      <c r="Z30" s="15">
        <f>[26]Julho!$C$29</f>
        <v>30.7</v>
      </c>
      <c r="AA30" s="15">
        <f>[26]Julho!$C$30</f>
        <v>29.2</v>
      </c>
      <c r="AB30" s="15">
        <f>[26]Julho!$C$31</f>
        <v>30.4</v>
      </c>
      <c r="AC30" s="15">
        <f>[26]Julho!$C$32</f>
        <v>32.200000000000003</v>
      </c>
      <c r="AD30" s="15">
        <f>[26]Julho!$C$33</f>
        <v>29.7</v>
      </c>
      <c r="AE30" s="15">
        <f>[26]Julho!$C$34</f>
        <v>30.3</v>
      </c>
      <c r="AF30" s="15">
        <f>[26]Julho!$C$35</f>
        <v>24.4</v>
      </c>
      <c r="AG30" s="22">
        <f t="shared" si="5"/>
        <v>33.1</v>
      </c>
      <c r="AH30" s="86">
        <f t="shared" si="6"/>
        <v>29.506451612903231</v>
      </c>
    </row>
    <row r="31" spans="1:34" ht="17.100000000000001" customHeight="1" x14ac:dyDescent="0.2">
      <c r="A31" s="151" t="s">
        <v>48</v>
      </c>
      <c r="B31" s="15">
        <f>[27]Julho!$C$5</f>
        <v>34.200000000000003</v>
      </c>
      <c r="C31" s="15">
        <f>[27]Julho!$C$6</f>
        <v>34.6</v>
      </c>
      <c r="D31" s="15">
        <f>[27]Julho!$C$7</f>
        <v>34.6</v>
      </c>
      <c r="E31" s="15">
        <f>[27]Julho!$C$8</f>
        <v>35.700000000000003</v>
      </c>
      <c r="F31" s="15">
        <f>[27]Julho!$C$9</f>
        <v>34.700000000000003</v>
      </c>
      <c r="G31" s="15">
        <f>[27]Julho!$C$10</f>
        <v>35.200000000000003</v>
      </c>
      <c r="H31" s="15">
        <f>[27]Julho!$C$11</f>
        <v>35.700000000000003</v>
      </c>
      <c r="I31" s="15">
        <f>[27]Julho!$C$12</f>
        <v>36.4</v>
      </c>
      <c r="J31" s="15">
        <f>[27]Julho!$C$13</f>
        <v>21</v>
      </c>
      <c r="K31" s="15">
        <f>[27]Julho!$C$14</f>
        <v>25.3</v>
      </c>
      <c r="L31" s="15">
        <f>[27]Julho!$C$15</f>
        <v>30.9</v>
      </c>
      <c r="M31" s="15">
        <f>[27]Julho!$C$16</f>
        <v>35.6</v>
      </c>
      <c r="N31" s="15">
        <f>[27]Julho!$C$17</f>
        <v>35.6</v>
      </c>
      <c r="O31" s="15">
        <f>[27]Julho!$C$18</f>
        <v>35.200000000000003</v>
      </c>
      <c r="P31" s="15">
        <f>[27]Julho!$C$19</f>
        <v>34</v>
      </c>
      <c r="Q31" s="15">
        <f>[27]Julho!$C$20</f>
        <v>38</v>
      </c>
      <c r="R31" s="15">
        <f>[27]Julho!$C$21</f>
        <v>37.4</v>
      </c>
      <c r="S31" s="15">
        <f>[27]Julho!$C$22</f>
        <v>35.4</v>
      </c>
      <c r="T31" s="15">
        <f>[27]Julho!$C$23</f>
        <v>35.299999999999997</v>
      </c>
      <c r="U31" s="15">
        <f>[27]Julho!$C$24</f>
        <v>36.4</v>
      </c>
      <c r="V31" s="15">
        <f>[27]Julho!$C$25</f>
        <v>29</v>
      </c>
      <c r="W31" s="15">
        <f>[27]Julho!$C$26</f>
        <v>34.700000000000003</v>
      </c>
      <c r="X31" s="15">
        <f>[27]Julho!$C$27</f>
        <v>36.4</v>
      </c>
      <c r="Y31" s="15">
        <f>[27]Julho!$C$28</f>
        <v>29.8</v>
      </c>
      <c r="Z31" s="15">
        <f>[27]Julho!$C$29</f>
        <v>31.6</v>
      </c>
      <c r="AA31" s="15">
        <f>[27]Julho!$C$30</f>
        <v>31.3</v>
      </c>
      <c r="AB31" s="107">
        <f>[27]Julho!$C$31</f>
        <v>35.799999999999997</v>
      </c>
      <c r="AC31" s="15">
        <f>[27]Julho!$C$32</f>
        <v>35.4</v>
      </c>
      <c r="AD31" s="15">
        <f>[27]Julho!$C$33</f>
        <v>35</v>
      </c>
      <c r="AE31" s="15">
        <f>[27]Julho!$C$34</f>
        <v>37</v>
      </c>
      <c r="AF31" s="15">
        <f>[27]Julho!$C$35</f>
        <v>29.8</v>
      </c>
      <c r="AG31" s="22">
        <f>MAX(B31:AF31)</f>
        <v>38</v>
      </c>
      <c r="AH31" s="86">
        <f>AVERAGE(B31:AF31)</f>
        <v>33.774193548387089</v>
      </c>
    </row>
    <row r="32" spans="1:34" ht="17.100000000000001" customHeight="1" x14ac:dyDescent="0.2">
      <c r="A32" s="151" t="s">
        <v>20</v>
      </c>
      <c r="B32" s="15">
        <f>[28]Julho!$C$5</f>
        <v>32.700000000000003</v>
      </c>
      <c r="C32" s="15">
        <f>[28]Julho!$C$6</f>
        <v>33</v>
      </c>
      <c r="D32" s="15">
        <f>[28]Julho!$C$7</f>
        <v>33.4</v>
      </c>
      <c r="E32" s="15">
        <f>[28]Julho!$C$8</f>
        <v>33.5</v>
      </c>
      <c r="F32" s="15">
        <f>[28]Julho!$C$9</f>
        <v>33.4</v>
      </c>
      <c r="G32" s="15">
        <f>[28]Julho!$C$10</f>
        <v>32.200000000000003</v>
      </c>
      <c r="H32" s="15">
        <f>[28]Julho!$C$11</f>
        <v>32.200000000000003</v>
      </c>
      <c r="I32" s="15">
        <f>[28]Julho!$C$12</f>
        <v>32.700000000000003</v>
      </c>
      <c r="J32" s="15">
        <f>[28]Julho!$C$13</f>
        <v>23.2</v>
      </c>
      <c r="K32" s="15">
        <f>[28]Julho!$C$14</f>
        <v>22.2</v>
      </c>
      <c r="L32" s="15">
        <f>[28]Julho!$C$15</f>
        <v>24.8</v>
      </c>
      <c r="M32" s="15">
        <f>[28]Julho!$C$16</f>
        <v>27.5</v>
      </c>
      <c r="N32" s="15">
        <f>[28]Julho!$C$17</f>
        <v>31.8</v>
      </c>
      <c r="O32" s="15">
        <f>[28]Julho!$C$18</f>
        <v>32.299999999999997</v>
      </c>
      <c r="P32" s="15">
        <f>[28]Julho!$C$19</f>
        <v>33.799999999999997</v>
      </c>
      <c r="Q32" s="15">
        <f>[28]Julho!$C$20</f>
        <v>34.6</v>
      </c>
      <c r="R32" s="15">
        <f>[28]Julho!$C$21</f>
        <v>32.700000000000003</v>
      </c>
      <c r="S32" s="15">
        <f>[28]Julho!$C$22</f>
        <v>33.4</v>
      </c>
      <c r="T32" s="15">
        <f>[28]Julho!$C$23</f>
        <v>33.1</v>
      </c>
      <c r="U32" s="15">
        <f>[28]Julho!$C$24</f>
        <v>34.1</v>
      </c>
      <c r="V32" s="15">
        <f>[28]Julho!$C$25</f>
        <v>26.2</v>
      </c>
      <c r="W32" s="15">
        <f>[28]Julho!$C$26</f>
        <v>32.4</v>
      </c>
      <c r="X32" s="15">
        <f>[28]Julho!$C$27</f>
        <v>33.5</v>
      </c>
      <c r="Y32" s="15">
        <f>[28]Julho!$C$28</f>
        <v>32.6</v>
      </c>
      <c r="Z32" s="15">
        <f>[28]Julho!$C$29</f>
        <v>31</v>
      </c>
      <c r="AA32" s="15">
        <f>[28]Julho!$C$30</f>
        <v>34</v>
      </c>
      <c r="AB32" s="15">
        <f>[28]Julho!$C$31</f>
        <v>32.9</v>
      </c>
      <c r="AC32" s="15">
        <f>[28]Julho!$C$32</f>
        <v>34.9</v>
      </c>
      <c r="AD32" s="15">
        <f>[28]Julho!$C$33</f>
        <v>33.799999999999997</v>
      </c>
      <c r="AE32" s="15">
        <f>[28]Julho!$C$34</f>
        <v>33.6</v>
      </c>
      <c r="AF32" s="15">
        <f>[28]Julho!$C$35</f>
        <v>29.9</v>
      </c>
      <c r="AG32" s="22">
        <f>MAX(B32:AF32)</f>
        <v>34.9</v>
      </c>
      <c r="AH32" s="86">
        <f>AVERAGE(B32:AF32)</f>
        <v>31.658064516129031</v>
      </c>
    </row>
    <row r="33" spans="1:34" ht="17.100000000000001" customHeight="1" x14ac:dyDescent="0.2">
      <c r="A33" s="72" t="s">
        <v>144</v>
      </c>
      <c r="B33" s="15" t="str">
        <f>[29]Julho!$C$5</f>
        <v>*</v>
      </c>
      <c r="C33" s="15" t="str">
        <f>[29]Julho!$C$6</f>
        <v>*</v>
      </c>
      <c r="D33" s="15" t="str">
        <f>[29]Julho!$C$7</f>
        <v>*</v>
      </c>
      <c r="E33" s="15" t="str">
        <f>[29]Julho!$C$8</f>
        <v>*</v>
      </c>
      <c r="F33" s="15" t="str">
        <f>[29]Julho!$C$9</f>
        <v>*</v>
      </c>
      <c r="G33" s="15" t="str">
        <f>[29]Julho!$C$10</f>
        <v>*</v>
      </c>
      <c r="H33" s="15" t="str">
        <f>[29]Julho!$C$11</f>
        <v>*</v>
      </c>
      <c r="I33" s="15" t="str">
        <f>[29]Julho!$C$12</f>
        <v>*</v>
      </c>
      <c r="J33" s="15" t="str">
        <f>[29]Julho!$C$13</f>
        <v>*</v>
      </c>
      <c r="K33" s="15" t="str">
        <f>[29]Julho!$C$14</f>
        <v>*</v>
      </c>
      <c r="L33" s="15" t="str">
        <f>[29]Julho!$C$15</f>
        <v>*</v>
      </c>
      <c r="M33" s="15">
        <f>[29]Julho!$C$16</f>
        <v>24.5</v>
      </c>
      <c r="N33" s="15">
        <f>[29]Julho!$C$17</f>
        <v>29</v>
      </c>
      <c r="O33" s="15">
        <f>[29]Julho!$C$18</f>
        <v>31.7</v>
      </c>
      <c r="P33" s="15">
        <f>[29]Julho!$C$19</f>
        <v>34</v>
      </c>
      <c r="Q33" s="15">
        <f>[29]Julho!$C$20</f>
        <v>34.1</v>
      </c>
      <c r="R33" s="15">
        <f>[29]Julho!$C$21</f>
        <v>33</v>
      </c>
      <c r="S33" s="15">
        <f>[29]Julho!$C$22</f>
        <v>32.6</v>
      </c>
      <c r="T33" s="15">
        <f>[29]Julho!$C$23</f>
        <v>33.299999999999997</v>
      </c>
      <c r="U33" s="15">
        <f>[29]Julho!$C$24</f>
        <v>33.700000000000003</v>
      </c>
      <c r="V33" s="15">
        <f>[29]Julho!$C$25</f>
        <v>20.5</v>
      </c>
      <c r="W33" s="15">
        <f>[29]Julho!$C$26</f>
        <v>29.4</v>
      </c>
      <c r="X33" s="15">
        <f>[29]Julho!$C$27</f>
        <v>32</v>
      </c>
      <c r="Y33" s="15">
        <f>[29]Julho!$C$28</f>
        <v>29.8</v>
      </c>
      <c r="Z33" s="15">
        <f>[29]Julho!$C$29</f>
        <v>28.8</v>
      </c>
      <c r="AA33" s="15">
        <f>[29]Julho!$C$30</f>
        <v>29.5</v>
      </c>
      <c r="AB33" s="15">
        <f>[29]Julho!$C$31</f>
        <v>29.9</v>
      </c>
      <c r="AC33" s="15">
        <f>[29]Julho!$C$32</f>
        <v>33.4</v>
      </c>
      <c r="AD33" s="15">
        <f>[29]Julho!$C$33</f>
        <v>28.6</v>
      </c>
      <c r="AE33" s="15">
        <f>[29]Julho!$C$34</f>
        <v>29.6</v>
      </c>
      <c r="AF33" s="15">
        <f>[29]Julho!$C$35</f>
        <v>25.5</v>
      </c>
      <c r="AG33" s="25">
        <f>MAX(B33:AF33)</f>
        <v>34.1</v>
      </c>
      <c r="AH33" s="85">
        <f>AVERAGE(B33:AF33)</f>
        <v>30.145</v>
      </c>
    </row>
    <row r="34" spans="1:34" ht="17.100000000000001" customHeight="1" x14ac:dyDescent="0.2">
      <c r="A34" s="72" t="s">
        <v>145</v>
      </c>
      <c r="B34" s="15" t="str">
        <f>[30]Julho!$C$5</f>
        <v>*</v>
      </c>
      <c r="C34" s="15" t="str">
        <f>[30]Julho!$C$6</f>
        <v>*</v>
      </c>
      <c r="D34" s="15" t="str">
        <f>[30]Julho!$C$7</f>
        <v>*</v>
      </c>
      <c r="E34" s="15" t="str">
        <f>[30]Julho!$C$8</f>
        <v>*</v>
      </c>
      <c r="F34" s="15" t="str">
        <f>[30]Julho!$C$9</f>
        <v>*</v>
      </c>
      <c r="G34" s="15" t="str">
        <f>[30]Julho!$C$10</f>
        <v>*</v>
      </c>
      <c r="H34" s="15" t="str">
        <f>[30]Julho!$C$11</f>
        <v>*</v>
      </c>
      <c r="I34" s="15" t="str">
        <f>[30]Julho!$C$12</f>
        <v>*</v>
      </c>
      <c r="J34" s="15" t="str">
        <f>[30]Julho!$C$13</f>
        <v>*</v>
      </c>
      <c r="K34" s="15" t="str">
        <f>[30]Julho!$C$14</f>
        <v>*</v>
      </c>
      <c r="L34" s="15" t="str">
        <f>[30]Julho!$C$15</f>
        <v>*</v>
      </c>
      <c r="M34" s="15" t="str">
        <f>[30]Julho!$C$16</f>
        <v>*</v>
      </c>
      <c r="N34" s="15" t="str">
        <f>[30]Julho!$C$17</f>
        <v>*</v>
      </c>
      <c r="O34" s="15" t="str">
        <f>[30]Julho!$C$18</f>
        <v>*</v>
      </c>
      <c r="P34" s="15" t="str">
        <f>[30]Julho!$C$19</f>
        <v>*</v>
      </c>
      <c r="Q34" s="15" t="str">
        <f>[30]Julho!$C$20</f>
        <v>*</v>
      </c>
      <c r="R34" s="15" t="str">
        <f>[30]Julho!$C$21</f>
        <v>*</v>
      </c>
      <c r="S34" s="15" t="str">
        <f>[30]Julho!$C$22</f>
        <v>*</v>
      </c>
      <c r="T34" s="15" t="str">
        <f>[30]Julho!$C$23</f>
        <v>*</v>
      </c>
      <c r="U34" s="15" t="str">
        <f>[30]Julho!$C$24</f>
        <v>*</v>
      </c>
      <c r="V34" s="15" t="str">
        <f>[30]Julho!$C$25</f>
        <v>*</v>
      </c>
      <c r="W34" s="15" t="str">
        <f>[30]Julho!$C$26</f>
        <v>*</v>
      </c>
      <c r="X34" s="15">
        <f>[30]Julho!$C$27</f>
        <v>27.9</v>
      </c>
      <c r="Y34" s="15">
        <f>[30]Julho!$C$28</f>
        <v>18.100000000000001</v>
      </c>
      <c r="Z34" s="15">
        <f>[30]Julho!$C$29</f>
        <v>26.3</v>
      </c>
      <c r="AA34" s="15">
        <f>[30]Julho!$C$30</f>
        <v>13.8</v>
      </c>
      <c r="AB34" s="15">
        <f>[30]Julho!$C$31</f>
        <v>27.6</v>
      </c>
      <c r="AC34" s="15">
        <f>[30]Julho!$C$32</f>
        <v>29.2</v>
      </c>
      <c r="AD34" s="15">
        <f>[30]Julho!$C$33</f>
        <v>23.9</v>
      </c>
      <c r="AE34" s="15">
        <f>[30]Julho!$C$34</f>
        <v>23.9</v>
      </c>
      <c r="AF34" s="15">
        <f>[30]Julho!$C$35</f>
        <v>21</v>
      </c>
      <c r="AG34" s="22">
        <f t="shared" ref="AG34:AG44" si="7">MAX(B34:AF34)</f>
        <v>29.2</v>
      </c>
      <c r="AH34" s="86">
        <f t="shared" ref="AH34:AH44" si="8">AVERAGE(B34:AF34)</f>
        <v>23.522222222222222</v>
      </c>
    </row>
    <row r="35" spans="1:34" ht="17.100000000000001" customHeight="1" x14ac:dyDescent="0.2">
      <c r="A35" s="72" t="s">
        <v>146</v>
      </c>
      <c r="B35" s="15" t="str">
        <f>[31]Julho!$C$5</f>
        <v>*</v>
      </c>
      <c r="C35" s="15" t="str">
        <f>[31]Julho!$C$6</f>
        <v>*</v>
      </c>
      <c r="D35" s="15" t="str">
        <f>[31]Julho!$C$7</f>
        <v>*</v>
      </c>
      <c r="E35" s="15" t="str">
        <f>[31]Julho!$C$8</f>
        <v>*</v>
      </c>
      <c r="F35" s="15" t="str">
        <f>[31]Julho!$C$9</f>
        <v>*</v>
      </c>
      <c r="G35" s="15" t="str">
        <f>[31]Julho!$C$10</f>
        <v>*</v>
      </c>
      <c r="H35" s="15" t="str">
        <f>[31]Julho!$C$11</f>
        <v>*</v>
      </c>
      <c r="I35" s="15" t="str">
        <f>[31]Julho!$C$12</f>
        <v>*</v>
      </c>
      <c r="J35" s="15">
        <f>[31]Julho!$C$13</f>
        <v>13.8</v>
      </c>
      <c r="K35" s="15">
        <f>[31]Julho!$C$14</f>
        <v>20</v>
      </c>
      <c r="L35" s="15">
        <f>[31]Julho!$C$15</f>
        <v>23.9</v>
      </c>
      <c r="M35" s="15">
        <f>[31]Julho!$C$16</f>
        <v>28.6</v>
      </c>
      <c r="N35" s="15">
        <f>[31]Julho!$C$17</f>
        <v>30.3</v>
      </c>
      <c r="O35" s="15">
        <f>[31]Julho!$C$18</f>
        <v>32</v>
      </c>
      <c r="P35" s="15">
        <f>[31]Julho!$C$19</f>
        <v>32</v>
      </c>
      <c r="Q35" s="15">
        <f>[31]Julho!$C$20</f>
        <v>32.9</v>
      </c>
      <c r="R35" s="15">
        <f>[31]Julho!$C$21</f>
        <v>32.200000000000003</v>
      </c>
      <c r="S35" s="15">
        <f>[31]Julho!$C$22</f>
        <v>31.6</v>
      </c>
      <c r="T35" s="15">
        <f>[31]Julho!$C$23</f>
        <v>31.7</v>
      </c>
      <c r="U35" s="15">
        <f>[31]Julho!$C$24</f>
        <v>32.700000000000003</v>
      </c>
      <c r="V35" s="15">
        <f>[31]Julho!$C$25</f>
        <v>24</v>
      </c>
      <c r="W35" s="15">
        <f>[31]Julho!$C$26</f>
        <v>29.3</v>
      </c>
      <c r="X35" s="15">
        <f>[31]Julho!$C$27</f>
        <v>31.5</v>
      </c>
      <c r="Y35" s="15">
        <f>[31]Julho!$C$28</f>
        <v>30.6</v>
      </c>
      <c r="Z35" s="15">
        <f>[31]Julho!$C$29</f>
        <v>30.6</v>
      </c>
      <c r="AA35" s="15">
        <f>[31]Julho!$C$30</f>
        <v>30.8</v>
      </c>
      <c r="AB35" s="15">
        <f>[31]Julho!$C$31</f>
        <v>30.6</v>
      </c>
      <c r="AC35" s="15">
        <f>[31]Julho!$C$32</f>
        <v>32.6</v>
      </c>
      <c r="AD35" s="15">
        <f>[31]Julho!$C$33</f>
        <v>30.7</v>
      </c>
      <c r="AE35" s="15">
        <f>[31]Julho!$C$34</f>
        <v>31.5</v>
      </c>
      <c r="AF35" s="15">
        <f>[31]Julho!$C$35</f>
        <v>24.6</v>
      </c>
      <c r="AG35" s="22">
        <f t="shared" si="7"/>
        <v>32.9</v>
      </c>
      <c r="AH35" s="86">
        <f t="shared" si="8"/>
        <v>29.065217391304351</v>
      </c>
    </row>
    <row r="36" spans="1:34" ht="17.100000000000001" customHeight="1" x14ac:dyDescent="0.2">
      <c r="A36" s="72" t="s">
        <v>147</v>
      </c>
      <c r="B36" s="15" t="str">
        <f>[32]Julho!$C$5</f>
        <v>*</v>
      </c>
      <c r="C36" s="15" t="str">
        <f>[32]Julho!$C$6</f>
        <v>*</v>
      </c>
      <c r="D36" s="15" t="str">
        <f>[32]Julho!$C$7</f>
        <v>*</v>
      </c>
      <c r="E36" s="15" t="str">
        <f>[32]Julho!$C$8</f>
        <v>*</v>
      </c>
      <c r="F36" s="15" t="str">
        <f>[32]Julho!$C$9</f>
        <v>*</v>
      </c>
      <c r="G36" s="15" t="str">
        <f>[32]Julho!$C$10</f>
        <v>*</v>
      </c>
      <c r="H36" s="15" t="str">
        <f>[32]Julho!$C$11</f>
        <v>*</v>
      </c>
      <c r="I36" s="15" t="str">
        <f>[32]Julho!$C$12</f>
        <v>*</v>
      </c>
      <c r="J36" s="15" t="str">
        <f>[32]Julho!$C$13</f>
        <v>*</v>
      </c>
      <c r="K36" s="15" t="str">
        <f>[32]Julho!$C$14</f>
        <v>*</v>
      </c>
      <c r="L36" s="15" t="str">
        <f>[32]Julho!$C$15</f>
        <v>*</v>
      </c>
      <c r="M36" s="15" t="str">
        <f>[32]Julho!$C$16</f>
        <v>*</v>
      </c>
      <c r="N36" s="15" t="str">
        <f>[32]Julho!$C$17</f>
        <v>*</v>
      </c>
      <c r="O36" s="15" t="str">
        <f>[32]Julho!$C$18</f>
        <v>*</v>
      </c>
      <c r="P36" s="15" t="str">
        <f>[32]Julho!$C$19</f>
        <v>*</v>
      </c>
      <c r="Q36" s="15" t="str">
        <f>[32]Julho!$C$20</f>
        <v>*</v>
      </c>
      <c r="R36" s="15" t="str">
        <f>[32]Julho!$C$21</f>
        <v>*</v>
      </c>
      <c r="S36" s="15" t="str">
        <f>[32]Julho!$C$22</f>
        <v>*</v>
      </c>
      <c r="T36" s="15" t="str">
        <f>[32]Julho!$C$23</f>
        <v>*</v>
      </c>
      <c r="U36" s="15" t="str">
        <f>[32]Julho!$C$24</f>
        <v>*</v>
      </c>
      <c r="V36" s="15" t="str">
        <f>[32]Julho!$C$25</f>
        <v>*</v>
      </c>
      <c r="W36" s="15" t="str">
        <f>[32]Julho!$C$26</f>
        <v>*</v>
      </c>
      <c r="X36" s="15" t="str">
        <f>[32]Julho!$C$27</f>
        <v>*</v>
      </c>
      <c r="Y36" s="15" t="str">
        <f>[32]Julho!$C$28</f>
        <v>*</v>
      </c>
      <c r="Z36" s="15" t="str">
        <f>[32]Julho!$C$29</f>
        <v>*</v>
      </c>
      <c r="AA36" s="15" t="str">
        <f>[32]Julho!$C$30</f>
        <v>*</v>
      </c>
      <c r="AB36" s="15" t="str">
        <f>[32]Julho!$C$31</f>
        <v>*</v>
      </c>
      <c r="AC36" s="15" t="str">
        <f>[32]Julho!$C$32</f>
        <v>*</v>
      </c>
      <c r="AD36" s="15" t="str">
        <f>[32]Julho!$C$33</f>
        <v>*</v>
      </c>
      <c r="AE36" s="15" t="str">
        <f>[32]Julho!$C$34</f>
        <v>*</v>
      </c>
      <c r="AF36" s="15" t="str">
        <f>[32]Julho!$C$35</f>
        <v>*</v>
      </c>
      <c r="AG36" s="21" t="s">
        <v>134</v>
      </c>
      <c r="AH36" s="86" t="s">
        <v>134</v>
      </c>
    </row>
    <row r="37" spans="1:34" ht="17.100000000000001" customHeight="1" x14ac:dyDescent="0.2">
      <c r="A37" s="72" t="s">
        <v>148</v>
      </c>
      <c r="B37" s="15" t="str">
        <f>[33]Julho!$C$5</f>
        <v>*</v>
      </c>
      <c r="C37" s="15" t="str">
        <f>[33]Julho!$C$6</f>
        <v>*</v>
      </c>
      <c r="D37" s="15" t="str">
        <f>[33]Julho!$C$7</f>
        <v>*</v>
      </c>
      <c r="E37" s="15" t="str">
        <f>[33]Julho!$C$8</f>
        <v>*</v>
      </c>
      <c r="F37" s="15" t="str">
        <f>[33]Julho!$C$9</f>
        <v>*</v>
      </c>
      <c r="G37" s="15" t="str">
        <f>[33]Julho!$C$10</f>
        <v>*</v>
      </c>
      <c r="H37" s="15" t="str">
        <f>[33]Julho!$C$11</f>
        <v>*</v>
      </c>
      <c r="I37" s="15" t="str">
        <f>[33]Julho!$C$12</f>
        <v>*</v>
      </c>
      <c r="J37" s="15" t="str">
        <f>[33]Julho!$C$13</f>
        <v>*</v>
      </c>
      <c r="K37" s="15" t="str">
        <f>[33]Julho!$C$14</f>
        <v>*</v>
      </c>
      <c r="L37" s="15">
        <f>[33]Julho!$C$15</f>
        <v>15.2</v>
      </c>
      <c r="M37" s="15">
        <f>[33]Julho!$C$16</f>
        <v>25.2</v>
      </c>
      <c r="N37" s="15">
        <f>[33]Julho!$C$17</f>
        <v>30.5</v>
      </c>
      <c r="O37" s="15">
        <f>[33]Julho!$C$18</f>
        <v>32.299999999999997</v>
      </c>
      <c r="P37" s="15">
        <f>[33]Julho!$C$19</f>
        <v>34.1</v>
      </c>
      <c r="Q37" s="15">
        <f>[33]Julho!$C$20</f>
        <v>34.5</v>
      </c>
      <c r="R37" s="15">
        <f>[33]Julho!$C$21</f>
        <v>32.4</v>
      </c>
      <c r="S37" s="15">
        <f>[33]Julho!$C$22</f>
        <v>32.9</v>
      </c>
      <c r="T37" s="15">
        <f>[33]Julho!$C$23</f>
        <v>33.4</v>
      </c>
      <c r="U37" s="15">
        <f>[33]Julho!$C$24</f>
        <v>33.9</v>
      </c>
      <c r="V37" s="15">
        <f>[33]Julho!$C$25</f>
        <v>24.4</v>
      </c>
      <c r="W37" s="15">
        <f>[33]Julho!$C$26</f>
        <v>30.1</v>
      </c>
      <c r="X37" s="15">
        <f>[33]Julho!$C$27</f>
        <v>32.4</v>
      </c>
      <c r="Y37" s="15">
        <f>[33]Julho!$C$28</f>
        <v>32.299999999999997</v>
      </c>
      <c r="Z37" s="15">
        <f>[33]Julho!$C$29</f>
        <v>29.7</v>
      </c>
      <c r="AA37" s="15">
        <f>[33]Julho!$C$30</f>
        <v>32.700000000000003</v>
      </c>
      <c r="AB37" s="15">
        <f>[33]Julho!$C$31</f>
        <v>32.5</v>
      </c>
      <c r="AC37" s="15">
        <f>[33]Julho!$C$32</f>
        <v>34</v>
      </c>
      <c r="AD37" s="15">
        <f>[33]Julho!$C$33</f>
        <v>34.1</v>
      </c>
      <c r="AE37" s="15">
        <f>[33]Julho!$C$34</f>
        <v>31.5</v>
      </c>
      <c r="AF37" s="15">
        <f>[33]Julho!$C$35</f>
        <v>27.3</v>
      </c>
      <c r="AG37" s="22">
        <f>MAX(B37:AF37)</f>
        <v>34.5</v>
      </c>
      <c r="AH37" s="86">
        <f>AVERAGE(B37:AF37)</f>
        <v>30.733333333333331</v>
      </c>
    </row>
    <row r="38" spans="1:34" ht="17.100000000000001" customHeight="1" x14ac:dyDescent="0.2">
      <c r="A38" s="72" t="s">
        <v>149</v>
      </c>
      <c r="B38" s="15" t="str">
        <f>[34]Julho!$C$5</f>
        <v>*</v>
      </c>
      <c r="C38" s="15" t="str">
        <f>[34]Julho!$C$6</f>
        <v>*</v>
      </c>
      <c r="D38" s="15" t="str">
        <f>[34]Julho!$C$7</f>
        <v>*</v>
      </c>
      <c r="E38" s="15" t="str">
        <f>[34]Julho!$C$8</f>
        <v>*</v>
      </c>
      <c r="F38" s="15" t="str">
        <f>[34]Julho!$C$9</f>
        <v>*</v>
      </c>
      <c r="G38" s="15" t="str">
        <f>[34]Julho!$C$10</f>
        <v>*</v>
      </c>
      <c r="H38" s="15" t="str">
        <f>[34]Julho!$C$11</f>
        <v>*</v>
      </c>
      <c r="I38" s="15" t="str">
        <f>[34]Julho!$C$12</f>
        <v>*</v>
      </c>
      <c r="J38" s="15" t="str">
        <f>[34]Julho!$C$13</f>
        <v>*</v>
      </c>
      <c r="K38" s="15" t="str">
        <f>[34]Julho!$C$14</f>
        <v>*</v>
      </c>
      <c r="L38" s="15" t="str">
        <f>[34]Julho!$C$15</f>
        <v>*</v>
      </c>
      <c r="M38" s="15" t="str">
        <f>[34]Julho!$C$16</f>
        <v>*</v>
      </c>
      <c r="N38" s="15" t="str">
        <f>[34]Julho!$C$17</f>
        <v>*</v>
      </c>
      <c r="O38" s="15" t="str">
        <f>[34]Julho!$C$18</f>
        <v>*</v>
      </c>
      <c r="P38" s="15" t="str">
        <f>[34]Julho!$C$19</f>
        <v>*</v>
      </c>
      <c r="Q38" s="15">
        <f>[34]Julho!$C$20</f>
        <v>31.7</v>
      </c>
      <c r="R38" s="15">
        <f>[34]Julho!$C$21</f>
        <v>32.200000000000003</v>
      </c>
      <c r="S38" s="15">
        <f>[34]Julho!$C$22</f>
        <v>32.200000000000003</v>
      </c>
      <c r="T38" s="15">
        <f>[34]Julho!$C$23</f>
        <v>32.9</v>
      </c>
      <c r="U38" s="15">
        <f>[34]Julho!$C$24</f>
        <v>32.9</v>
      </c>
      <c r="V38" s="15">
        <f>[34]Julho!$C$25</f>
        <v>19</v>
      </c>
      <c r="W38" s="15">
        <f>[34]Julho!$C$26</f>
        <v>28.4</v>
      </c>
      <c r="X38" s="15">
        <f>[34]Julho!$C$27</f>
        <v>31.6</v>
      </c>
      <c r="Y38" s="15">
        <f>[34]Julho!$C$28</f>
        <v>28.8</v>
      </c>
      <c r="Z38" s="15">
        <f>[34]Julho!$C$29</f>
        <v>27.3</v>
      </c>
      <c r="AA38" s="15">
        <f>[34]Julho!$C$30</f>
        <v>24.2</v>
      </c>
      <c r="AB38" s="15">
        <f>[34]Julho!$C$31</f>
        <v>28.5</v>
      </c>
      <c r="AC38" s="15">
        <f>[34]Julho!$C$32</f>
        <v>31.3</v>
      </c>
      <c r="AD38" s="15">
        <f>[34]Julho!$C$33</f>
        <v>24.9</v>
      </c>
      <c r="AE38" s="15">
        <f>[34]Julho!$C$34</f>
        <v>28.1</v>
      </c>
      <c r="AF38" s="15">
        <f>[34]Julho!$C$35</f>
        <v>23.1</v>
      </c>
      <c r="AG38" s="22">
        <f t="shared" si="7"/>
        <v>32.9</v>
      </c>
      <c r="AH38" s="86">
        <f t="shared" si="8"/>
        <v>28.568750000000001</v>
      </c>
    </row>
    <row r="39" spans="1:34" ht="17.100000000000001" customHeight="1" x14ac:dyDescent="0.2">
      <c r="A39" s="72" t="s">
        <v>150</v>
      </c>
      <c r="B39" s="15">
        <f>[35]Julho!$C$5</f>
        <v>30.1</v>
      </c>
      <c r="C39" s="15">
        <f>[35]Julho!$C$6</f>
        <v>30.4</v>
      </c>
      <c r="D39" s="15">
        <f>[35]Julho!$C$7</f>
        <v>31.5</v>
      </c>
      <c r="E39" s="15">
        <f>[35]Julho!$C$8</f>
        <v>31.8</v>
      </c>
      <c r="F39" s="15">
        <f>[35]Julho!$C$9</f>
        <v>31.2</v>
      </c>
      <c r="G39" s="15">
        <f>[35]Julho!$C$10</f>
        <v>31.3</v>
      </c>
      <c r="H39" s="15">
        <f>[35]Julho!$C$11</f>
        <v>30</v>
      </c>
      <c r="I39" s="15">
        <f>[35]Julho!$C$12</f>
        <v>30.7</v>
      </c>
      <c r="J39" s="15">
        <f>[35]Julho!$C$13</f>
        <v>22.5</v>
      </c>
      <c r="K39" s="15">
        <f>[35]Julho!$C$14</f>
        <v>20.5</v>
      </c>
      <c r="L39" s="15">
        <f>[35]Julho!$C$15</f>
        <v>25.2</v>
      </c>
      <c r="M39" s="15">
        <f>[35]Julho!$C$16</f>
        <v>28.8</v>
      </c>
      <c r="N39" s="15">
        <f>[35]Julho!$C$17</f>
        <v>30.6</v>
      </c>
      <c r="O39" s="15">
        <f>[35]Julho!$C$18</f>
        <v>32</v>
      </c>
      <c r="P39" s="15">
        <f>[35]Julho!$C$19</f>
        <v>31.5</v>
      </c>
      <c r="Q39" s="15">
        <f>[35]Julho!$C$20</f>
        <v>32.6</v>
      </c>
      <c r="R39" s="15">
        <f>[35]Julho!$C$21</f>
        <v>32.6</v>
      </c>
      <c r="S39" s="15">
        <f>[35]Julho!$C$22</f>
        <v>31.7</v>
      </c>
      <c r="T39" s="15">
        <f>[35]Julho!$C$23</f>
        <v>31.7</v>
      </c>
      <c r="U39" s="15">
        <f>[35]Julho!$C$24</f>
        <v>31.8</v>
      </c>
      <c r="V39" s="15">
        <f>[35]Julho!$C$25</f>
        <v>25.1</v>
      </c>
      <c r="W39" s="15">
        <f>[35]Julho!$C$26</f>
        <v>30.7</v>
      </c>
      <c r="X39" s="15">
        <f>[35]Julho!$C$27</f>
        <v>32.4</v>
      </c>
      <c r="Y39" s="15">
        <f>[35]Julho!$C$28</f>
        <v>31.4</v>
      </c>
      <c r="Z39" s="15">
        <f>[35]Julho!$C$29</f>
        <v>31.2</v>
      </c>
      <c r="AA39" s="15">
        <f>[35]Julho!$C$30</f>
        <v>31.6</v>
      </c>
      <c r="AB39" s="15">
        <f>[35]Julho!$C$31</f>
        <v>31</v>
      </c>
      <c r="AC39" s="15">
        <f>[35]Julho!$C$32</f>
        <v>32.299999999999997</v>
      </c>
      <c r="AD39" s="15">
        <f>[35]Julho!$C$33</f>
        <v>32.1</v>
      </c>
      <c r="AE39" s="15">
        <f>[35]Julho!$C$34</f>
        <v>30.7</v>
      </c>
      <c r="AF39" s="15">
        <f>[35]Julho!$C$35</f>
        <v>25.4</v>
      </c>
      <c r="AG39" s="22">
        <f t="shared" si="7"/>
        <v>32.6</v>
      </c>
      <c r="AH39" s="86">
        <f t="shared" si="8"/>
        <v>30.077419354838717</v>
      </c>
    </row>
    <row r="40" spans="1:34" ht="17.100000000000001" customHeight="1" x14ac:dyDescent="0.2">
      <c r="A40" s="72" t="s">
        <v>151</v>
      </c>
      <c r="B40" s="15" t="str">
        <f>[36]Julho!$C$5</f>
        <v>*</v>
      </c>
      <c r="C40" s="15" t="str">
        <f>[36]Julho!$C$6</f>
        <v>*</v>
      </c>
      <c r="D40" s="15" t="str">
        <f>[36]Julho!$C$7</f>
        <v>*</v>
      </c>
      <c r="E40" s="15" t="str">
        <f>[36]Julho!$C$8</f>
        <v>*</v>
      </c>
      <c r="F40" s="15" t="str">
        <f>[36]Julho!$C$9</f>
        <v>*</v>
      </c>
      <c r="G40" s="15" t="str">
        <f>[36]Julho!$C$10</f>
        <v>*</v>
      </c>
      <c r="H40" s="15" t="str">
        <f>[36]Julho!$C$11</f>
        <v>*</v>
      </c>
      <c r="I40" s="15" t="str">
        <f>[36]Julho!$C$12</f>
        <v>*</v>
      </c>
      <c r="J40" s="15" t="str">
        <f>[36]Julho!$C$13</f>
        <v>*</v>
      </c>
      <c r="K40" s="15" t="str">
        <f>[36]Julho!$C$14</f>
        <v>*</v>
      </c>
      <c r="L40" s="15" t="str">
        <f>[36]Julho!$C$15</f>
        <v>*</v>
      </c>
      <c r="M40" s="15" t="str">
        <f>[36]Julho!$C$16</f>
        <v>*</v>
      </c>
      <c r="N40" s="15" t="str">
        <f>[36]Julho!$C$17</f>
        <v>*</v>
      </c>
      <c r="O40" s="15" t="str">
        <f>[36]Julho!$C$18</f>
        <v>*</v>
      </c>
      <c r="P40" s="15" t="str">
        <f>[36]Julho!$C$19</f>
        <v>*</v>
      </c>
      <c r="Q40" s="15" t="str">
        <f>[36]Julho!$C$20</f>
        <v>*</v>
      </c>
      <c r="R40" s="15">
        <f>[36]Julho!$C$21</f>
        <v>33.200000000000003</v>
      </c>
      <c r="S40" s="15">
        <f>[36]Julho!$C$22</f>
        <v>33</v>
      </c>
      <c r="T40" s="15">
        <f>[36]Julho!$C$23</f>
        <v>33.700000000000003</v>
      </c>
      <c r="U40" s="15">
        <f>[36]Julho!$C$24</f>
        <v>34.1</v>
      </c>
      <c r="V40" s="15">
        <f>[36]Julho!$C$25</f>
        <v>19.899999999999999</v>
      </c>
      <c r="W40" s="15">
        <f>[36]Julho!$C$26</f>
        <v>30.1</v>
      </c>
      <c r="X40" s="15">
        <f>[36]Julho!$C$27</f>
        <v>31.5</v>
      </c>
      <c r="Y40" s="15">
        <f>[36]Julho!$C$28</f>
        <v>29.5</v>
      </c>
      <c r="Z40" s="15">
        <f>[36]Julho!$C$29</f>
        <v>29.2</v>
      </c>
      <c r="AA40" s="15">
        <f>[36]Julho!$C$30</f>
        <v>28.5</v>
      </c>
      <c r="AB40" s="15">
        <f>[36]Julho!$C$31</f>
        <v>28.6</v>
      </c>
      <c r="AC40" s="15">
        <f>[36]Julho!$C$32</f>
        <v>33.700000000000003</v>
      </c>
      <c r="AD40" s="15">
        <f>[36]Julho!$C$33</f>
        <v>26.5</v>
      </c>
      <c r="AE40" s="15">
        <f>[36]Julho!$C$34</f>
        <v>29.2</v>
      </c>
      <c r="AF40" s="15">
        <f>[36]Julho!$C$35</f>
        <v>25.1</v>
      </c>
      <c r="AG40" s="22">
        <f t="shared" si="7"/>
        <v>34.1</v>
      </c>
      <c r="AH40" s="86">
        <f t="shared" si="8"/>
        <v>29.720000000000002</v>
      </c>
    </row>
    <row r="41" spans="1:34" ht="17.100000000000001" customHeight="1" x14ac:dyDescent="0.2">
      <c r="A41" s="72" t="s">
        <v>152</v>
      </c>
      <c r="B41" s="15" t="str">
        <f>[37]Julho!$C$5</f>
        <v>*</v>
      </c>
      <c r="C41" s="15" t="str">
        <f>[37]Julho!$C$6</f>
        <v>*</v>
      </c>
      <c r="D41" s="15" t="str">
        <f>[37]Julho!$C$7</f>
        <v>*</v>
      </c>
      <c r="E41" s="15" t="str">
        <f>[37]Julho!$C$8</f>
        <v>*</v>
      </c>
      <c r="F41" s="15" t="str">
        <f>[37]Julho!$C$9</f>
        <v>*</v>
      </c>
      <c r="G41" s="15" t="str">
        <f>[37]Julho!$C$10</f>
        <v>*</v>
      </c>
      <c r="H41" s="15" t="str">
        <f>[37]Julho!$C$11</f>
        <v>*</v>
      </c>
      <c r="I41" s="15" t="str">
        <f>[37]Julho!$C$12</f>
        <v>*</v>
      </c>
      <c r="J41" s="15" t="str">
        <f>[37]Julho!$C$13</f>
        <v>*</v>
      </c>
      <c r="K41" s="15" t="str">
        <f>[37]Julho!$C$14</f>
        <v>*</v>
      </c>
      <c r="L41" s="15" t="str">
        <f>[37]Julho!$C$15</f>
        <v>*</v>
      </c>
      <c r="M41" s="15" t="str">
        <f>[37]Julho!$C$16</f>
        <v>*</v>
      </c>
      <c r="N41" s="15">
        <f>[37]Julho!$C$17</f>
        <v>25.8</v>
      </c>
      <c r="O41" s="15">
        <f>[37]Julho!$C$18</f>
        <v>30.7</v>
      </c>
      <c r="P41" s="15">
        <f>[37]Julho!$C$19</f>
        <v>33</v>
      </c>
      <c r="Q41" s="15">
        <f>[37]Julho!$C$20</f>
        <v>32.9</v>
      </c>
      <c r="R41" s="15">
        <f>[37]Julho!$C$21</f>
        <v>32</v>
      </c>
      <c r="S41" s="15">
        <f>[37]Julho!$C$22</f>
        <v>31.6</v>
      </c>
      <c r="T41" s="15">
        <f>[37]Julho!$C$23</f>
        <v>32.700000000000003</v>
      </c>
      <c r="U41" s="15">
        <f>[37]Julho!$C$24</f>
        <v>32.299999999999997</v>
      </c>
      <c r="V41" s="15">
        <f>[37]Julho!$C$25</f>
        <v>16.5</v>
      </c>
      <c r="W41" s="15">
        <f>[37]Julho!$C$26</f>
        <v>27.7</v>
      </c>
      <c r="X41" s="15">
        <f>[37]Julho!$C$27</f>
        <v>30.6</v>
      </c>
      <c r="Y41" s="15">
        <f>[37]Julho!$C$28</f>
        <v>24.9</v>
      </c>
      <c r="Z41" s="15">
        <f>[37]Julho!$C$29</f>
        <v>27.3</v>
      </c>
      <c r="AA41" s="15">
        <f>[37]Julho!$C$30</f>
        <v>22</v>
      </c>
      <c r="AB41" s="15">
        <f>[37]Julho!$C$31</f>
        <v>28.5</v>
      </c>
      <c r="AC41" s="15">
        <f>[37]Julho!$C$32</f>
        <v>31.5</v>
      </c>
      <c r="AD41" s="15">
        <f>[37]Julho!$C$33</f>
        <v>23.6</v>
      </c>
      <c r="AE41" s="15">
        <f>[37]Julho!$C$34</f>
        <v>24.7</v>
      </c>
      <c r="AF41" s="15">
        <f>[37]Julho!$C$35</f>
        <v>22.3</v>
      </c>
      <c r="AG41" s="22">
        <f t="shared" si="7"/>
        <v>33</v>
      </c>
      <c r="AH41" s="86">
        <f t="shared" si="8"/>
        <v>27.926315789473687</v>
      </c>
    </row>
    <row r="42" spans="1:34" ht="17.100000000000001" customHeight="1" x14ac:dyDescent="0.2">
      <c r="A42" s="72" t="s">
        <v>153</v>
      </c>
      <c r="B42" s="15" t="str">
        <f>[38]Julho!$C$5</f>
        <v>*</v>
      </c>
      <c r="C42" s="15" t="str">
        <f>[38]Julho!$C$6</f>
        <v>*</v>
      </c>
      <c r="D42" s="15" t="str">
        <f>[38]Julho!$C$7</f>
        <v>*</v>
      </c>
      <c r="E42" s="15" t="str">
        <f>[38]Julho!$C$8</f>
        <v>*</v>
      </c>
      <c r="F42" s="15" t="str">
        <f>[38]Julho!$C$9</f>
        <v>*</v>
      </c>
      <c r="G42" s="15" t="str">
        <f>[38]Julho!$C$10</f>
        <v>*</v>
      </c>
      <c r="H42" s="15" t="str">
        <f>[38]Julho!$C$11</f>
        <v>*</v>
      </c>
      <c r="I42" s="15" t="str">
        <f>[38]Julho!$C$12</f>
        <v>*</v>
      </c>
      <c r="J42" s="15" t="str">
        <f>[38]Julho!$C$13</f>
        <v>*</v>
      </c>
      <c r="K42" s="15" t="str">
        <f>[38]Julho!$C$14</f>
        <v>*</v>
      </c>
      <c r="L42" s="15" t="str">
        <f>[38]Julho!$C$15</f>
        <v>*</v>
      </c>
      <c r="M42" s="15" t="str">
        <f>[38]Julho!$C$16</f>
        <v>*</v>
      </c>
      <c r="N42" s="15" t="str">
        <f>[38]Julho!$C$17</f>
        <v>*</v>
      </c>
      <c r="O42" s="15" t="str">
        <f>[38]Julho!$C$18</f>
        <v>*</v>
      </c>
      <c r="P42" s="15" t="str">
        <f>[38]Julho!$C$19</f>
        <v>*</v>
      </c>
      <c r="Q42" s="15">
        <f>[38]Julho!$C$20</f>
        <v>33.799999999999997</v>
      </c>
      <c r="R42" s="15">
        <f>[38]Julho!$C$21</f>
        <v>33</v>
      </c>
      <c r="S42" s="15">
        <f>[38]Julho!$C$22</f>
        <v>33.200000000000003</v>
      </c>
      <c r="T42" s="15">
        <f>[38]Julho!$C$23</f>
        <v>33.4</v>
      </c>
      <c r="U42" s="15">
        <f>[38]Julho!$C$24</f>
        <v>33.9</v>
      </c>
      <c r="V42" s="15">
        <f>[38]Julho!$C$25</f>
        <v>20.3</v>
      </c>
      <c r="W42" s="15">
        <f>[38]Julho!$C$26</f>
        <v>29.6</v>
      </c>
      <c r="X42" s="15">
        <f>[38]Julho!$C$27</f>
        <v>31.9</v>
      </c>
      <c r="Y42" s="15">
        <f>[38]Julho!$C$28</f>
        <v>29.4</v>
      </c>
      <c r="Z42" s="15">
        <f>[38]Julho!$C$29</f>
        <v>28.3</v>
      </c>
      <c r="AA42" s="15">
        <f>[38]Julho!$C$30</f>
        <v>28.4</v>
      </c>
      <c r="AB42" s="15">
        <f>[38]Julho!$C$31</f>
        <v>28.2</v>
      </c>
      <c r="AC42" s="15">
        <f>[38]Julho!$C$32</f>
        <v>33.9</v>
      </c>
      <c r="AD42" s="15">
        <f>[38]Julho!$C$33</f>
        <v>26.6</v>
      </c>
      <c r="AE42" s="15">
        <f>[38]Julho!$C$34</f>
        <v>28.7</v>
      </c>
      <c r="AF42" s="15">
        <f>[38]Julho!$C$35</f>
        <v>24.7</v>
      </c>
      <c r="AG42" s="22">
        <f>MAX(B42:AF42)</f>
        <v>33.9</v>
      </c>
      <c r="AH42" s="86">
        <f>AVERAGE(B42:AF42)</f>
        <v>29.831249999999997</v>
      </c>
    </row>
    <row r="43" spans="1:34" ht="17.100000000000001" customHeight="1" x14ac:dyDescent="0.2">
      <c r="A43" s="72" t="s">
        <v>154</v>
      </c>
      <c r="B43" s="15" t="str">
        <f>[39]Julho!$C$5</f>
        <v>*</v>
      </c>
      <c r="C43" s="15" t="str">
        <f>[39]Julho!$C$6</f>
        <v>*</v>
      </c>
      <c r="D43" s="15" t="str">
        <f>[39]Julho!$C$7</f>
        <v>*</v>
      </c>
      <c r="E43" s="15" t="str">
        <f>[39]Julho!$C$8</f>
        <v>*</v>
      </c>
      <c r="F43" s="15" t="str">
        <f>[39]Julho!$C$9</f>
        <v>*</v>
      </c>
      <c r="G43" s="15" t="str">
        <f>[39]Julho!$C$10</f>
        <v>*</v>
      </c>
      <c r="H43" s="15" t="str">
        <f>[39]Julho!$C$11</f>
        <v>*</v>
      </c>
      <c r="I43" s="15" t="str">
        <f>[39]Julho!$C$12</f>
        <v>*</v>
      </c>
      <c r="J43" s="15" t="str">
        <f>[39]Julho!$C$13</f>
        <v>*</v>
      </c>
      <c r="K43" s="15" t="str">
        <f>[39]Julho!$C$14</f>
        <v>*</v>
      </c>
      <c r="L43" s="15" t="str">
        <f>[39]Julho!$C$15</f>
        <v>*</v>
      </c>
      <c r="M43" s="15" t="str">
        <f>[39]Julho!$C$16</f>
        <v>*</v>
      </c>
      <c r="N43" s="107">
        <f>[39]Julho!$C$17</f>
        <v>27.9</v>
      </c>
      <c r="O43" s="15">
        <f>[39]Julho!$C$18</f>
        <v>30.6</v>
      </c>
      <c r="P43" s="15">
        <f>[39]Julho!$C$19</f>
        <v>32.6</v>
      </c>
      <c r="Q43" s="15">
        <f>[39]Julho!$C$20</f>
        <v>32.4</v>
      </c>
      <c r="R43" s="15">
        <f>[39]Julho!$C$21</f>
        <v>32</v>
      </c>
      <c r="S43" s="15">
        <f>[39]Julho!$C$22</f>
        <v>31.8</v>
      </c>
      <c r="T43" s="15">
        <f>[39]Julho!$C$23</f>
        <v>32.6</v>
      </c>
      <c r="U43" s="15">
        <f>[39]Julho!$C$24</f>
        <v>31.6</v>
      </c>
      <c r="V43" s="15">
        <f>[39]Julho!$C$25</f>
        <v>18.600000000000001</v>
      </c>
      <c r="W43" s="15">
        <f>[39]Julho!$C$26</f>
        <v>28</v>
      </c>
      <c r="X43" s="15">
        <f>[39]Julho!$C$27</f>
        <v>30.9</v>
      </c>
      <c r="Y43" s="15">
        <f>[39]Julho!$C$28</f>
        <v>27.2</v>
      </c>
      <c r="Z43" s="113">
        <f>[39]Julho!$C$29</f>
        <v>27.2</v>
      </c>
      <c r="AA43" s="15">
        <f>[39]Julho!$C$30</f>
        <v>23.1</v>
      </c>
      <c r="AB43" s="15">
        <f>[39]Julho!$C$31</f>
        <v>27.7</v>
      </c>
      <c r="AC43" s="15">
        <f>[39]Julho!$C$32</f>
        <v>29.9</v>
      </c>
      <c r="AD43" s="15">
        <f>[39]Julho!$C$33</f>
        <v>23.8</v>
      </c>
      <c r="AE43" s="15">
        <f>[39]Julho!$C$34</f>
        <v>26.7</v>
      </c>
      <c r="AF43" s="15">
        <f>[39]Julho!$C$35</f>
        <v>22.7</v>
      </c>
      <c r="AG43" s="22">
        <f t="shared" si="7"/>
        <v>32.6</v>
      </c>
      <c r="AH43" s="86">
        <f t="shared" si="8"/>
        <v>28.278947368421058</v>
      </c>
    </row>
    <row r="44" spans="1:34" ht="17.100000000000001" customHeight="1" x14ac:dyDescent="0.2">
      <c r="A44" s="72" t="s">
        <v>155</v>
      </c>
      <c r="B44" s="15" t="str">
        <f>[40]Julho!$C$5</f>
        <v>*</v>
      </c>
      <c r="C44" s="15" t="str">
        <f>[40]Julho!$C$6</f>
        <v>*</v>
      </c>
      <c r="D44" s="15" t="str">
        <f>[40]Julho!$C$7</f>
        <v>*</v>
      </c>
      <c r="E44" s="15" t="str">
        <f>[40]Julho!$C$8</f>
        <v>*</v>
      </c>
      <c r="F44" s="15" t="str">
        <f>[40]Julho!$C$9</f>
        <v>*</v>
      </c>
      <c r="G44" s="15" t="str">
        <f>[40]Julho!$C$10</f>
        <v>*</v>
      </c>
      <c r="H44" s="15" t="str">
        <f>[40]Julho!$C$11</f>
        <v>*</v>
      </c>
      <c r="I44" s="15" t="str">
        <f>[40]Julho!$C$12</f>
        <v>*</v>
      </c>
      <c r="J44" s="15" t="str">
        <f>[40]Julho!$C$13</f>
        <v>*</v>
      </c>
      <c r="K44" s="15" t="str">
        <f>[40]Julho!$C$14</f>
        <v>*</v>
      </c>
      <c r="L44" s="15" t="str">
        <f>[40]Julho!$C$15</f>
        <v>*</v>
      </c>
      <c r="M44" s="15" t="str">
        <f>[40]Julho!$C$16</f>
        <v>*</v>
      </c>
      <c r="N44" s="15" t="str">
        <f>[40]Julho!$C$17</f>
        <v>*</v>
      </c>
      <c r="O44" s="15" t="str">
        <f>[40]Julho!$C$18</f>
        <v>*</v>
      </c>
      <c r="P44" s="15" t="str">
        <f>[40]Julho!$C$19</f>
        <v>*</v>
      </c>
      <c r="Q44" s="15" t="str">
        <f>[40]Julho!$C$20</f>
        <v>*</v>
      </c>
      <c r="R44" s="15">
        <f>[40]Julho!$C$21</f>
        <v>32.1</v>
      </c>
      <c r="S44" s="15">
        <f>[40]Julho!$C$22</f>
        <v>32</v>
      </c>
      <c r="T44" s="15">
        <f>[40]Julho!$C$23</f>
        <v>32.6</v>
      </c>
      <c r="U44" s="15">
        <f>[40]Julho!$C$24</f>
        <v>32.9</v>
      </c>
      <c r="V44" s="15">
        <f>[40]Julho!$C$25</f>
        <v>21.6</v>
      </c>
      <c r="W44" s="15">
        <f>[40]Julho!$C$26</f>
        <v>29.1</v>
      </c>
      <c r="X44" s="15">
        <f>[40]Julho!$C$27</f>
        <v>31.6</v>
      </c>
      <c r="Y44" s="15">
        <f>[40]Julho!$C$28</f>
        <v>29.5</v>
      </c>
      <c r="Z44" s="15">
        <f>[40]Julho!$C$29</f>
        <v>29.1</v>
      </c>
      <c r="AA44" s="15">
        <f>[40]Julho!$C$30</f>
        <v>28.9</v>
      </c>
      <c r="AB44" s="15">
        <f>[40]Julho!$C$31</f>
        <v>30</v>
      </c>
      <c r="AC44" s="15">
        <f>[40]Julho!$C$32</f>
        <v>32.9</v>
      </c>
      <c r="AD44" s="15">
        <f>[40]Julho!$C$33</f>
        <v>28</v>
      </c>
      <c r="AE44" s="15">
        <f>[40]Julho!$C$34</f>
        <v>29.5</v>
      </c>
      <c r="AF44" s="15">
        <f>[40]Julho!$C$35</f>
        <v>25.5</v>
      </c>
      <c r="AG44" s="22">
        <f t="shared" si="7"/>
        <v>32.9</v>
      </c>
      <c r="AH44" s="86">
        <f t="shared" si="8"/>
        <v>29.686666666666664</v>
      </c>
    </row>
    <row r="45" spans="1:34" ht="17.100000000000001" customHeight="1" x14ac:dyDescent="0.2">
      <c r="A45" s="72" t="s">
        <v>156</v>
      </c>
      <c r="B45" s="15" t="str">
        <f>[41]Julho!$C$5</f>
        <v>*</v>
      </c>
      <c r="C45" s="15" t="str">
        <f>[41]Julho!$C$6</f>
        <v>*</v>
      </c>
      <c r="D45" s="15" t="str">
        <f>[41]Julho!$C$7</f>
        <v>*</v>
      </c>
      <c r="E45" s="15" t="str">
        <f>[41]Julho!$C$8</f>
        <v>*</v>
      </c>
      <c r="F45" s="15" t="str">
        <f>[41]Julho!$C$9</f>
        <v>*</v>
      </c>
      <c r="G45" s="15" t="str">
        <f>[41]Julho!$C$10</f>
        <v>*</v>
      </c>
      <c r="H45" s="15" t="str">
        <f>[41]Julho!$C$11</f>
        <v>*</v>
      </c>
      <c r="I45" s="15" t="str">
        <f>[41]Julho!$C$12</f>
        <v>*</v>
      </c>
      <c r="J45" s="15" t="str">
        <f>[41]Julho!$C$13</f>
        <v>*</v>
      </c>
      <c r="K45" s="15" t="str">
        <f>[41]Julho!$C$14</f>
        <v>*</v>
      </c>
      <c r="L45" s="15" t="str">
        <f>[41]Julho!$C$15</f>
        <v>*</v>
      </c>
      <c r="M45" s="15">
        <f>[41]Julho!$C$16</f>
        <v>24.9</v>
      </c>
      <c r="N45" s="15">
        <f>[41]Julho!$C$17</f>
        <v>29.2</v>
      </c>
      <c r="O45" s="15">
        <f>[41]Julho!$C$18</f>
        <v>32</v>
      </c>
      <c r="P45" s="15">
        <f>[41]Julho!$C$19</f>
        <v>34.5</v>
      </c>
      <c r="Q45" s="15">
        <f>[41]Julho!$C$20</f>
        <v>34.4</v>
      </c>
      <c r="R45" s="15">
        <f>[41]Julho!$C$21</f>
        <v>33.1</v>
      </c>
      <c r="S45" s="15">
        <f>[41]Julho!$C$22</f>
        <v>33</v>
      </c>
      <c r="T45" s="15">
        <f>[41]Julho!$C$23</f>
        <v>33.700000000000003</v>
      </c>
      <c r="U45" s="15">
        <f>[41]Julho!$C$24</f>
        <v>34.299999999999997</v>
      </c>
      <c r="V45" s="15">
        <f>[41]Julho!$C$25</f>
        <v>20.399999999999999</v>
      </c>
      <c r="W45" s="15">
        <f>[41]Julho!$C$26</f>
        <v>29.8</v>
      </c>
      <c r="X45" s="15">
        <f>[41]Julho!$C$27</f>
        <v>33.1</v>
      </c>
      <c r="Y45" s="15">
        <f>[41]Julho!$C$28</f>
        <v>30.9</v>
      </c>
      <c r="Z45" s="15">
        <f>[41]Julho!$C$29</f>
        <v>29.5</v>
      </c>
      <c r="AA45" s="15">
        <f>[41]Julho!$C$30</f>
        <v>31.3</v>
      </c>
      <c r="AB45" s="15">
        <f>[41]Julho!$C$31</f>
        <v>31.5</v>
      </c>
      <c r="AC45" s="15">
        <f>[41]Julho!$C$32</f>
        <v>33.9</v>
      </c>
      <c r="AD45" s="15">
        <f>[41]Julho!$C$33</f>
        <v>29.2</v>
      </c>
      <c r="AE45" s="15">
        <f>[41]Julho!$C$34</f>
        <v>29.9</v>
      </c>
      <c r="AF45" s="15">
        <f>[41]Julho!$C$35</f>
        <v>25.4</v>
      </c>
      <c r="AG45" s="22">
        <f>MAX(B45:AF45)</f>
        <v>34.5</v>
      </c>
      <c r="AH45" s="86">
        <f>AVERAGE(B45:AF45)</f>
        <v>30.7</v>
      </c>
    </row>
    <row r="46" spans="1:34" ht="17.100000000000001" customHeight="1" x14ac:dyDescent="0.2">
      <c r="A46" s="72" t="s">
        <v>157</v>
      </c>
      <c r="B46" s="15" t="str">
        <f>[42]Julho!$C$5</f>
        <v>*</v>
      </c>
      <c r="C46" s="15" t="str">
        <f>[42]Julho!$C$6</f>
        <v>*</v>
      </c>
      <c r="D46" s="15" t="str">
        <f>[42]Julho!$C$7</f>
        <v>*</v>
      </c>
      <c r="E46" s="15" t="str">
        <f>[42]Julho!$C$8</f>
        <v>*</v>
      </c>
      <c r="F46" s="15" t="str">
        <f>[42]Julho!$C$9</f>
        <v>*</v>
      </c>
      <c r="G46" s="15" t="str">
        <f>[42]Julho!$C$10</f>
        <v>*</v>
      </c>
      <c r="H46" s="15" t="str">
        <f>[42]Julho!$C$11</f>
        <v>*</v>
      </c>
      <c r="I46" s="15" t="str">
        <f>[42]Julho!$C$12</f>
        <v>*</v>
      </c>
      <c r="J46" s="15">
        <f>[42]Julho!$C$13</f>
        <v>15.8</v>
      </c>
      <c r="K46" s="15">
        <f>[42]Julho!$C$14</f>
        <v>23.1</v>
      </c>
      <c r="L46" s="15">
        <f>[42]Julho!$C$15</f>
        <v>27.8</v>
      </c>
      <c r="M46" s="15">
        <f>[42]Julho!$C$16</f>
        <v>31.7</v>
      </c>
      <c r="N46" s="15">
        <f>[42]Julho!$C$17</f>
        <v>32.799999999999997</v>
      </c>
      <c r="O46" s="15">
        <f>[42]Julho!$C$18</f>
        <v>34.4</v>
      </c>
      <c r="P46" s="15">
        <f>[42]Julho!$C$19</f>
        <v>35.299999999999997</v>
      </c>
      <c r="Q46" s="15">
        <f>[42]Julho!$C$20</f>
        <v>35.299999999999997</v>
      </c>
      <c r="R46" s="15">
        <f>[42]Julho!$C$21</f>
        <v>34.9</v>
      </c>
      <c r="S46" s="15">
        <f>[42]Julho!$C$22</f>
        <v>34.700000000000003</v>
      </c>
      <c r="T46" s="15">
        <f>[42]Julho!$C$23</f>
        <v>34.9</v>
      </c>
      <c r="U46" s="15">
        <f>[42]Julho!$C$24</f>
        <v>35.200000000000003</v>
      </c>
      <c r="V46" s="15">
        <f>[42]Julho!$C$25</f>
        <v>27.8</v>
      </c>
      <c r="W46" s="15">
        <f>[42]Julho!$C$26</f>
        <v>32.200000000000003</v>
      </c>
      <c r="X46" s="15">
        <f>[42]Julho!$C$27</f>
        <v>33.5</v>
      </c>
      <c r="Y46" s="15">
        <f>[42]Julho!$C$28</f>
        <v>31.4</v>
      </c>
      <c r="Z46" s="15">
        <f>[42]Julho!$C$29</f>
        <v>32.700000000000003</v>
      </c>
      <c r="AA46" s="15">
        <f>[42]Julho!$C$30</f>
        <v>31.1</v>
      </c>
      <c r="AB46" s="15">
        <f>[42]Julho!$C$31</f>
        <v>33.4</v>
      </c>
      <c r="AC46" s="15">
        <f>[42]Julho!$C$32</f>
        <v>35.9</v>
      </c>
      <c r="AD46" s="15">
        <f>[42]Julho!$C$33</f>
        <v>33.6</v>
      </c>
      <c r="AE46" s="15">
        <f>[42]Julho!$C$34</f>
        <v>35.4</v>
      </c>
      <c r="AF46" s="15">
        <f>[42]Julho!$C$35</f>
        <v>28.5</v>
      </c>
      <c r="AG46" s="22">
        <f>MAX(B46:AF46)</f>
        <v>35.9</v>
      </c>
      <c r="AH46" s="86">
        <f>AVERAGE(B46:AF46)</f>
        <v>31.799999999999994</v>
      </c>
    </row>
    <row r="47" spans="1:34" ht="17.100000000000001" customHeight="1" x14ac:dyDescent="0.2">
      <c r="A47" s="72" t="s">
        <v>158</v>
      </c>
      <c r="B47" s="15" t="str">
        <f>[43]Julho!$C$5</f>
        <v>*</v>
      </c>
      <c r="C47" s="15" t="str">
        <f>[43]Julho!$C$6</f>
        <v>*</v>
      </c>
      <c r="D47" s="15" t="str">
        <f>[43]Julho!$C$7</f>
        <v>*</v>
      </c>
      <c r="E47" s="15" t="str">
        <f>[43]Julho!$C$8</f>
        <v>*</v>
      </c>
      <c r="F47" s="15" t="str">
        <f>[43]Julho!$C$9</f>
        <v>*</v>
      </c>
      <c r="G47" s="15" t="str">
        <f>[43]Julho!$C$10</f>
        <v>*</v>
      </c>
      <c r="H47" s="15" t="str">
        <f>[43]Julho!$C$11</f>
        <v>*</v>
      </c>
      <c r="I47" s="15" t="str">
        <f>[43]Julho!$C$12</f>
        <v>*</v>
      </c>
      <c r="J47" s="15" t="str">
        <f>[43]Julho!$C$13</f>
        <v>*</v>
      </c>
      <c r="K47" s="15">
        <f>[43]Julho!$C$14</f>
        <v>16.8</v>
      </c>
      <c r="L47" s="15">
        <f>[43]Julho!$C$15</f>
        <v>23.7</v>
      </c>
      <c r="M47" s="15">
        <f>[43]Julho!$C$16</f>
        <v>27.5</v>
      </c>
      <c r="N47" s="15">
        <f>[43]Julho!$C$17</f>
        <v>31.5</v>
      </c>
      <c r="O47" s="15">
        <f>[43]Julho!$C$18</f>
        <v>32.5</v>
      </c>
      <c r="P47" s="15">
        <f>[43]Julho!$C$19</f>
        <v>34.5</v>
      </c>
      <c r="Q47" s="15">
        <f>[43]Julho!$C$20</f>
        <v>34.1</v>
      </c>
      <c r="R47" s="15">
        <f>[43]Julho!$C$21</f>
        <v>32.5</v>
      </c>
      <c r="S47" s="15">
        <f>[43]Julho!$C$22</f>
        <v>33.4</v>
      </c>
      <c r="T47" s="15">
        <f>[43]Julho!$C$23</f>
        <v>33.700000000000003</v>
      </c>
      <c r="U47" s="15">
        <f>[43]Julho!$C$24</f>
        <v>33.799999999999997</v>
      </c>
      <c r="V47" s="15">
        <f>[43]Julho!$C$25</f>
        <v>26.5</v>
      </c>
      <c r="W47" s="15">
        <f>[43]Julho!$C$26</f>
        <v>29.1</v>
      </c>
      <c r="X47" s="15">
        <f>[43]Julho!$C$27</f>
        <v>32.5</v>
      </c>
      <c r="Y47" s="15">
        <f>[43]Julho!$C$28</f>
        <v>31</v>
      </c>
      <c r="Z47" s="15">
        <f>[43]Julho!$C$29</f>
        <v>30.7</v>
      </c>
      <c r="AA47" s="15">
        <f>[43]Julho!$C$30</f>
        <v>31.5</v>
      </c>
      <c r="AB47" s="15">
        <f>[43]Julho!$C$31</f>
        <v>32.200000000000003</v>
      </c>
      <c r="AC47" s="15">
        <f>[43]Julho!$C$32</f>
        <v>33.5</v>
      </c>
      <c r="AD47" s="15">
        <f>[43]Julho!$C$33</f>
        <v>32.4</v>
      </c>
      <c r="AE47" s="15">
        <f>[43]Julho!$C$34</f>
        <v>31.9</v>
      </c>
      <c r="AF47" s="15">
        <f>[43]Julho!$C$35</f>
        <v>25.6</v>
      </c>
      <c r="AG47" s="22">
        <f>MAX(B47:AF47)</f>
        <v>34.5</v>
      </c>
      <c r="AH47" s="86">
        <f>AVERAGE(B47:AF47)</f>
        <v>30.495454545454546</v>
      </c>
    </row>
    <row r="48" spans="1:34" ht="17.100000000000001" customHeight="1" x14ac:dyDescent="0.2">
      <c r="A48" s="72" t="s">
        <v>159</v>
      </c>
      <c r="B48" s="15" t="str">
        <f>[44]Julho!$C$5</f>
        <v>*</v>
      </c>
      <c r="C48" s="15" t="str">
        <f>[44]Julho!$C$6</f>
        <v>*</v>
      </c>
      <c r="D48" s="15" t="str">
        <f>[44]Julho!$C$7</f>
        <v>*</v>
      </c>
      <c r="E48" s="15" t="str">
        <f>[44]Julho!$C$8</f>
        <v>*</v>
      </c>
      <c r="F48" s="15" t="str">
        <f>[44]Julho!$C$9</f>
        <v>*</v>
      </c>
      <c r="G48" s="15" t="str">
        <f>[44]Julho!$C$10</f>
        <v>*</v>
      </c>
      <c r="H48" s="15" t="str">
        <f>[44]Julho!$C$11</f>
        <v>*</v>
      </c>
      <c r="I48" s="15" t="str">
        <f>[44]Julho!$C$12</f>
        <v>*</v>
      </c>
      <c r="J48" s="15" t="str">
        <f>[44]Julho!$C$13</f>
        <v>*</v>
      </c>
      <c r="K48" s="15" t="str">
        <f>[44]Julho!$C$14</f>
        <v>*</v>
      </c>
      <c r="L48" s="15">
        <f>[44]Julho!$C$15</f>
        <v>13.7</v>
      </c>
      <c r="M48" s="15">
        <f>[44]Julho!$C$16</f>
        <v>25.4</v>
      </c>
      <c r="N48" s="15">
        <f>[44]Julho!$C$17</f>
        <v>29.4</v>
      </c>
      <c r="O48" s="15">
        <f>[44]Julho!$C$18</f>
        <v>31.7</v>
      </c>
      <c r="P48" s="15">
        <f>[44]Julho!$C$19</f>
        <v>34.1</v>
      </c>
      <c r="Q48" s="15">
        <f>[44]Julho!$C$20</f>
        <v>34.200000000000003</v>
      </c>
      <c r="R48" s="15">
        <f>[44]Julho!$C$21</f>
        <v>32.4</v>
      </c>
      <c r="S48" s="15">
        <f>[44]Julho!$C$22</f>
        <v>32.5</v>
      </c>
      <c r="T48" s="15">
        <f>[44]Julho!$C$23</f>
        <v>32.9</v>
      </c>
      <c r="U48" s="15">
        <f>[44]Julho!$C$24</f>
        <v>33.299999999999997</v>
      </c>
      <c r="V48" s="15">
        <f>[44]Julho!$C$25</f>
        <v>22.1</v>
      </c>
      <c r="W48" s="15">
        <f>[44]Julho!$C$26</f>
        <v>29.5</v>
      </c>
      <c r="X48" s="15">
        <f>[44]Julho!$C$27</f>
        <v>32.6</v>
      </c>
      <c r="Y48" s="15">
        <f>[44]Julho!$C$28</f>
        <v>31.3</v>
      </c>
      <c r="Z48" s="15">
        <f>[44]Julho!$C$29</f>
        <v>29.2</v>
      </c>
      <c r="AA48" s="15">
        <f>[44]Julho!$C$30</f>
        <v>31.4</v>
      </c>
      <c r="AB48" s="15">
        <f>[44]Julho!$C$31</f>
        <v>31.9</v>
      </c>
      <c r="AC48" s="15">
        <f>[44]Julho!$C$32</f>
        <v>33.799999999999997</v>
      </c>
      <c r="AD48" s="15">
        <f>[44]Julho!$C$33</f>
        <v>32.1</v>
      </c>
      <c r="AE48" s="15">
        <f>[44]Julho!$C$34</f>
        <v>31.2</v>
      </c>
      <c r="AF48" s="15">
        <f>[44]Julho!$C$35</f>
        <v>26.8</v>
      </c>
      <c r="AG48" s="22">
        <f>MAX(B48:AF48)</f>
        <v>34.200000000000003</v>
      </c>
      <c r="AH48" s="86">
        <f>AVERAGE(B48:AF48)</f>
        <v>30.071428571428573</v>
      </c>
    </row>
    <row r="49" spans="1:36" ht="17.100000000000001" customHeight="1" x14ac:dyDescent="0.2">
      <c r="A49" s="72" t="s">
        <v>160</v>
      </c>
      <c r="B49" s="15" t="str">
        <f>[45]Julho!$C$5</f>
        <v>*</v>
      </c>
      <c r="C49" s="15" t="str">
        <f>[45]Julho!$C$6</f>
        <v>*</v>
      </c>
      <c r="D49" s="15" t="str">
        <f>[45]Julho!$C$7</f>
        <v>*</v>
      </c>
      <c r="E49" s="15" t="str">
        <f>[45]Julho!$C$8</f>
        <v>*</v>
      </c>
      <c r="F49" s="15" t="str">
        <f>[45]Julho!$C$9</f>
        <v>*</v>
      </c>
      <c r="G49" s="15" t="str">
        <f>[45]Julho!$C$10</f>
        <v>*</v>
      </c>
      <c r="H49" s="15" t="str">
        <f>[45]Julho!$C$11</f>
        <v>*</v>
      </c>
      <c r="I49" s="15" t="str">
        <f>[45]Julho!$C$12</f>
        <v>*</v>
      </c>
      <c r="J49" s="15" t="str">
        <f>[45]Julho!$C$13</f>
        <v>*</v>
      </c>
      <c r="K49" s="15" t="str">
        <f>[45]Julho!$C$14</f>
        <v>*</v>
      </c>
      <c r="L49" s="15">
        <f>[45]Julho!$C$15</f>
        <v>23.2</v>
      </c>
      <c r="M49" s="15">
        <f>[45]Julho!$C$16</f>
        <v>25.8</v>
      </c>
      <c r="N49" s="15">
        <f>[45]Julho!$C$17</f>
        <v>28.8</v>
      </c>
      <c r="O49" s="15">
        <f>[45]Julho!$C$18</f>
        <v>32.200000000000003</v>
      </c>
      <c r="P49" s="15">
        <f>[45]Julho!$C$19</f>
        <v>34.1</v>
      </c>
      <c r="Q49" s="15">
        <f>[45]Julho!$C$20</f>
        <v>32.299999999999997</v>
      </c>
      <c r="R49" s="15">
        <f>[45]Julho!$C$21</f>
        <v>31.7</v>
      </c>
      <c r="S49" s="15">
        <f>[45]Julho!$C$22</f>
        <v>32.299999999999997</v>
      </c>
      <c r="T49" s="15">
        <f>[45]Julho!$C$23</f>
        <v>32.6</v>
      </c>
      <c r="U49" s="15">
        <f>[45]Julho!$C$24</f>
        <v>33.1</v>
      </c>
      <c r="V49" s="15">
        <f>[45]Julho!$C$25</f>
        <v>25.7</v>
      </c>
      <c r="W49" s="15">
        <f>[45]Julho!$C$26</f>
        <v>30.3</v>
      </c>
      <c r="X49" s="15">
        <f>[45]Julho!$C$27</f>
        <v>30.6</v>
      </c>
      <c r="Y49" s="15">
        <f>[45]Julho!$C$28</f>
        <v>30.9</v>
      </c>
      <c r="Z49" s="15">
        <f>[45]Julho!$C$29</f>
        <v>31</v>
      </c>
      <c r="AA49" s="15">
        <f>[45]Julho!$C$30</f>
        <v>31.6</v>
      </c>
      <c r="AB49" s="15">
        <f>[45]Julho!$C$31</f>
        <v>32.5</v>
      </c>
      <c r="AC49" s="15">
        <f>[45]Julho!$C$32</f>
        <v>33.9</v>
      </c>
      <c r="AD49" s="15">
        <f>[45]Julho!$C$33</f>
        <v>33.799999999999997</v>
      </c>
      <c r="AE49" s="15">
        <f>[45]Julho!$C$34</f>
        <v>33.5</v>
      </c>
      <c r="AF49" s="15">
        <f>[45]Julho!$C$35</f>
        <v>29.4</v>
      </c>
      <c r="AG49" s="22">
        <f>MAX(B49:AF49)</f>
        <v>34.1</v>
      </c>
      <c r="AH49" s="86">
        <f>AVERAGE(B49:AF49)</f>
        <v>30.919047619047618</v>
      </c>
    </row>
    <row r="50" spans="1:36" s="5" customFormat="1" ht="17.100000000000001" customHeight="1" x14ac:dyDescent="0.2">
      <c r="A50" s="108" t="s">
        <v>33</v>
      </c>
      <c r="B50" s="18">
        <f t="shared" ref="B50:AG50" si="9">MAX(B5:B49)</f>
        <v>34.200000000000003</v>
      </c>
      <c r="C50" s="18">
        <f t="shared" si="9"/>
        <v>34.6</v>
      </c>
      <c r="D50" s="18">
        <f t="shared" si="9"/>
        <v>34.6</v>
      </c>
      <c r="E50" s="18">
        <f t="shared" si="9"/>
        <v>35.700000000000003</v>
      </c>
      <c r="F50" s="18">
        <f t="shared" si="9"/>
        <v>34.700000000000003</v>
      </c>
      <c r="G50" s="18">
        <f t="shared" si="9"/>
        <v>35.200000000000003</v>
      </c>
      <c r="H50" s="18">
        <f t="shared" si="9"/>
        <v>35.700000000000003</v>
      </c>
      <c r="I50" s="18">
        <f t="shared" si="9"/>
        <v>36.4</v>
      </c>
      <c r="J50" s="18">
        <f t="shared" si="9"/>
        <v>24.1</v>
      </c>
      <c r="K50" s="18">
        <f t="shared" si="9"/>
        <v>25.3</v>
      </c>
      <c r="L50" s="18">
        <f t="shared" si="9"/>
        <v>30.9</v>
      </c>
      <c r="M50" s="18">
        <f t="shared" si="9"/>
        <v>35.6</v>
      </c>
      <c r="N50" s="18">
        <f t="shared" si="9"/>
        <v>35.6</v>
      </c>
      <c r="O50" s="18">
        <f t="shared" si="9"/>
        <v>35.200000000000003</v>
      </c>
      <c r="P50" s="18">
        <f t="shared" si="9"/>
        <v>35.299999999999997</v>
      </c>
      <c r="Q50" s="18">
        <f t="shared" si="9"/>
        <v>38</v>
      </c>
      <c r="R50" s="18">
        <f t="shared" si="9"/>
        <v>37.4</v>
      </c>
      <c r="S50" s="18">
        <f t="shared" si="9"/>
        <v>35.4</v>
      </c>
      <c r="T50" s="18">
        <f t="shared" si="9"/>
        <v>35.299999999999997</v>
      </c>
      <c r="U50" s="18">
        <f t="shared" si="9"/>
        <v>36.4</v>
      </c>
      <c r="V50" s="18">
        <f t="shared" si="9"/>
        <v>29</v>
      </c>
      <c r="W50" s="18">
        <f t="shared" si="9"/>
        <v>34.700000000000003</v>
      </c>
      <c r="X50" s="18">
        <f t="shared" si="9"/>
        <v>36.4</v>
      </c>
      <c r="Y50" s="18">
        <f t="shared" si="9"/>
        <v>32.6</v>
      </c>
      <c r="Z50" s="18">
        <f t="shared" si="9"/>
        <v>32.700000000000003</v>
      </c>
      <c r="AA50" s="18">
        <f t="shared" si="9"/>
        <v>34</v>
      </c>
      <c r="AB50" s="18">
        <f t="shared" si="9"/>
        <v>35.799999999999997</v>
      </c>
      <c r="AC50" s="18">
        <f t="shared" si="9"/>
        <v>35.9</v>
      </c>
      <c r="AD50" s="18">
        <f t="shared" si="9"/>
        <v>35</v>
      </c>
      <c r="AE50" s="18">
        <f t="shared" si="9"/>
        <v>37</v>
      </c>
      <c r="AF50" s="18">
        <f t="shared" si="9"/>
        <v>29.9</v>
      </c>
      <c r="AG50" s="22">
        <f t="shared" si="9"/>
        <v>38</v>
      </c>
      <c r="AH50" s="23">
        <f>AVERAGE(AH5:AH49)</f>
        <v>29.216334779126043</v>
      </c>
    </row>
    <row r="51" spans="1:36" x14ac:dyDescent="0.2">
      <c r="A51" s="77"/>
      <c r="B51" s="69"/>
      <c r="C51" s="69"/>
      <c r="D51" s="69" t="s">
        <v>136</v>
      </c>
      <c r="E51" s="69"/>
      <c r="F51" s="69"/>
      <c r="G51" s="6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66"/>
      <c r="AE51" s="66"/>
      <c r="AF51" s="82"/>
      <c r="AG51" s="82"/>
      <c r="AH51" s="67"/>
    </row>
    <row r="52" spans="1:36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10"/>
      <c r="K52" s="110"/>
      <c r="L52" s="110"/>
      <c r="M52" s="110" t="s">
        <v>49</v>
      </c>
      <c r="N52" s="110"/>
      <c r="O52" s="110"/>
      <c r="P52" s="110"/>
      <c r="Q52" s="110"/>
      <c r="R52" s="110"/>
      <c r="S52" s="110"/>
      <c r="T52" s="154" t="s">
        <v>131</v>
      </c>
      <c r="U52" s="154"/>
      <c r="V52" s="154"/>
      <c r="W52" s="154"/>
      <c r="X52" s="154"/>
      <c r="Y52" s="110"/>
      <c r="Z52" s="110"/>
      <c r="AA52" s="110"/>
      <c r="AB52" s="110"/>
      <c r="AC52" s="110"/>
      <c r="AD52" s="110"/>
      <c r="AE52" s="110"/>
      <c r="AF52" s="110"/>
      <c r="AG52" s="64"/>
      <c r="AH52" s="65"/>
      <c r="AI52" s="62"/>
      <c r="AJ52" s="83"/>
    </row>
    <row r="53" spans="1:36" x14ac:dyDescent="0.2">
      <c r="A53" s="78"/>
      <c r="B53" s="110"/>
      <c r="C53" s="110"/>
      <c r="D53" s="110"/>
      <c r="E53" s="110"/>
      <c r="F53" s="110"/>
      <c r="G53" s="110"/>
      <c r="H53" s="110"/>
      <c r="I53" s="110"/>
      <c r="J53" s="109"/>
      <c r="K53" s="109"/>
      <c r="L53" s="109"/>
      <c r="M53" s="109" t="s">
        <v>50</v>
      </c>
      <c r="N53" s="109"/>
      <c r="O53" s="109"/>
      <c r="P53" s="109"/>
      <c r="Q53" s="110"/>
      <c r="R53" s="110"/>
      <c r="S53" s="110"/>
      <c r="T53" s="153" t="s">
        <v>132</v>
      </c>
      <c r="U53" s="153"/>
      <c r="V53" s="153"/>
      <c r="W53" s="153"/>
      <c r="X53" s="153"/>
      <c r="Y53" s="110"/>
      <c r="Z53" s="110"/>
      <c r="AA53" s="110"/>
      <c r="AB53" s="110"/>
      <c r="AC53" s="110"/>
      <c r="AD53" s="66"/>
      <c r="AE53" s="69"/>
      <c r="AF53" s="69"/>
      <c r="AG53" s="110"/>
      <c r="AH53" s="65"/>
      <c r="AI53" s="82"/>
      <c r="AJ53" s="83"/>
    </row>
    <row r="54" spans="1:36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66"/>
      <c r="AE54" s="66"/>
      <c r="AF54" s="82"/>
      <c r="AG54" s="109"/>
      <c r="AH54" s="116"/>
      <c r="AI54" s="83"/>
    </row>
    <row r="55" spans="1:36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64"/>
      <c r="AH55" s="117"/>
      <c r="AI55" s="83"/>
    </row>
    <row r="56" spans="1:36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111"/>
      <c r="AH56" s="118"/>
    </row>
    <row r="57" spans="1:36" x14ac:dyDescent="0.2">
      <c r="G57" s="2" t="s">
        <v>51</v>
      </c>
      <c r="W57" s="2" t="s">
        <v>51</v>
      </c>
    </row>
    <row r="61" spans="1:36" x14ac:dyDescent="0.2">
      <c r="L61" s="2" t="s">
        <v>51</v>
      </c>
      <c r="Q61" s="2" t="s">
        <v>51</v>
      </c>
      <c r="S61" s="2" t="s">
        <v>51</v>
      </c>
    </row>
    <row r="62" spans="1:36" x14ac:dyDescent="0.2">
      <c r="B62" s="2" t="s">
        <v>51</v>
      </c>
      <c r="E62" s="2" t="s">
        <v>51</v>
      </c>
      <c r="H62" s="2" t="s">
        <v>51</v>
      </c>
      <c r="AH62" s="11" t="s">
        <v>51</v>
      </c>
    </row>
    <row r="65" spans="12:14" x14ac:dyDescent="0.2">
      <c r="N65" s="2" t="s">
        <v>51</v>
      </c>
    </row>
    <row r="68" spans="12:14" x14ac:dyDescent="0.2">
      <c r="L68" s="2" t="s">
        <v>51</v>
      </c>
    </row>
  </sheetData>
  <sheetProtection algorithmName="SHA-512" hashValue="Fdyo+LVT+FCO+MBXjG9jsWJMLNImNNolhduHiz362Gri+LF4HmnxFUpXixDPqTGboYoRS1Eoq1o7DDyoujh2wA==" saltValue="8TVEg/LsZdlIswjGQ3pXbg==" spinCount="100000" sheet="1" objects="1" scenarios="1"/>
  <mergeCells count="36">
    <mergeCell ref="T53:X53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3:B4"/>
    <mergeCell ref="E3:E4"/>
    <mergeCell ref="A2:A4"/>
    <mergeCell ref="C3:C4"/>
    <mergeCell ref="T3:T4"/>
    <mergeCell ref="N3:N4"/>
    <mergeCell ref="M3:M4"/>
    <mergeCell ref="T52:X52"/>
    <mergeCell ref="V3:V4"/>
    <mergeCell ref="B2:AH2"/>
    <mergeCell ref="D3:D4"/>
    <mergeCell ref="I3:I4"/>
    <mergeCell ref="O3:O4"/>
    <mergeCell ref="AF3:AF4"/>
    <mergeCell ref="F3:F4"/>
    <mergeCell ref="AE3:AE4"/>
    <mergeCell ref="S3:S4"/>
    <mergeCell ref="L3:L4"/>
    <mergeCell ref="G3:G4"/>
    <mergeCell ref="U3:U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="90" zoomScaleNormal="90" workbookViewId="0">
      <selection activeCell="L68" sqref="L68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7.28515625" style="1" bestFit="1" customWidth="1"/>
  </cols>
  <sheetData>
    <row r="1" spans="1:35" ht="20.100000000000001" customHeight="1" thickBot="1" x14ac:dyDescent="0.25">
      <c r="A1" s="159" t="s">
        <v>24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5" s="4" customFormat="1" ht="20.100000000000001" customHeight="1" thickBot="1" x14ac:dyDescent="0.25">
      <c r="A2" s="167" t="s">
        <v>21</v>
      </c>
      <c r="B2" s="164" t="s">
        <v>135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6"/>
    </row>
    <row r="3" spans="1:35" s="5" customFormat="1" ht="20.100000000000001" customHeight="1" x14ac:dyDescent="0.2">
      <c r="A3" s="162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41" t="s">
        <v>40</v>
      </c>
      <c r="AH3" s="122" t="s">
        <v>38</v>
      </c>
    </row>
    <row r="4" spans="1:35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9" t="s">
        <v>37</v>
      </c>
      <c r="AH4" s="84" t="s">
        <v>37</v>
      </c>
    </row>
    <row r="5" spans="1:35" s="5" customFormat="1" ht="20.100000000000001" customHeight="1" x14ac:dyDescent="0.2">
      <c r="A5" s="151" t="s">
        <v>44</v>
      </c>
      <c r="B5" s="15">
        <f>[1]Julho!$D$5</f>
        <v>13</v>
      </c>
      <c r="C5" s="15">
        <f>[1]Julho!$D$6</f>
        <v>13.5</v>
      </c>
      <c r="D5" s="15">
        <f>[1]Julho!$D$7</f>
        <v>13.8</v>
      </c>
      <c r="E5" s="15">
        <f>[1]Julho!$D$8</f>
        <v>13.2</v>
      </c>
      <c r="F5" s="15">
        <f>[1]Julho!$D$9</f>
        <v>12.1</v>
      </c>
      <c r="G5" s="15">
        <f>[1]Julho!$D$10</f>
        <v>12.3</v>
      </c>
      <c r="H5" s="15">
        <f>[1]Julho!$D$11</f>
        <v>12.7</v>
      </c>
      <c r="I5" s="15">
        <f>[1]Julho!$D$12</f>
        <v>12.4</v>
      </c>
      <c r="J5" s="15">
        <f>[1]Julho!$D$13</f>
        <v>15.3</v>
      </c>
      <c r="K5" s="15">
        <f>[1]Julho!$D$14</f>
        <v>10.1</v>
      </c>
      <c r="L5" s="15">
        <f>[1]Julho!$D$15</f>
        <v>3.3</v>
      </c>
      <c r="M5" s="15">
        <f>[1]Julho!$D$16</f>
        <v>5.9</v>
      </c>
      <c r="N5" s="15">
        <f>[1]Julho!$D$17</f>
        <v>11.6</v>
      </c>
      <c r="O5" s="15">
        <f>[1]Julho!$D$18</f>
        <v>11.6</v>
      </c>
      <c r="P5" s="15">
        <f>[1]Julho!$D$19</f>
        <v>12.1</v>
      </c>
      <c r="Q5" s="15">
        <f>[1]Julho!$D$20</f>
        <v>14.3</v>
      </c>
      <c r="R5" s="15">
        <f>[1]Julho!$D$21</f>
        <v>12.8</v>
      </c>
      <c r="S5" s="15">
        <f>[1]Julho!$D$22</f>
        <v>11.5</v>
      </c>
      <c r="T5" s="15">
        <f>[1]Julho!$D$23</f>
        <v>14.3</v>
      </c>
      <c r="U5" s="15">
        <f>[1]Julho!$D$24</f>
        <v>13</v>
      </c>
      <c r="V5" s="15">
        <f>[1]Julho!$D$25</f>
        <v>14.2</v>
      </c>
      <c r="W5" s="15">
        <f>[1]Julho!$D$26</f>
        <v>9.8000000000000007</v>
      </c>
      <c r="X5" s="15">
        <f>[1]Julho!$D$27</f>
        <v>11.8</v>
      </c>
      <c r="Y5" s="15">
        <f>[1]Julho!$D$28</f>
        <v>12.4</v>
      </c>
      <c r="Z5" s="15">
        <f>[1]Julho!$D$29</f>
        <v>14.9</v>
      </c>
      <c r="AA5" s="15">
        <f>[1]Julho!$D$30</f>
        <v>13.4</v>
      </c>
      <c r="AB5" s="15">
        <f>[1]Julho!$D$31</f>
        <v>11.6</v>
      </c>
      <c r="AC5" s="15">
        <f>[1]Julho!$D$32</f>
        <v>12.4</v>
      </c>
      <c r="AD5" s="15">
        <f>[1]Julho!$D$33</f>
        <v>15</v>
      </c>
      <c r="AE5" s="15">
        <f>[1]Julho!$D$34</f>
        <v>14.3</v>
      </c>
      <c r="AF5" s="15">
        <f>[1]Julho!$D$35</f>
        <v>15.5</v>
      </c>
      <c r="AG5" s="20">
        <f>MIN(B5:AF5)</f>
        <v>3.3</v>
      </c>
      <c r="AH5" s="85">
        <f>AVERAGE(B5:AF5)</f>
        <v>12.39032258064516</v>
      </c>
    </row>
    <row r="6" spans="1:35" ht="17.100000000000001" customHeight="1" x14ac:dyDescent="0.2">
      <c r="A6" s="151" t="s">
        <v>0</v>
      </c>
      <c r="B6" s="15">
        <f>[2]Julho!$D$5</f>
        <v>13.2</v>
      </c>
      <c r="C6" s="15">
        <f>[2]Julho!$D$6</f>
        <v>11.5</v>
      </c>
      <c r="D6" s="15">
        <f>[2]Julho!$D$7</f>
        <v>13</v>
      </c>
      <c r="E6" s="15">
        <f>[2]Julho!$D$8</f>
        <v>15.9</v>
      </c>
      <c r="F6" s="15">
        <f>[2]Julho!$D$9</f>
        <v>11.8</v>
      </c>
      <c r="G6" s="15">
        <f>[2]Julho!$D$10</f>
        <v>12.6</v>
      </c>
      <c r="H6" s="15">
        <f>[2]Julho!$D$11</f>
        <v>11.6</v>
      </c>
      <c r="I6" s="15">
        <f>[2]Julho!$D$12</f>
        <v>12.5</v>
      </c>
      <c r="J6" s="15">
        <f>[2]Julho!$D$13</f>
        <v>10.199999999999999</v>
      </c>
      <c r="K6" s="15">
        <f>[2]Julho!$D$14</f>
        <v>5.8</v>
      </c>
      <c r="L6" s="15">
        <f>[2]Julho!$D$15</f>
        <v>1.7</v>
      </c>
      <c r="M6" s="15">
        <f>[2]Julho!$D$16</f>
        <v>4.8</v>
      </c>
      <c r="N6" s="15">
        <f>[2]Julho!$D$17</f>
        <v>11.3</v>
      </c>
      <c r="O6" s="15">
        <f>[2]Julho!$D$18</f>
        <v>10.1</v>
      </c>
      <c r="P6" s="15">
        <f>[2]Julho!$D$19</f>
        <v>12.7</v>
      </c>
      <c r="Q6" s="15">
        <f>[2]Julho!$D$20</f>
        <v>14.3</v>
      </c>
      <c r="R6" s="15">
        <f>[2]Julho!$D$21</f>
        <v>14.1</v>
      </c>
      <c r="S6" s="15">
        <f>[2]Julho!$D$22</f>
        <v>11.6</v>
      </c>
      <c r="T6" s="15">
        <f>[2]Julho!$D$23</f>
        <v>11.7</v>
      </c>
      <c r="U6" s="15">
        <f>[2]Julho!$D$24</f>
        <v>11.3</v>
      </c>
      <c r="V6" s="15">
        <f>[2]Julho!$D$25</f>
        <v>6.4</v>
      </c>
      <c r="W6" s="15">
        <f>[2]Julho!$D$26</f>
        <v>5.6</v>
      </c>
      <c r="X6" s="15">
        <f>[2]Julho!$D$27</f>
        <v>11.8</v>
      </c>
      <c r="Y6" s="15">
        <f>[2]Julho!$D$28</f>
        <v>12.4</v>
      </c>
      <c r="Z6" s="15">
        <f>[2]Julho!$D$29</f>
        <v>12.1</v>
      </c>
      <c r="AA6" s="15">
        <f>[2]Julho!$D$30</f>
        <v>12.5</v>
      </c>
      <c r="AB6" s="15">
        <f>[2]Julho!$D$31</f>
        <v>11.7</v>
      </c>
      <c r="AC6" s="15">
        <f>[2]Julho!$D$32</f>
        <v>12.2</v>
      </c>
      <c r="AD6" s="15">
        <f>[2]Julho!$D$33</f>
        <v>11.3</v>
      </c>
      <c r="AE6" s="15">
        <f>[2]Julho!$D$34</f>
        <v>9.6999999999999993</v>
      </c>
      <c r="AF6" s="15">
        <f>[2]Julho!$D$35</f>
        <v>8.1999999999999993</v>
      </c>
      <c r="AG6" s="21">
        <f t="shared" ref="AG6:AG16" si="1">MIN(B6:AF6)</f>
        <v>1.7</v>
      </c>
      <c r="AH6" s="86">
        <f>AVERAGE(B6:AF6)</f>
        <v>10.825806451612902</v>
      </c>
    </row>
    <row r="7" spans="1:35" ht="17.100000000000001" customHeight="1" x14ac:dyDescent="0.2">
      <c r="A7" s="151" t="s">
        <v>1</v>
      </c>
      <c r="B7" s="15">
        <f>[3]Julho!$D$5</f>
        <v>14.7</v>
      </c>
      <c r="C7" s="15">
        <f>[3]Julho!$D$6</f>
        <v>14.7</v>
      </c>
      <c r="D7" s="15">
        <f>[3]Julho!$D$7</f>
        <v>14.2</v>
      </c>
      <c r="E7" s="15">
        <f>[3]Julho!$D$8</f>
        <v>14.5</v>
      </c>
      <c r="F7" s="15">
        <f>[3]Julho!$D$9</f>
        <v>14.3</v>
      </c>
      <c r="G7" s="15">
        <f>[3]Julho!$D$10</f>
        <v>14.3</v>
      </c>
      <c r="H7" s="15">
        <f>[3]Julho!$D$11</f>
        <v>13.8</v>
      </c>
      <c r="I7" s="15">
        <f>[3]Julho!$D$12</f>
        <v>15.5</v>
      </c>
      <c r="J7" s="15">
        <f>[3]Julho!$D$13</f>
        <v>12.4</v>
      </c>
      <c r="K7" s="15">
        <f>[3]Julho!$D$14</f>
        <v>7.2</v>
      </c>
      <c r="L7" s="15">
        <f>[3]Julho!$D$15</f>
        <v>4.9000000000000004</v>
      </c>
      <c r="M7" s="15">
        <f>[3]Julho!$D$16</f>
        <v>12.6</v>
      </c>
      <c r="N7" s="15">
        <f>[3]Julho!$D$17</f>
        <v>12.2</v>
      </c>
      <c r="O7" s="15">
        <f>[3]Julho!$D$18</f>
        <v>13.6</v>
      </c>
      <c r="P7" s="15">
        <f>[3]Julho!$D$19</f>
        <v>13.5</v>
      </c>
      <c r="Q7" s="15">
        <f>[3]Julho!$D$20</f>
        <v>16.100000000000001</v>
      </c>
      <c r="R7" s="15">
        <f>[3]Julho!$D$21</f>
        <v>15.8</v>
      </c>
      <c r="S7" s="15">
        <f>[3]Julho!$D$22</f>
        <v>14.6</v>
      </c>
      <c r="T7" s="15">
        <f>[3]Julho!$D$23</f>
        <v>15.1</v>
      </c>
      <c r="U7" s="15">
        <f>[3]Julho!$D$24</f>
        <v>15.1</v>
      </c>
      <c r="V7" s="15">
        <f>[3]Julho!$D$25</f>
        <v>11.7</v>
      </c>
      <c r="W7" s="15">
        <f>[3]Julho!$D$26</f>
        <v>11.6</v>
      </c>
      <c r="X7" s="15">
        <f>[3]Julho!$D$27</f>
        <v>14.4</v>
      </c>
      <c r="Y7" s="15">
        <f>[3]Julho!$D$28</f>
        <v>13.5</v>
      </c>
      <c r="Z7" s="15">
        <f>[3]Julho!$D$29</f>
        <v>12.7</v>
      </c>
      <c r="AA7" s="15">
        <f>[3]Julho!$D$30</f>
        <v>14.1</v>
      </c>
      <c r="AB7" s="15">
        <f>[3]Julho!$D$31</f>
        <v>13.1</v>
      </c>
      <c r="AC7" s="15">
        <f>[3]Julho!$D$32</f>
        <v>13.6</v>
      </c>
      <c r="AD7" s="15">
        <f>[3]Julho!$D$33</f>
        <v>16.3</v>
      </c>
      <c r="AE7" s="15">
        <f>[3]Julho!$D$34</f>
        <v>14.1</v>
      </c>
      <c r="AF7" s="15">
        <f>[3]Julho!$D$35</f>
        <v>15.9</v>
      </c>
      <c r="AG7" s="21">
        <f t="shared" si="1"/>
        <v>4.9000000000000004</v>
      </c>
      <c r="AH7" s="86">
        <f t="shared" ref="AH7:AH15" si="2">AVERAGE(B7:AF7)</f>
        <v>13.551612903225807</v>
      </c>
    </row>
    <row r="8" spans="1:35" ht="17.100000000000001" customHeight="1" x14ac:dyDescent="0.2">
      <c r="A8" s="151" t="s">
        <v>71</v>
      </c>
      <c r="B8" s="15">
        <f>[4]Julho!$D$5</f>
        <v>18.5</v>
      </c>
      <c r="C8" s="15">
        <f>[4]Julho!$D$6</f>
        <v>17.8</v>
      </c>
      <c r="D8" s="15">
        <f>[4]Julho!$D$7</f>
        <v>16.3</v>
      </c>
      <c r="E8" s="15">
        <f>[4]Julho!$D$8</f>
        <v>17.7</v>
      </c>
      <c r="F8" s="15">
        <f>[4]Julho!$D$9</f>
        <v>17.2</v>
      </c>
      <c r="G8" s="15">
        <f>[4]Julho!$D$10</f>
        <v>17</v>
      </c>
      <c r="H8" s="15">
        <f>[4]Julho!$D$11</f>
        <v>17.899999999999999</v>
      </c>
      <c r="I8" s="15">
        <f>[4]Julho!$D$12</f>
        <v>15.2</v>
      </c>
      <c r="J8" s="15">
        <f>[4]Julho!$D$13</f>
        <v>13.1</v>
      </c>
      <c r="K8" s="15">
        <f>[4]Julho!$D$14</f>
        <v>8.8000000000000007</v>
      </c>
      <c r="L8" s="15">
        <f>[4]Julho!$D$15</f>
        <v>7.4</v>
      </c>
      <c r="M8" s="15">
        <f>[4]Julho!$D$16</f>
        <v>11</v>
      </c>
      <c r="N8" s="15">
        <f>[4]Julho!$D$17</f>
        <v>14</v>
      </c>
      <c r="O8" s="15">
        <f>[4]Julho!$D$18</f>
        <v>17</v>
      </c>
      <c r="P8" s="15">
        <f>[4]Julho!$D$19</f>
        <v>18.3</v>
      </c>
      <c r="Q8" s="15">
        <f>[4]Julho!$D$20</f>
        <v>17.899999999999999</v>
      </c>
      <c r="R8" s="15">
        <f>[4]Julho!$D$21</f>
        <v>19.5</v>
      </c>
      <c r="S8" s="15">
        <f>[4]Julho!$D$22</f>
        <v>17.8</v>
      </c>
      <c r="T8" s="15">
        <f>[4]Julho!$D$23</f>
        <v>19.3</v>
      </c>
      <c r="U8" s="15">
        <f>[4]Julho!$D$24</f>
        <v>17.100000000000001</v>
      </c>
      <c r="V8" s="15">
        <f>[4]Julho!$D$25</f>
        <v>11.8</v>
      </c>
      <c r="W8" s="15">
        <f>[4]Julho!$D$26</f>
        <v>12.1</v>
      </c>
      <c r="X8" s="15">
        <f>[4]Julho!$D$27</f>
        <v>17.8</v>
      </c>
      <c r="Y8" s="15">
        <f>[4]Julho!$D$28</f>
        <v>20.6</v>
      </c>
      <c r="Z8" s="15">
        <f>[4]Julho!$D$29</f>
        <v>15.3</v>
      </c>
      <c r="AA8" s="15">
        <f>[4]Julho!$D$30</f>
        <v>17.399999999999999</v>
      </c>
      <c r="AB8" s="15">
        <f>[4]Julho!$D$31</f>
        <v>15.6</v>
      </c>
      <c r="AC8" s="15">
        <f>[4]Julho!$D$32</f>
        <v>18</v>
      </c>
      <c r="AD8" s="15">
        <f>[4]Julho!$D$33</f>
        <v>17.5</v>
      </c>
      <c r="AE8" s="15">
        <f>[4]Julho!$D$34</f>
        <v>14.8</v>
      </c>
      <c r="AF8" s="15">
        <f>[4]Julho!$D$35</f>
        <v>14.8</v>
      </c>
      <c r="AG8" s="21">
        <f t="shared" si="1"/>
        <v>7.4</v>
      </c>
      <c r="AH8" s="86">
        <f t="shared" si="2"/>
        <v>15.951612903225811</v>
      </c>
    </row>
    <row r="9" spans="1:35" ht="17.100000000000001" customHeight="1" x14ac:dyDescent="0.2">
      <c r="A9" s="151" t="s">
        <v>45</v>
      </c>
      <c r="B9" s="15">
        <f>[5]Julho!$D$5</f>
        <v>16.7</v>
      </c>
      <c r="C9" s="15">
        <f>[5]Julho!$D$6</f>
        <v>17.3</v>
      </c>
      <c r="D9" s="15">
        <f>[5]Julho!$D$7</f>
        <v>14.8</v>
      </c>
      <c r="E9" s="15">
        <f>[5]Julho!$D$8</f>
        <v>16.7</v>
      </c>
      <c r="F9" s="15">
        <f>[5]Julho!$D$9</f>
        <v>13.2</v>
      </c>
      <c r="G9" s="15">
        <f>[5]Julho!$D$10</f>
        <v>14</v>
      </c>
      <c r="H9" s="15">
        <f>[5]Julho!$D$11</f>
        <v>15.3</v>
      </c>
      <c r="I9" s="15">
        <f>[5]Julho!$D$12</f>
        <v>12.2</v>
      </c>
      <c r="J9" s="15">
        <f>[5]Julho!$D$13</f>
        <v>10.3</v>
      </c>
      <c r="K9" s="15">
        <f>[5]Julho!$D$14</f>
        <v>8.8000000000000007</v>
      </c>
      <c r="L9" s="15">
        <f>[5]Julho!$D$15</f>
        <v>1.3</v>
      </c>
      <c r="M9" s="15">
        <f>[5]Julho!$D$16</f>
        <v>6.9</v>
      </c>
      <c r="N9" s="15">
        <f>[5]Julho!$D$17</f>
        <v>11</v>
      </c>
      <c r="O9" s="15">
        <f>[5]Julho!$D$18</f>
        <v>15.3</v>
      </c>
      <c r="P9" s="15">
        <f>[5]Julho!$D$19</f>
        <v>17.5</v>
      </c>
      <c r="Q9" s="15">
        <f>[5]Julho!$D$20</f>
        <v>18.899999999999999</v>
      </c>
      <c r="R9" s="15">
        <f>[5]Julho!$D$21</f>
        <v>14.9</v>
      </c>
      <c r="S9" s="15">
        <f>[5]Julho!$D$22</f>
        <v>13.2</v>
      </c>
      <c r="T9" s="15">
        <f>[5]Julho!$D$23</f>
        <v>16.100000000000001</v>
      </c>
      <c r="U9" s="15">
        <f>[5]Julho!$D$24</f>
        <v>12.6</v>
      </c>
      <c r="V9" s="15">
        <f>[5]Julho!$D$25</f>
        <v>8.4</v>
      </c>
      <c r="W9" s="15">
        <f>[5]Julho!$D$26</f>
        <v>8.5</v>
      </c>
      <c r="X9" s="15">
        <f>[5]Julho!$D$27</f>
        <v>12.5</v>
      </c>
      <c r="Y9" s="15">
        <f>[5]Julho!$D$28</f>
        <v>12.1</v>
      </c>
      <c r="Z9" s="15">
        <f>[5]Julho!$D$29</f>
        <v>10.9</v>
      </c>
      <c r="AA9" s="15">
        <f>[5]Julho!$D$30</f>
        <v>12.2</v>
      </c>
      <c r="AB9" s="15">
        <f>[5]Julho!$D$31</f>
        <v>13.1</v>
      </c>
      <c r="AC9" s="15">
        <f>[5]Julho!$D$32</f>
        <v>13.8</v>
      </c>
      <c r="AD9" s="15">
        <f>[5]Julho!$D$33</f>
        <v>12.4</v>
      </c>
      <c r="AE9" s="15">
        <f>[5]Julho!$D$34</f>
        <v>8.8000000000000007</v>
      </c>
      <c r="AF9" s="15">
        <f>[5]Julho!$D$35</f>
        <v>9</v>
      </c>
      <c r="AG9" s="21">
        <f t="shared" ref="AG9" si="3">MIN(B9:AF9)</f>
        <v>1.3</v>
      </c>
      <c r="AH9" s="86">
        <f t="shared" ref="AH9" si="4">AVERAGE(B9:AF9)</f>
        <v>12.538709677419357</v>
      </c>
    </row>
    <row r="10" spans="1:35" ht="17.100000000000001" customHeight="1" x14ac:dyDescent="0.2">
      <c r="A10" s="151" t="s">
        <v>2</v>
      </c>
      <c r="B10" s="15">
        <f>[6]Julho!$D$5</f>
        <v>15.4</v>
      </c>
      <c r="C10" s="15">
        <f>[6]Julho!$D$6</f>
        <v>15.9</v>
      </c>
      <c r="D10" s="15">
        <f>[6]Julho!$D$7</f>
        <v>14.8</v>
      </c>
      <c r="E10" s="15">
        <f>[6]Julho!$D$8</f>
        <v>15.2</v>
      </c>
      <c r="F10" s="15">
        <f>[6]Julho!$D$9</f>
        <v>16.399999999999999</v>
      </c>
      <c r="G10" s="15">
        <f>[6]Julho!$D$10</f>
        <v>16</v>
      </c>
      <c r="H10" s="15">
        <f>[6]Julho!$D$11</f>
        <v>18.899999999999999</v>
      </c>
      <c r="I10" s="15">
        <f>[6]Julho!$D$12</f>
        <v>15.7</v>
      </c>
      <c r="J10" s="15">
        <f>[6]Julho!$D$13</f>
        <v>10.4</v>
      </c>
      <c r="K10" s="15">
        <f>[6]Julho!$D$14</f>
        <v>7.1</v>
      </c>
      <c r="L10" s="15">
        <f>[6]Julho!$D$15</f>
        <v>8.1999999999999993</v>
      </c>
      <c r="M10" s="15">
        <f>[6]Julho!$D$16</f>
        <v>14.9</v>
      </c>
      <c r="N10" s="15">
        <f>[6]Julho!$D$17</f>
        <v>17</v>
      </c>
      <c r="O10" s="15">
        <f>[6]Julho!$D$18</f>
        <v>17.7</v>
      </c>
      <c r="P10" s="15">
        <f>[6]Julho!$D$19</f>
        <v>18.600000000000001</v>
      </c>
      <c r="Q10" s="15">
        <f>[6]Julho!$D$20</f>
        <v>17.8</v>
      </c>
      <c r="R10" s="15">
        <f>[6]Julho!$D$21</f>
        <v>18.2</v>
      </c>
      <c r="S10" s="15">
        <f>[6]Julho!$D$22</f>
        <v>20.8</v>
      </c>
      <c r="T10" s="15">
        <f>[6]Julho!$D$23</f>
        <v>18.899999999999999</v>
      </c>
      <c r="U10" s="15">
        <f>[6]Julho!$D$24</f>
        <v>17.399999999999999</v>
      </c>
      <c r="V10" s="15">
        <f>[6]Julho!$D$25</f>
        <v>11.1</v>
      </c>
      <c r="W10" s="15">
        <f>[6]Julho!$D$26</f>
        <v>13.7</v>
      </c>
      <c r="X10" s="15">
        <f>[6]Julho!$D$27</f>
        <v>17.2</v>
      </c>
      <c r="Y10" s="15">
        <f>[6]Julho!$D$28</f>
        <v>14.5</v>
      </c>
      <c r="Z10" s="15">
        <f>[6]Julho!$D$29</f>
        <v>14.4</v>
      </c>
      <c r="AA10" s="15">
        <f>[6]Julho!$D$30</f>
        <v>14.3</v>
      </c>
      <c r="AB10" s="15">
        <f>[6]Julho!$D$31</f>
        <v>15.3</v>
      </c>
      <c r="AC10" s="15">
        <f>[6]Julho!$D$32</f>
        <v>18.3</v>
      </c>
      <c r="AD10" s="15">
        <f>[6]Julho!$D$33</f>
        <v>16.100000000000001</v>
      </c>
      <c r="AE10" s="15">
        <f>[6]Julho!$D$34</f>
        <v>13.9</v>
      </c>
      <c r="AF10" s="15">
        <f>[6]Julho!$D$35</f>
        <v>15</v>
      </c>
      <c r="AG10" s="21">
        <f t="shared" si="1"/>
        <v>7.1</v>
      </c>
      <c r="AH10" s="86">
        <f t="shared" si="2"/>
        <v>15.454838709677418</v>
      </c>
    </row>
    <row r="11" spans="1:35" ht="17.100000000000001" customHeight="1" x14ac:dyDescent="0.2">
      <c r="A11" s="151" t="s">
        <v>3</v>
      </c>
      <c r="B11" s="15">
        <f>[7]Julho!$D$5</f>
        <v>13.5</v>
      </c>
      <c r="C11" s="15">
        <f>[7]Julho!$D$6</f>
        <v>13.3</v>
      </c>
      <c r="D11" s="15">
        <f>[7]Julho!$D$7</f>
        <v>13.6</v>
      </c>
      <c r="E11" s="15">
        <f>[7]Julho!$D$8</f>
        <v>12.6</v>
      </c>
      <c r="F11" s="15">
        <f>[7]Julho!$D$9</f>
        <v>12.4</v>
      </c>
      <c r="G11" s="15">
        <f>[7]Julho!$D$10</f>
        <v>12</v>
      </c>
      <c r="H11" s="15">
        <f>[7]Julho!$D$11</f>
        <v>11.1</v>
      </c>
      <c r="I11" s="15">
        <f>[7]Julho!$D$12</f>
        <v>12.5</v>
      </c>
      <c r="J11" s="15">
        <f>[7]Julho!$D$13</f>
        <v>14.9</v>
      </c>
      <c r="K11" s="15">
        <f>[7]Julho!$D$14</f>
        <v>12.1</v>
      </c>
      <c r="L11" s="15">
        <f>[7]Julho!$D$15</f>
        <v>7.6</v>
      </c>
      <c r="M11" s="15">
        <f>[7]Julho!$D$16</f>
        <v>9.5</v>
      </c>
      <c r="N11" s="15">
        <f>[7]Julho!$D$17</f>
        <v>12.4</v>
      </c>
      <c r="O11" s="15">
        <f>[7]Julho!$D$18</f>
        <v>13.4</v>
      </c>
      <c r="P11" s="15">
        <f>[7]Julho!$D$19</f>
        <v>12.7</v>
      </c>
      <c r="Q11" s="15">
        <f>[7]Julho!$D$20</f>
        <v>14.4</v>
      </c>
      <c r="R11" s="15">
        <f>[7]Julho!$D$21</f>
        <v>14</v>
      </c>
      <c r="S11" s="15">
        <f>[7]Julho!$D$22</f>
        <v>12.8</v>
      </c>
      <c r="T11" s="15">
        <f>[7]Julho!$D$23</f>
        <v>15.3</v>
      </c>
      <c r="U11" s="15">
        <f>[7]Julho!$D$24</f>
        <v>11.4</v>
      </c>
      <c r="V11" s="15">
        <f>[7]Julho!$D$25</f>
        <v>14.1</v>
      </c>
      <c r="W11" s="15">
        <f>[7]Julho!$D$26</f>
        <v>13.4</v>
      </c>
      <c r="X11" s="15">
        <f>[7]Julho!$D$27</f>
        <v>13.2</v>
      </c>
      <c r="Y11" s="15">
        <f>[7]Julho!$D$28</f>
        <v>14.9</v>
      </c>
      <c r="Z11" s="15">
        <f>[7]Julho!$D$29</f>
        <v>13.9</v>
      </c>
      <c r="AA11" s="15">
        <f>[7]Julho!$D$30</f>
        <v>13.9</v>
      </c>
      <c r="AB11" s="15">
        <f>[7]Julho!$D$31</f>
        <v>14.3</v>
      </c>
      <c r="AC11" s="15">
        <f>[7]Julho!$D$32</f>
        <v>17</v>
      </c>
      <c r="AD11" s="15">
        <f>[7]Julho!$D$33</f>
        <v>13.9</v>
      </c>
      <c r="AE11" s="15">
        <f>[7]Julho!$D$34</f>
        <v>16.600000000000001</v>
      </c>
      <c r="AF11" s="15">
        <f>[7]Julho!$D$35</f>
        <v>20.5</v>
      </c>
      <c r="AG11" s="21">
        <f t="shared" si="1"/>
        <v>7.6</v>
      </c>
      <c r="AH11" s="86">
        <f>AVERAGE(B11:AF11)</f>
        <v>13.45806451612903</v>
      </c>
    </row>
    <row r="12" spans="1:35" ht="17.100000000000001" customHeight="1" x14ac:dyDescent="0.2">
      <c r="A12" s="151" t="s">
        <v>4</v>
      </c>
      <c r="B12" s="15">
        <f>[8]Julho!$D$5</f>
        <v>16.100000000000001</v>
      </c>
      <c r="C12" s="15">
        <f>[8]Julho!$D$6</f>
        <v>15.8</v>
      </c>
      <c r="D12" s="15">
        <f>[8]Julho!$D$7</f>
        <v>15.2</v>
      </c>
      <c r="E12" s="15">
        <f>[8]Julho!$D$8</f>
        <v>16.7</v>
      </c>
      <c r="F12" s="15">
        <f>[8]Julho!$D$9</f>
        <v>15.6</v>
      </c>
      <c r="G12" s="15">
        <f>[8]Julho!$D$10</f>
        <v>15.9</v>
      </c>
      <c r="H12" s="15">
        <f>[8]Julho!$D$11</f>
        <v>14.1</v>
      </c>
      <c r="I12" s="15">
        <f>[8]Julho!$D$12</f>
        <v>14.5</v>
      </c>
      <c r="J12" s="15">
        <f>[8]Julho!$D$13</f>
        <v>12.9</v>
      </c>
      <c r="K12" s="15">
        <f>[8]Julho!$D$14</f>
        <v>8.1</v>
      </c>
      <c r="L12" s="15">
        <f>[8]Julho!$D$15</f>
        <v>8.1</v>
      </c>
      <c r="M12" s="15">
        <f>[8]Julho!$D$16</f>
        <v>10.5</v>
      </c>
      <c r="N12" s="15">
        <f>[8]Julho!$D$17</f>
        <v>14</v>
      </c>
      <c r="O12" s="15">
        <f>[8]Julho!$D$18</f>
        <v>16.2</v>
      </c>
      <c r="P12" s="15">
        <f>[8]Julho!$D$19</f>
        <v>16.5</v>
      </c>
      <c r="Q12" s="15">
        <f>[8]Julho!$D$20</f>
        <v>17.8</v>
      </c>
      <c r="R12" s="15">
        <f>[8]Julho!$D$21</f>
        <v>15.2</v>
      </c>
      <c r="S12" s="15">
        <f>[8]Julho!$D$22</f>
        <v>15.8</v>
      </c>
      <c r="T12" s="15">
        <f>[8]Julho!$D$23</f>
        <v>15.4</v>
      </c>
      <c r="U12" s="15">
        <f>[8]Julho!$D$24</f>
        <v>16.2</v>
      </c>
      <c r="V12" s="15">
        <f>[8]Julho!$D$25</f>
        <v>12.1</v>
      </c>
      <c r="W12" s="15">
        <f>[8]Julho!$D$26</f>
        <v>11.2</v>
      </c>
      <c r="X12" s="15">
        <f>[8]Julho!$D$27</f>
        <v>15.3</v>
      </c>
      <c r="Y12" s="15">
        <f>[8]Julho!$D$28</f>
        <v>17.7</v>
      </c>
      <c r="Z12" s="15">
        <f>[8]Julho!$D$29</f>
        <v>15.9</v>
      </c>
      <c r="AA12" s="15">
        <f>[8]Julho!$D$30</f>
        <v>14.3</v>
      </c>
      <c r="AB12" s="15">
        <f>[8]Julho!$D$31</f>
        <v>15.7</v>
      </c>
      <c r="AC12" s="15">
        <f>[8]Julho!$D$32</f>
        <v>15.9</v>
      </c>
      <c r="AD12" s="15">
        <f>[8]Julho!$D$33</f>
        <v>17</v>
      </c>
      <c r="AE12" s="15">
        <f>[8]Julho!$D$34</f>
        <v>15.9</v>
      </c>
      <c r="AF12" s="15">
        <f>[8]Julho!$D$35</f>
        <v>15.5</v>
      </c>
      <c r="AG12" s="21">
        <f t="shared" si="1"/>
        <v>8.1</v>
      </c>
      <c r="AH12" s="86">
        <f>AVERAGE(B12:AF12)</f>
        <v>14.745161290322576</v>
      </c>
    </row>
    <row r="13" spans="1:35" ht="17.100000000000001" customHeight="1" x14ac:dyDescent="0.2">
      <c r="A13" s="151" t="s">
        <v>5</v>
      </c>
      <c r="B13" s="15">
        <f>[9]Julho!$D$5</f>
        <v>22.5</v>
      </c>
      <c r="C13" s="15">
        <f>[9]Julho!$D$6</f>
        <v>22.3</v>
      </c>
      <c r="D13" s="15">
        <f>[9]Julho!$D$7</f>
        <v>22.2</v>
      </c>
      <c r="E13" s="15">
        <f>[9]Julho!$D$8</f>
        <v>19.399999999999999</v>
      </c>
      <c r="F13" s="15">
        <f>[9]Julho!$D$9</f>
        <v>22</v>
      </c>
      <c r="G13" s="15">
        <f>[9]Julho!$D$10</f>
        <v>22</v>
      </c>
      <c r="H13" s="15">
        <f>[9]Julho!$D$11</f>
        <v>21.6</v>
      </c>
      <c r="I13" s="15">
        <f>[9]Julho!$D$12</f>
        <v>15.2</v>
      </c>
      <c r="J13" s="15">
        <f>[9]Julho!$D$13</f>
        <v>11</v>
      </c>
      <c r="K13" s="15">
        <f>[9]Julho!$D$14</f>
        <v>11.7</v>
      </c>
      <c r="L13" s="15">
        <f>[9]Julho!$D$15</f>
        <v>11</v>
      </c>
      <c r="M13" s="15">
        <f>[9]Julho!$D$16</f>
        <v>14.7</v>
      </c>
      <c r="N13" s="15">
        <f>[9]Julho!$D$17</f>
        <v>19.3</v>
      </c>
      <c r="O13" s="15">
        <f>[9]Julho!$D$18</f>
        <v>22.6</v>
      </c>
      <c r="P13" s="15">
        <f>[9]Julho!$D$19</f>
        <v>23.6</v>
      </c>
      <c r="Q13" s="15" t="str">
        <f>[9]Julho!$D$20</f>
        <v>*</v>
      </c>
      <c r="R13" s="15" t="str">
        <f>[9]Julho!$D$21</f>
        <v>*</v>
      </c>
      <c r="S13" s="15" t="str">
        <f>[9]Julho!$D$22</f>
        <v>*</v>
      </c>
      <c r="T13" s="15" t="str">
        <f>[9]Julho!$D$23</f>
        <v>*</v>
      </c>
      <c r="U13" s="15">
        <f>[9]Julho!$D$24</f>
        <v>16</v>
      </c>
      <c r="V13" s="15">
        <f>[9]Julho!$D$25</f>
        <v>13.7</v>
      </c>
      <c r="W13" s="15">
        <f>[9]Julho!$D$26</f>
        <v>13.9</v>
      </c>
      <c r="X13" s="15">
        <f>[9]Julho!$D$27</f>
        <v>18.3</v>
      </c>
      <c r="Y13" s="15">
        <f>[9]Julho!$D$28</f>
        <v>13.2</v>
      </c>
      <c r="Z13" s="15">
        <f>[9]Julho!$D$29</f>
        <v>13.9</v>
      </c>
      <c r="AA13" s="15">
        <f>[9]Julho!$D$30</f>
        <v>13.6</v>
      </c>
      <c r="AB13" s="15">
        <f>[9]Julho!$D$31</f>
        <v>14.8</v>
      </c>
      <c r="AC13" s="15" t="str">
        <f>[9]Julho!$D$32</f>
        <v>*</v>
      </c>
      <c r="AD13" s="15" t="str">
        <f>[9]Julho!$D$33</f>
        <v>*</v>
      </c>
      <c r="AE13" s="15">
        <f>[9]Julho!$D$34</f>
        <v>21.5</v>
      </c>
      <c r="AF13" s="15">
        <f>[9]Julho!$D$35</f>
        <v>17.899999999999999</v>
      </c>
      <c r="AG13" s="21">
        <f t="shared" si="1"/>
        <v>11</v>
      </c>
      <c r="AH13" s="86">
        <f>AVERAGE(B13:AF13)</f>
        <v>17.515999999999998</v>
      </c>
    </row>
    <row r="14" spans="1:35" ht="17.100000000000001" customHeight="1" x14ac:dyDescent="0.2">
      <c r="A14" s="151" t="s">
        <v>47</v>
      </c>
      <c r="B14" s="15">
        <f>[10]Julho!$D$5</f>
        <v>12.7</v>
      </c>
      <c r="C14" s="15">
        <f>[10]Julho!$D$6</f>
        <v>14.9</v>
      </c>
      <c r="D14" s="15">
        <f>[10]Julho!$D$7</f>
        <v>13.3</v>
      </c>
      <c r="E14" s="15">
        <f>[10]Julho!$D$8</f>
        <v>14.7</v>
      </c>
      <c r="F14" s="15">
        <f>[10]Julho!$D$9</f>
        <v>14.3</v>
      </c>
      <c r="G14" s="15">
        <f>[10]Julho!$D$10</f>
        <v>13.8</v>
      </c>
      <c r="H14" s="15">
        <f>[10]Julho!$D$11</f>
        <v>13</v>
      </c>
      <c r="I14" s="15">
        <f>[10]Julho!$D$12</f>
        <v>12.9</v>
      </c>
      <c r="J14" s="15">
        <f>[10]Julho!$D$13</f>
        <v>12.4</v>
      </c>
      <c r="K14" s="15">
        <f>[10]Julho!$D$14</f>
        <v>8.6</v>
      </c>
      <c r="L14" s="15">
        <f>[10]Julho!$D$15</f>
        <v>9.4</v>
      </c>
      <c r="M14" s="15">
        <f>[10]Julho!$D$16</f>
        <v>11.1</v>
      </c>
      <c r="N14" s="15">
        <f>[10]Julho!$D$17</f>
        <v>14.1</v>
      </c>
      <c r="O14" s="15">
        <f>[10]Julho!$D$18</f>
        <v>15.2</v>
      </c>
      <c r="P14" s="15">
        <f>[10]Julho!$D$19</f>
        <v>15.5</v>
      </c>
      <c r="Q14" s="15">
        <f>[10]Julho!$D$20</f>
        <v>15.9</v>
      </c>
      <c r="R14" s="15">
        <f>[10]Julho!$D$21</f>
        <v>15.4</v>
      </c>
      <c r="S14" s="15">
        <f>[10]Julho!$D$22</f>
        <v>14.5</v>
      </c>
      <c r="T14" s="15">
        <f>[10]Julho!$D$23</f>
        <v>15.5</v>
      </c>
      <c r="U14" s="15">
        <f>[10]Julho!$D$24</f>
        <v>15.4</v>
      </c>
      <c r="V14" s="15">
        <f>[10]Julho!$D$25</f>
        <v>13.3</v>
      </c>
      <c r="W14" s="15">
        <f>[10]Julho!$D$26</f>
        <v>11.4</v>
      </c>
      <c r="X14" s="15">
        <f>[10]Julho!$D$27</f>
        <v>12.5</v>
      </c>
      <c r="Y14" s="15">
        <f>[10]Julho!$D$28</f>
        <v>14.2</v>
      </c>
      <c r="Z14" s="15">
        <f>[10]Julho!$D$29</f>
        <v>12.3</v>
      </c>
      <c r="AA14" s="15">
        <f>[10]Julho!$D$30</f>
        <v>13.7</v>
      </c>
      <c r="AB14" s="15">
        <f>[10]Julho!$D$31</f>
        <v>11.6</v>
      </c>
      <c r="AC14" s="15">
        <f>[10]Julho!$D$32</f>
        <v>13.9</v>
      </c>
      <c r="AD14" s="15">
        <f>[10]Julho!$D$33</f>
        <v>15.6</v>
      </c>
      <c r="AE14" s="15">
        <f>[10]Julho!$D$34</f>
        <v>14.9</v>
      </c>
      <c r="AF14" s="15">
        <f>[10]Julho!$D$35</f>
        <v>15</v>
      </c>
      <c r="AG14" s="21">
        <f>MIN(B14:AF14)</f>
        <v>8.6</v>
      </c>
      <c r="AH14" s="86">
        <f>AVERAGE(B14:AF14)</f>
        <v>13.580645161290322</v>
      </c>
    </row>
    <row r="15" spans="1:35" ht="17.100000000000001" customHeight="1" x14ac:dyDescent="0.2">
      <c r="A15" s="151" t="s">
        <v>6</v>
      </c>
      <c r="B15" s="15">
        <f>[11]Julho!$D$5</f>
        <v>12.9</v>
      </c>
      <c r="C15" s="15">
        <f>[11]Julho!$D$6</f>
        <v>12.6</v>
      </c>
      <c r="D15" s="15">
        <f>[11]Julho!$D$7</f>
        <v>13</v>
      </c>
      <c r="E15" s="15">
        <f>[11]Julho!$D$8</f>
        <v>13.5</v>
      </c>
      <c r="F15" s="15">
        <f>[11]Julho!$D$9</f>
        <v>14</v>
      </c>
      <c r="G15" s="15">
        <f>[11]Julho!$D$10</f>
        <v>12.9</v>
      </c>
      <c r="H15" s="15">
        <f>[11]Julho!$D$11</f>
        <v>11.7</v>
      </c>
      <c r="I15" s="15">
        <f>[11]Julho!$D$12</f>
        <v>13.8</v>
      </c>
      <c r="J15" s="15">
        <f>[11]Julho!$D$13</f>
        <v>13.7</v>
      </c>
      <c r="K15" s="15">
        <f>[11]Julho!$D$14</f>
        <v>10.8</v>
      </c>
      <c r="L15" s="15">
        <f>[11]Julho!$D$15</f>
        <v>7</v>
      </c>
      <c r="M15" s="15">
        <f>[11]Julho!$D$16</f>
        <v>11.6</v>
      </c>
      <c r="N15" s="15">
        <f>[11]Julho!$D$17</f>
        <v>13.2</v>
      </c>
      <c r="O15" s="15">
        <f>[11]Julho!$D$18</f>
        <v>13.6</v>
      </c>
      <c r="P15" s="15">
        <f>[11]Julho!$D$19</f>
        <v>13.7</v>
      </c>
      <c r="Q15" s="15">
        <f>[11]Julho!$D$20</f>
        <v>14.3</v>
      </c>
      <c r="R15" s="15">
        <f>[11]Julho!$D$21</f>
        <v>14.6</v>
      </c>
      <c r="S15" s="15">
        <f>[11]Julho!$D$22</f>
        <v>12.5</v>
      </c>
      <c r="T15" s="15">
        <f>[11]Julho!$D$23</f>
        <v>13.7</v>
      </c>
      <c r="U15" s="15">
        <f>[11]Julho!$D$24</f>
        <v>13.7</v>
      </c>
      <c r="V15" s="15">
        <f>[11]Julho!$D$25</f>
        <v>12.4</v>
      </c>
      <c r="W15" s="15">
        <f>[11]Julho!$D$26</f>
        <v>11.8</v>
      </c>
      <c r="X15" s="15">
        <f>[11]Julho!$D$27</f>
        <v>13</v>
      </c>
      <c r="Y15" s="15">
        <f>[11]Julho!$D$28</f>
        <v>16.3</v>
      </c>
      <c r="Z15" s="15">
        <f>[11]Julho!$D$29</f>
        <v>14.2</v>
      </c>
      <c r="AA15" s="15">
        <f>[11]Julho!$D$30</f>
        <v>14.7</v>
      </c>
      <c r="AB15" s="15">
        <f>[11]Julho!$D$31</f>
        <v>12.2</v>
      </c>
      <c r="AC15" s="15">
        <f>[11]Julho!$D$32</f>
        <v>12.8</v>
      </c>
      <c r="AD15" s="15">
        <f>[11]Julho!$D$33</f>
        <v>14</v>
      </c>
      <c r="AE15" s="15">
        <f>[11]Julho!$D$34</f>
        <v>14.1</v>
      </c>
      <c r="AF15" s="15">
        <f>[11]Julho!$D$35</f>
        <v>18.100000000000001</v>
      </c>
      <c r="AG15" s="21">
        <f t="shared" si="1"/>
        <v>7</v>
      </c>
      <c r="AH15" s="86">
        <f t="shared" si="2"/>
        <v>13.238709677419354</v>
      </c>
      <c r="AI15" s="17" t="s">
        <v>51</v>
      </c>
    </row>
    <row r="16" spans="1:35" ht="17.100000000000001" customHeight="1" x14ac:dyDescent="0.2">
      <c r="A16" s="151" t="s">
        <v>7</v>
      </c>
      <c r="B16" s="15">
        <f>[12]Julho!$D$5</f>
        <v>16.399999999999999</v>
      </c>
      <c r="C16" s="15">
        <f>[12]Julho!$D$6</f>
        <v>15.9</v>
      </c>
      <c r="D16" s="15">
        <f>[12]Julho!$D$7</f>
        <v>15.5</v>
      </c>
      <c r="E16" s="15">
        <f>[12]Julho!$D$8</f>
        <v>14.2</v>
      </c>
      <c r="F16" s="15">
        <f>[12]Julho!$D$9</f>
        <v>17.600000000000001</v>
      </c>
      <c r="G16" s="15">
        <f>[12]Julho!$D$10</f>
        <v>15.6</v>
      </c>
      <c r="H16" s="15">
        <f>[12]Julho!$D$11</f>
        <v>16.7</v>
      </c>
      <c r="I16" s="15">
        <f>[12]Julho!$D$12</f>
        <v>15.8</v>
      </c>
      <c r="J16" s="15">
        <f>[12]Julho!$D$13</f>
        <v>10.1</v>
      </c>
      <c r="K16" s="15">
        <f>[12]Julho!$D$14</f>
        <v>5.3</v>
      </c>
      <c r="L16" s="15">
        <f>[12]Julho!$D$15</f>
        <v>3.5</v>
      </c>
      <c r="M16" s="15">
        <f>[12]Julho!$D$16</f>
        <v>10.7</v>
      </c>
      <c r="N16" s="15">
        <f>[12]Julho!$D$17</f>
        <v>12.6</v>
      </c>
      <c r="O16" s="15">
        <f>[12]Julho!$D$18</f>
        <v>15.4</v>
      </c>
      <c r="P16" s="15">
        <f>[12]Julho!$D$19</f>
        <v>17.100000000000001</v>
      </c>
      <c r="Q16" s="15">
        <f>[12]Julho!$D$20</f>
        <v>16.399999999999999</v>
      </c>
      <c r="R16" s="15">
        <f>[12]Julho!$D$21</f>
        <v>19.3</v>
      </c>
      <c r="S16" s="15">
        <f>[12]Julho!$D$22</f>
        <v>16.899999999999999</v>
      </c>
      <c r="T16" s="15">
        <f>[12]Julho!$D$23</f>
        <v>17.899999999999999</v>
      </c>
      <c r="U16" s="15">
        <f>[12]Julho!$D$24</f>
        <v>13.3</v>
      </c>
      <c r="V16" s="15">
        <f>[12]Julho!$D$25</f>
        <v>9.5</v>
      </c>
      <c r="W16" s="15">
        <f>[12]Julho!$D$26</f>
        <v>9</v>
      </c>
      <c r="X16" s="15">
        <f>[12]Julho!$D$27</f>
        <v>15.5</v>
      </c>
      <c r="Y16" s="15">
        <f>[12]Julho!$D$28</f>
        <v>12.8</v>
      </c>
      <c r="Z16" s="15">
        <f>[12]Julho!$D$29</f>
        <v>12.3</v>
      </c>
      <c r="AA16" s="15">
        <f>[12]Julho!$D$30</f>
        <v>13</v>
      </c>
      <c r="AB16" s="15">
        <f>[12]Julho!$D$31</f>
        <v>12.2</v>
      </c>
      <c r="AC16" s="15">
        <f>[12]Julho!$D$32</f>
        <v>14.9</v>
      </c>
      <c r="AD16" s="15">
        <f>[12]Julho!$D$33</f>
        <v>14.1</v>
      </c>
      <c r="AE16" s="15">
        <f>[12]Julho!$D$34</f>
        <v>12</v>
      </c>
      <c r="AF16" s="15">
        <f>[12]Julho!$D$35</f>
        <v>11.2</v>
      </c>
      <c r="AG16" s="21">
        <f t="shared" si="1"/>
        <v>3.5</v>
      </c>
      <c r="AH16" s="86">
        <f>AVERAGE(B16:AF16)</f>
        <v>13.635483870967741</v>
      </c>
    </row>
    <row r="17" spans="1:37" ht="17.100000000000001" customHeight="1" x14ac:dyDescent="0.2">
      <c r="A17" s="151" t="s">
        <v>8</v>
      </c>
      <c r="B17" s="15">
        <f>[13]Julho!$D$5</f>
        <v>15.7</v>
      </c>
      <c r="C17" s="15">
        <f>[13]Julho!$D$6</f>
        <v>15.3</v>
      </c>
      <c r="D17" s="15">
        <f>[13]Julho!$D$7</f>
        <v>14.1</v>
      </c>
      <c r="E17" s="15">
        <f>[13]Julho!$D$8</f>
        <v>15.2</v>
      </c>
      <c r="F17" s="15">
        <f>[13]Julho!$D$9</f>
        <v>13.1</v>
      </c>
      <c r="G17" s="15">
        <f>[13]Julho!$D$10</f>
        <v>15.9</v>
      </c>
      <c r="H17" s="15">
        <f>[13]Julho!$D$11</f>
        <v>15.3</v>
      </c>
      <c r="I17" s="15">
        <f>[13]Julho!$D$12</f>
        <v>14.7</v>
      </c>
      <c r="J17" s="15">
        <f>[13]Julho!$D$13</f>
        <v>10.8</v>
      </c>
      <c r="K17" s="15">
        <f>[13]Julho!$D$14</f>
        <v>6.4</v>
      </c>
      <c r="L17" s="15">
        <f>[13]Julho!$D$15</f>
        <v>4.8</v>
      </c>
      <c r="M17" s="15">
        <f>[13]Julho!$D$16</f>
        <v>6.9</v>
      </c>
      <c r="N17" s="15">
        <f>[13]Julho!$D$17</f>
        <v>13.3</v>
      </c>
      <c r="O17" s="15">
        <f>[13]Julho!$D$18</f>
        <v>13.4</v>
      </c>
      <c r="P17" s="15">
        <f>[13]Julho!$D$19</f>
        <v>14.9</v>
      </c>
      <c r="Q17" s="15">
        <f>[13]Julho!$D$20</f>
        <v>16.399999999999999</v>
      </c>
      <c r="R17" s="15">
        <f>[13]Julho!$D$21</f>
        <v>18</v>
      </c>
      <c r="S17" s="15">
        <f>[13]Julho!$D$22</f>
        <v>15.8</v>
      </c>
      <c r="T17" s="15">
        <f>[13]Julho!$D$23</f>
        <v>16</v>
      </c>
      <c r="U17" s="15">
        <f>[13]Julho!$D$24</f>
        <v>13.7</v>
      </c>
      <c r="V17" s="15">
        <f>[13]Julho!$D$25</f>
        <v>8.6</v>
      </c>
      <c r="W17" s="15">
        <f>[13]Julho!$D$26</f>
        <v>4.4000000000000004</v>
      </c>
      <c r="X17" s="15">
        <f>[13]Julho!$D$27</f>
        <v>14.9</v>
      </c>
      <c r="Y17" s="15">
        <f>[13]Julho!$D$28</f>
        <v>14.1</v>
      </c>
      <c r="Z17" s="15">
        <f>[13]Julho!$D$29</f>
        <v>11.4</v>
      </c>
      <c r="AA17" s="15">
        <f>[13]Julho!$D$30</f>
        <v>14</v>
      </c>
      <c r="AB17" s="15">
        <f>[13]Julho!$D$31</f>
        <v>13.5</v>
      </c>
      <c r="AC17" s="15">
        <f>[13]Julho!$D$32</f>
        <v>16.7</v>
      </c>
      <c r="AD17" s="15">
        <f>[13]Julho!$D$33</f>
        <v>12.9</v>
      </c>
      <c r="AE17" s="15">
        <f>[13]Julho!$D$34</f>
        <v>11</v>
      </c>
      <c r="AF17" s="15">
        <f>[13]Julho!$D$35</f>
        <v>10.1</v>
      </c>
      <c r="AG17" s="21">
        <f>MIN(B17:AF17)</f>
        <v>4.4000000000000004</v>
      </c>
      <c r="AH17" s="86">
        <f>AVERAGE(B17:AF17)</f>
        <v>12.945161290322581</v>
      </c>
    </row>
    <row r="18" spans="1:37" ht="17.100000000000001" customHeight="1" x14ac:dyDescent="0.2">
      <c r="A18" s="151" t="s">
        <v>9</v>
      </c>
      <c r="B18" s="15">
        <f>[14]Julho!$D$5</f>
        <v>17.399999999999999</v>
      </c>
      <c r="C18" s="15">
        <f>[14]Julho!$D$6</f>
        <v>16.899999999999999</v>
      </c>
      <c r="D18" s="15">
        <f>[14]Julho!$D$7</f>
        <v>16.899999999999999</v>
      </c>
      <c r="E18" s="15">
        <f>[14]Julho!$D$8</f>
        <v>17.2</v>
      </c>
      <c r="F18" s="15">
        <f>[14]Julho!$D$9</f>
        <v>18.100000000000001</v>
      </c>
      <c r="G18" s="15">
        <f>[14]Julho!$D$10</f>
        <v>17.5</v>
      </c>
      <c r="H18" s="15">
        <f>[14]Julho!$D$11</f>
        <v>17.600000000000001</v>
      </c>
      <c r="I18" s="15">
        <f>[14]Julho!$D$12</f>
        <v>19.2</v>
      </c>
      <c r="J18" s="15">
        <f>[14]Julho!$D$13</f>
        <v>11</v>
      </c>
      <c r="K18" s="15">
        <f>[14]Julho!$D$14</f>
        <v>7.2</v>
      </c>
      <c r="L18" s="15">
        <f>[14]Julho!$D$15</f>
        <v>7.4</v>
      </c>
      <c r="M18" s="15">
        <f>[14]Julho!$D$16</f>
        <v>9.6999999999999993</v>
      </c>
      <c r="N18" s="15">
        <f>[14]Julho!$D$17</f>
        <v>14.1</v>
      </c>
      <c r="O18" s="15">
        <f>[14]Julho!$D$18</f>
        <v>16.8</v>
      </c>
      <c r="P18" s="15">
        <f>[14]Julho!$D$19</f>
        <v>16.8</v>
      </c>
      <c r="Q18" s="15">
        <f>[14]Julho!$D$20</f>
        <v>18.2</v>
      </c>
      <c r="R18" s="15">
        <f>[14]Julho!$D$21</f>
        <v>19.5</v>
      </c>
      <c r="S18" s="15">
        <f>[14]Julho!$D$22</f>
        <v>16.899999999999999</v>
      </c>
      <c r="T18" s="15">
        <f>[14]Julho!$D$23</f>
        <v>18.399999999999999</v>
      </c>
      <c r="U18" s="15">
        <f>[14]Julho!$D$24</f>
        <v>16.3</v>
      </c>
      <c r="V18" s="15">
        <f>[14]Julho!$D$25</f>
        <v>10.7</v>
      </c>
      <c r="W18" s="15">
        <f>[14]Julho!$D$26</f>
        <v>10.3</v>
      </c>
      <c r="X18" s="15">
        <f>[14]Julho!$D$27</f>
        <v>17</v>
      </c>
      <c r="Y18" s="15">
        <f>[14]Julho!$D$28</f>
        <v>14.9</v>
      </c>
      <c r="Z18" s="15">
        <f>[14]Julho!$D$29</f>
        <v>14.5</v>
      </c>
      <c r="AA18" s="15">
        <f>[14]Julho!$D$30</f>
        <v>14</v>
      </c>
      <c r="AB18" s="15">
        <f>[14]Julho!$D$31</f>
        <v>13.1</v>
      </c>
      <c r="AC18" s="15">
        <f>[14]Julho!$D$32</f>
        <v>17.8</v>
      </c>
      <c r="AD18" s="15">
        <f>[14]Julho!$D$33</f>
        <v>15.8</v>
      </c>
      <c r="AE18" s="15">
        <f>[14]Julho!$D$34</f>
        <v>13.6</v>
      </c>
      <c r="AF18" s="15">
        <f>[14]Julho!$D$35</f>
        <v>13.2</v>
      </c>
      <c r="AG18" s="21">
        <f t="shared" ref="AG18:AG30" si="5">MIN(B18:AF18)</f>
        <v>7.2</v>
      </c>
      <c r="AH18" s="86">
        <f t="shared" ref="AH18:AH30" si="6">AVERAGE(B18:AF18)</f>
        <v>15.096774193548388</v>
      </c>
    </row>
    <row r="19" spans="1:37" ht="17.100000000000001" customHeight="1" x14ac:dyDescent="0.2">
      <c r="A19" s="151" t="s">
        <v>46</v>
      </c>
      <c r="B19" s="15">
        <f>[15]Julho!$D$5</f>
        <v>14.7</v>
      </c>
      <c r="C19" s="15">
        <f>[15]Julho!$D$6</f>
        <v>14.2</v>
      </c>
      <c r="D19" s="15">
        <f>[15]Julho!$D$7</f>
        <v>14.7</v>
      </c>
      <c r="E19" s="15">
        <f>[15]Julho!$D$8</f>
        <v>16.7</v>
      </c>
      <c r="F19" s="15">
        <f>[15]Julho!$D$9</f>
        <v>14</v>
      </c>
      <c r="G19" s="15">
        <f>[15]Julho!$D$10</f>
        <v>13.6</v>
      </c>
      <c r="H19" s="15">
        <f>[15]Julho!$D$11</f>
        <v>13.6</v>
      </c>
      <c r="I19" s="15">
        <f>[15]Julho!$D$12</f>
        <v>14</v>
      </c>
      <c r="J19" s="15">
        <f>[15]Julho!$D$13</f>
        <v>11.1</v>
      </c>
      <c r="K19" s="15">
        <f>[15]Julho!$D$14</f>
        <v>9</v>
      </c>
      <c r="L19" s="15">
        <f>[15]Julho!$D$15</f>
        <v>2.7</v>
      </c>
      <c r="M19" s="15">
        <f>[15]Julho!$D$16</f>
        <v>8.5</v>
      </c>
      <c r="N19" s="15">
        <f>[15]Julho!$D$17</f>
        <v>12.1</v>
      </c>
      <c r="O19" s="15">
        <f>[15]Julho!$D$18</f>
        <v>14.3</v>
      </c>
      <c r="P19" s="15">
        <f>[15]Julho!$D$19</f>
        <v>12.8</v>
      </c>
      <c r="Q19" s="15">
        <f>[15]Julho!$D$20</f>
        <v>14.9</v>
      </c>
      <c r="R19" s="15">
        <f>[15]Julho!$D$21</f>
        <v>15.3</v>
      </c>
      <c r="S19" s="15">
        <f>[15]Julho!$D$22</f>
        <v>13.8</v>
      </c>
      <c r="T19" s="15">
        <f>[15]Julho!$D$23</f>
        <v>14.7</v>
      </c>
      <c r="U19" s="15">
        <f>[15]Julho!$D$24</f>
        <v>14.3</v>
      </c>
      <c r="V19" s="15">
        <f>[15]Julho!$D$25</f>
        <v>10.8</v>
      </c>
      <c r="W19" s="15">
        <f>[15]Julho!$D$26</f>
        <v>9.6999999999999993</v>
      </c>
      <c r="X19" s="15">
        <f>[15]Julho!$D$27</f>
        <v>14.3</v>
      </c>
      <c r="Y19" s="15">
        <f>[15]Julho!$D$28</f>
        <v>12.9</v>
      </c>
      <c r="Z19" s="15">
        <f>[15]Julho!$D$29</f>
        <v>12.1</v>
      </c>
      <c r="AA19" s="15">
        <f>[15]Julho!$D$30</f>
        <v>13.3</v>
      </c>
      <c r="AB19" s="15">
        <f>[15]Julho!$D$31</f>
        <v>13.1</v>
      </c>
      <c r="AC19" s="15">
        <f>[15]Julho!$D$32</f>
        <v>13.2</v>
      </c>
      <c r="AD19" s="15">
        <f>[15]Julho!$D$33</f>
        <v>14.5</v>
      </c>
      <c r="AE19" s="15">
        <f>[15]Julho!$D$34</f>
        <v>11.9</v>
      </c>
      <c r="AF19" s="15">
        <f>[15]Julho!$D$35</f>
        <v>14</v>
      </c>
      <c r="AG19" s="21">
        <f t="shared" ref="AG19" si="7">MIN(B19:AF19)</f>
        <v>2.7</v>
      </c>
      <c r="AH19" s="86">
        <f t="shared" ref="AH19" si="8">AVERAGE(B19:AF19)</f>
        <v>12.864516129032259</v>
      </c>
    </row>
    <row r="20" spans="1:37" ht="17.100000000000001" customHeight="1" x14ac:dyDescent="0.2">
      <c r="A20" s="151" t="s">
        <v>10</v>
      </c>
      <c r="B20" s="15">
        <f>[16]Julho!$D$5</f>
        <v>15</v>
      </c>
      <c r="C20" s="15">
        <f>[16]Julho!$D$6</f>
        <v>15.7</v>
      </c>
      <c r="D20" s="15">
        <f>[16]Julho!$D$7</f>
        <v>14.7</v>
      </c>
      <c r="E20" s="15">
        <f>[16]Julho!$D$8</f>
        <v>14</v>
      </c>
      <c r="F20" s="15">
        <f>[16]Julho!$D$9</f>
        <v>15.1</v>
      </c>
      <c r="G20" s="15">
        <f>[16]Julho!$D$10</f>
        <v>14.9</v>
      </c>
      <c r="H20" s="15">
        <f>[16]Julho!$D$11</f>
        <v>15.8</v>
      </c>
      <c r="I20" s="15">
        <f>[16]Julho!$D$12</f>
        <v>15.8</v>
      </c>
      <c r="J20" s="15">
        <f>[16]Julho!$D$13</f>
        <v>10.9</v>
      </c>
      <c r="K20" s="15">
        <f>[16]Julho!$D$14</f>
        <v>5.8</v>
      </c>
      <c r="L20" s="15">
        <f>[16]Julho!$D$15</f>
        <v>3.8</v>
      </c>
      <c r="M20" s="15">
        <f>[16]Julho!$D$16</f>
        <v>6.8</v>
      </c>
      <c r="N20" s="15">
        <f>[16]Julho!$D$17</f>
        <v>10.6</v>
      </c>
      <c r="O20" s="15">
        <f>[16]Julho!$D$18</f>
        <v>13.3</v>
      </c>
      <c r="P20" s="15">
        <f>[16]Julho!$D$19</f>
        <v>15.8</v>
      </c>
      <c r="Q20" s="15">
        <f>[16]Julho!$D$20</f>
        <v>16.600000000000001</v>
      </c>
      <c r="R20" s="15">
        <f>[16]Julho!$D$21</f>
        <v>16.5</v>
      </c>
      <c r="S20" s="15">
        <f>[16]Julho!$D$22</f>
        <v>13.7</v>
      </c>
      <c r="T20" s="15">
        <f>[16]Julho!$D$23</f>
        <v>17.100000000000001</v>
      </c>
      <c r="U20" s="15">
        <f>[16]Julho!$D$24</f>
        <v>13.3</v>
      </c>
      <c r="V20" s="15">
        <f>[16]Julho!$D$25</f>
        <v>8.9</v>
      </c>
      <c r="W20" s="15">
        <f>[16]Julho!$D$26</f>
        <v>7.5</v>
      </c>
      <c r="X20" s="15">
        <f>[16]Julho!$D$27</f>
        <v>14.5</v>
      </c>
      <c r="Y20" s="15">
        <f>[16]Julho!$D$28</f>
        <v>13.3</v>
      </c>
      <c r="Z20" s="15">
        <f>[16]Julho!$D$29</f>
        <v>13.5</v>
      </c>
      <c r="AA20" s="15">
        <f>[16]Julho!$D$30</f>
        <v>14.1</v>
      </c>
      <c r="AB20" s="15">
        <f>[16]Julho!$D$31</f>
        <v>13.4</v>
      </c>
      <c r="AC20" s="15">
        <f>[16]Julho!$D$32</f>
        <v>15</v>
      </c>
      <c r="AD20" s="15">
        <f>[16]Julho!$D$33</f>
        <v>13.5</v>
      </c>
      <c r="AE20" s="15">
        <f>[16]Julho!$D$34</f>
        <v>12.7</v>
      </c>
      <c r="AF20" s="15">
        <f>[16]Julho!$D$35</f>
        <v>10.3</v>
      </c>
      <c r="AG20" s="21">
        <f t="shared" si="5"/>
        <v>3.8</v>
      </c>
      <c r="AH20" s="86">
        <f t="shared" si="6"/>
        <v>12.964516129032258</v>
      </c>
    </row>
    <row r="21" spans="1:37" ht="17.100000000000001" customHeight="1" x14ac:dyDescent="0.2">
      <c r="A21" s="151" t="s">
        <v>11</v>
      </c>
      <c r="B21" s="15">
        <f>[17]Julho!$D$5</f>
        <v>13.1</v>
      </c>
      <c r="C21" s="15">
        <f>[17]Julho!$D$6</f>
        <v>11.6</v>
      </c>
      <c r="D21" s="15">
        <f>[17]Julho!$D$7</f>
        <v>12.1</v>
      </c>
      <c r="E21" s="15">
        <f>[17]Julho!$D$8</f>
        <v>12.1</v>
      </c>
      <c r="F21" s="15">
        <f>[17]Julho!$D$9</f>
        <v>12.2</v>
      </c>
      <c r="G21" s="15">
        <f>[17]Julho!$D$10</f>
        <v>11.5</v>
      </c>
      <c r="H21" s="15">
        <f>[17]Julho!$D$11</f>
        <v>11.4</v>
      </c>
      <c r="I21" s="15">
        <f>[17]Julho!$D$12</f>
        <v>14.2</v>
      </c>
      <c r="J21" s="15">
        <f>[17]Julho!$D$13</f>
        <v>11.4</v>
      </c>
      <c r="K21" s="15">
        <f>[17]Julho!$D$14</f>
        <v>7.2</v>
      </c>
      <c r="L21" s="15">
        <f>[17]Julho!$D$15</f>
        <v>1.6</v>
      </c>
      <c r="M21" s="15">
        <f>[17]Julho!$D$16</f>
        <v>5.6</v>
      </c>
      <c r="N21" s="15">
        <f>[17]Julho!$D$17</f>
        <v>9.1999999999999993</v>
      </c>
      <c r="O21" s="15">
        <f>[17]Julho!$D$18</f>
        <v>11.2</v>
      </c>
      <c r="P21" s="15">
        <f>[17]Julho!$D$19</f>
        <v>10.6</v>
      </c>
      <c r="Q21" s="15">
        <f>[17]Julho!$D$20</f>
        <v>13.2</v>
      </c>
      <c r="R21" s="15">
        <f>[17]Julho!$D$21</f>
        <v>13.4</v>
      </c>
      <c r="S21" s="15">
        <f>[17]Julho!$D$22</f>
        <v>11</v>
      </c>
      <c r="T21" s="15">
        <f>[17]Julho!$D$23</f>
        <v>11.6</v>
      </c>
      <c r="U21" s="15">
        <f>[17]Julho!$D$24</f>
        <v>13.8</v>
      </c>
      <c r="V21" s="15">
        <f>[17]Julho!$D$25</f>
        <v>11.1</v>
      </c>
      <c r="W21" s="15">
        <f>[17]Julho!$D$26</f>
        <v>7.9</v>
      </c>
      <c r="X21" s="15">
        <f>[17]Julho!$D$27</f>
        <v>12.6</v>
      </c>
      <c r="Y21" s="15">
        <f>[17]Julho!$D$28</f>
        <v>13.6</v>
      </c>
      <c r="Z21" s="15">
        <f>[17]Julho!$D$29</f>
        <v>12.4</v>
      </c>
      <c r="AA21" s="15">
        <f>[17]Julho!$D$30</f>
        <v>13.5</v>
      </c>
      <c r="AB21" s="15">
        <f>[17]Julho!$D$31</f>
        <v>11.8</v>
      </c>
      <c r="AC21" s="15">
        <f>[17]Julho!$D$32</f>
        <v>11.3</v>
      </c>
      <c r="AD21" s="15">
        <f>[17]Julho!$D$33</f>
        <v>16.8</v>
      </c>
      <c r="AE21" s="15">
        <f>[17]Julho!$D$34</f>
        <v>10.199999999999999</v>
      </c>
      <c r="AF21" s="15">
        <f>[17]Julho!$D$35</f>
        <v>14.3</v>
      </c>
      <c r="AG21" s="21">
        <f t="shared" si="5"/>
        <v>1.6</v>
      </c>
      <c r="AH21" s="86">
        <f t="shared" si="6"/>
        <v>11.403225806451612</v>
      </c>
    </row>
    <row r="22" spans="1:37" ht="17.100000000000001" customHeight="1" x14ac:dyDescent="0.2">
      <c r="A22" s="151" t="s">
        <v>12</v>
      </c>
      <c r="B22" s="15">
        <f>[18]Julho!$D$5</f>
        <v>15.3</v>
      </c>
      <c r="C22" s="15">
        <f>[18]Julho!$D$6</f>
        <v>14.7</v>
      </c>
      <c r="D22" s="15">
        <f>[18]Julho!$D$7</f>
        <v>14.6</v>
      </c>
      <c r="E22" s="15">
        <f>[18]Julho!$D$8</f>
        <v>15.6</v>
      </c>
      <c r="F22" s="15">
        <f>[18]Julho!$D$9</f>
        <v>15.5</v>
      </c>
      <c r="G22" s="15">
        <f>[18]Julho!$D$10</f>
        <v>16.399999999999999</v>
      </c>
      <c r="H22" s="15">
        <f>[18]Julho!$D$11</f>
        <v>15.2</v>
      </c>
      <c r="I22" s="15">
        <f>[18]Julho!$D$12</f>
        <v>16.5</v>
      </c>
      <c r="J22" s="15">
        <f>[18]Julho!$D$13</f>
        <v>13</v>
      </c>
      <c r="K22" s="15">
        <f>[18]Julho!$D$14</f>
        <v>9.6</v>
      </c>
      <c r="L22" s="15">
        <f>[18]Julho!$D$15</f>
        <v>6.5</v>
      </c>
      <c r="M22" s="15">
        <f>[18]Julho!$D$16</f>
        <v>12</v>
      </c>
      <c r="N22" s="15">
        <f>[18]Julho!$D$17</f>
        <v>17.399999999999999</v>
      </c>
      <c r="O22" s="15">
        <f>[18]Julho!$D$18</f>
        <v>18.7</v>
      </c>
      <c r="P22" s="15">
        <f>[18]Julho!$D$19</f>
        <v>19.5</v>
      </c>
      <c r="Q22" s="15">
        <f>[18]Julho!$D$20</f>
        <v>17.2</v>
      </c>
      <c r="R22" s="15">
        <f>[18]Julho!$D$21</f>
        <v>17.600000000000001</v>
      </c>
      <c r="S22" s="15">
        <f>[18]Julho!$D$22</f>
        <v>17.399999999999999</v>
      </c>
      <c r="T22" s="15">
        <f>[18]Julho!$D$23</f>
        <v>16</v>
      </c>
      <c r="U22" s="15">
        <f>[18]Julho!$D$24</f>
        <v>16</v>
      </c>
      <c r="V22" s="15">
        <f>[18]Julho!$D$25</f>
        <v>12.3</v>
      </c>
      <c r="W22" s="15">
        <f>[18]Julho!$D$26</f>
        <v>12.5</v>
      </c>
      <c r="X22" s="15">
        <f>[18]Julho!$D$27</f>
        <v>15.2</v>
      </c>
      <c r="Y22" s="15">
        <f>[18]Julho!$D$28</f>
        <v>16.5</v>
      </c>
      <c r="Z22" s="15">
        <f>[18]Julho!$D$29</f>
        <v>15.2</v>
      </c>
      <c r="AA22" s="15">
        <f>[18]Julho!$D$30</f>
        <v>15.1</v>
      </c>
      <c r="AB22" s="15">
        <f>[18]Julho!$D$31</f>
        <v>15.3</v>
      </c>
      <c r="AC22" s="15">
        <f>[18]Julho!$D$32</f>
        <v>14.9</v>
      </c>
      <c r="AD22" s="15">
        <f>[18]Julho!$D$33</f>
        <v>17.8</v>
      </c>
      <c r="AE22" s="15">
        <f>[18]Julho!$D$34</f>
        <v>15</v>
      </c>
      <c r="AF22" s="15">
        <f>[18]Julho!$D$35</f>
        <v>17.2</v>
      </c>
      <c r="AG22" s="21">
        <f t="shared" si="5"/>
        <v>6.5</v>
      </c>
      <c r="AH22" s="86">
        <f t="shared" si="6"/>
        <v>15.216129032258063</v>
      </c>
    </row>
    <row r="23" spans="1:37" ht="17.100000000000001" customHeight="1" x14ac:dyDescent="0.2">
      <c r="A23" s="151" t="s">
        <v>13</v>
      </c>
      <c r="B23" s="15">
        <f>[19]Julho!$D$5</f>
        <v>21.1</v>
      </c>
      <c r="C23" s="15">
        <f>[19]Julho!$D$6</f>
        <v>17.3</v>
      </c>
      <c r="D23" s="15">
        <f>[19]Julho!$D$7</f>
        <v>15.5</v>
      </c>
      <c r="E23" s="15">
        <f>[19]Julho!$D$8</f>
        <v>17.3</v>
      </c>
      <c r="F23" s="15">
        <f>[19]Julho!$D$9</f>
        <v>16.7</v>
      </c>
      <c r="G23" s="15">
        <f>[19]Julho!$D$10</f>
        <v>16.100000000000001</v>
      </c>
      <c r="H23" s="15">
        <f>[19]Julho!$D$11</f>
        <v>16.2</v>
      </c>
      <c r="I23" s="15">
        <f>[19]Julho!$D$12</f>
        <v>16</v>
      </c>
      <c r="J23" s="15">
        <f>[19]Julho!$D$13</f>
        <v>12.4</v>
      </c>
      <c r="K23" s="15">
        <f>[19]Julho!$D$14</f>
        <v>10.5</v>
      </c>
      <c r="L23" s="15">
        <f>[19]Julho!$D$15</f>
        <v>8.4</v>
      </c>
      <c r="M23" s="15">
        <f>[19]Julho!$D$16</f>
        <v>11.3</v>
      </c>
      <c r="N23" s="15">
        <f>[19]Julho!$D$17</f>
        <v>14</v>
      </c>
      <c r="O23" s="15">
        <f>[19]Julho!$D$18</f>
        <v>15.8</v>
      </c>
      <c r="P23" s="15">
        <f>[19]Julho!$D$19</f>
        <v>15.6</v>
      </c>
      <c r="Q23" s="15">
        <f>[19]Julho!$D$20</f>
        <v>16.5</v>
      </c>
      <c r="R23" s="15">
        <f>[19]Julho!$D$21</f>
        <v>16.7</v>
      </c>
      <c r="S23" s="15">
        <f>[19]Julho!$D$22</f>
        <v>17.3</v>
      </c>
      <c r="T23" s="15">
        <f>[19]Julho!$D$23</f>
        <v>18.2</v>
      </c>
      <c r="U23" s="15">
        <f>[19]Julho!$D$24</f>
        <v>16</v>
      </c>
      <c r="V23" s="15">
        <f>[19]Julho!$D$25</f>
        <v>12.4</v>
      </c>
      <c r="W23" s="15">
        <f>[19]Julho!$D$26</f>
        <v>10.199999999999999</v>
      </c>
      <c r="X23" s="15">
        <f>[19]Julho!$D$27</f>
        <v>15.6</v>
      </c>
      <c r="Y23" s="15">
        <f>[19]Julho!$D$28</f>
        <v>14.6</v>
      </c>
      <c r="Z23" s="15">
        <f>[19]Julho!$D$29</f>
        <v>13.4</v>
      </c>
      <c r="AA23" s="15">
        <f>[19]Julho!$D$30</f>
        <v>12.9</v>
      </c>
      <c r="AB23" s="15">
        <f>[19]Julho!$D$31</f>
        <v>10.8</v>
      </c>
      <c r="AC23" s="15">
        <f>[19]Julho!$D$32</f>
        <v>14.9</v>
      </c>
      <c r="AD23" s="15">
        <f>[19]Julho!$D$33</f>
        <v>17.100000000000001</v>
      </c>
      <c r="AE23" s="15">
        <f>[19]Julho!$D$34</f>
        <v>12.3</v>
      </c>
      <c r="AF23" s="15">
        <f>[19]Julho!$D$35</f>
        <v>17</v>
      </c>
      <c r="AG23" s="21">
        <f t="shared" si="5"/>
        <v>8.4</v>
      </c>
      <c r="AH23" s="86">
        <f t="shared" si="6"/>
        <v>14.841935483870968</v>
      </c>
    </row>
    <row r="24" spans="1:37" ht="17.100000000000001" customHeight="1" x14ac:dyDescent="0.2">
      <c r="A24" s="151" t="s">
        <v>14</v>
      </c>
      <c r="B24" s="15">
        <f>[20]Julho!$D$5</f>
        <v>13.8</v>
      </c>
      <c r="C24" s="15">
        <f>[20]Julho!$D$6</f>
        <v>15</v>
      </c>
      <c r="D24" s="15">
        <f>[20]Julho!$D$7</f>
        <v>13.8</v>
      </c>
      <c r="E24" s="15">
        <f>[20]Julho!$D$8</f>
        <v>14.2</v>
      </c>
      <c r="F24" s="15">
        <f>[20]Julho!$D$9</f>
        <v>13.7</v>
      </c>
      <c r="G24" s="15">
        <f>[20]Julho!$D$10</f>
        <v>14.3</v>
      </c>
      <c r="H24" s="15">
        <f>[20]Julho!$D$11</f>
        <v>11.9</v>
      </c>
      <c r="I24" s="15">
        <f>[20]Julho!$D$12</f>
        <v>13.1</v>
      </c>
      <c r="J24" s="15">
        <f>[20]Julho!$D$13</f>
        <v>15</v>
      </c>
      <c r="K24" s="15">
        <f>[20]Julho!$D$14</f>
        <v>11.8</v>
      </c>
      <c r="L24" s="15">
        <f>[20]Julho!$D$15</f>
        <v>9.1999999999999993</v>
      </c>
      <c r="M24" s="15">
        <f>[20]Julho!$D$16</f>
        <v>7.7</v>
      </c>
      <c r="N24" s="15">
        <f>[20]Julho!$D$17</f>
        <v>12</v>
      </c>
      <c r="O24" s="15">
        <f>[20]Julho!$D$18</f>
        <v>13.8</v>
      </c>
      <c r="P24" s="15">
        <f>[20]Julho!$D$19</f>
        <v>14</v>
      </c>
      <c r="Q24" s="15">
        <f>[20]Julho!$D$20</f>
        <v>15.1</v>
      </c>
      <c r="R24" s="15">
        <f>[20]Julho!$D$21</f>
        <v>13.3</v>
      </c>
      <c r="S24" s="15">
        <f>[20]Julho!$D$22</f>
        <v>13.6</v>
      </c>
      <c r="T24" s="15">
        <f>[20]Julho!$D$23</f>
        <v>18</v>
      </c>
      <c r="U24" s="15">
        <f>[20]Julho!$D$24</f>
        <v>14</v>
      </c>
      <c r="V24" s="15">
        <f>[20]Julho!$D$25</f>
        <v>15.3</v>
      </c>
      <c r="W24" s="15">
        <f>[20]Julho!$D$26</f>
        <v>11.9</v>
      </c>
      <c r="X24" s="15">
        <f>[20]Julho!$D$27</f>
        <v>13.7</v>
      </c>
      <c r="Y24" s="15">
        <f>[20]Julho!$D$28</f>
        <v>14.3</v>
      </c>
      <c r="Z24" s="15">
        <f>[20]Julho!$D$29</f>
        <v>13.2</v>
      </c>
      <c r="AA24" s="15">
        <f>[20]Julho!$D$30</f>
        <v>13.5</v>
      </c>
      <c r="AB24" s="15">
        <f>[20]Julho!$D$31</f>
        <v>12.9</v>
      </c>
      <c r="AC24" s="15">
        <f>[20]Julho!$D$32</f>
        <v>14.9</v>
      </c>
      <c r="AD24" s="15">
        <f>[20]Julho!$D$33</f>
        <v>16.3</v>
      </c>
      <c r="AE24" s="15">
        <f>[20]Julho!$D$34</f>
        <v>15.5</v>
      </c>
      <c r="AF24" s="15">
        <f>[20]Julho!$D$35</f>
        <v>17.399999999999999</v>
      </c>
      <c r="AG24" s="21">
        <f t="shared" si="5"/>
        <v>7.7</v>
      </c>
      <c r="AH24" s="86">
        <f t="shared" si="6"/>
        <v>13.74838709677419</v>
      </c>
    </row>
    <row r="25" spans="1:37" ht="17.100000000000001" customHeight="1" x14ac:dyDescent="0.2">
      <c r="A25" s="151" t="s">
        <v>15</v>
      </c>
      <c r="B25" s="15">
        <f>[21]Julho!$D$5</f>
        <v>16</v>
      </c>
      <c r="C25" s="15">
        <f>[21]Julho!$D$6</f>
        <v>18.100000000000001</v>
      </c>
      <c r="D25" s="15">
        <f>[21]Julho!$D$7</f>
        <v>20.100000000000001</v>
      </c>
      <c r="E25" s="15">
        <f>[21]Julho!$D$8</f>
        <v>15.4</v>
      </c>
      <c r="F25" s="15">
        <f>[21]Julho!$D$9</f>
        <v>16.2</v>
      </c>
      <c r="G25" s="15">
        <f>[21]Julho!$D$10</f>
        <v>16.3</v>
      </c>
      <c r="H25" s="15">
        <f>[21]Julho!$D$11</f>
        <v>17</v>
      </c>
      <c r="I25" s="15">
        <f>[21]Julho!$D$12</f>
        <v>10.4</v>
      </c>
      <c r="J25" s="15">
        <f>[21]Julho!$D$13</f>
        <v>7.9</v>
      </c>
      <c r="K25" s="15">
        <f>[21]Julho!$D$14</f>
        <v>5.5</v>
      </c>
      <c r="L25" s="15">
        <f>[21]Julho!$D$15</f>
        <v>3.9</v>
      </c>
      <c r="M25" s="15">
        <f>[21]Julho!$D$16</f>
        <v>7.5</v>
      </c>
      <c r="N25" s="15">
        <f>[21]Julho!$D$17</f>
        <v>11.7</v>
      </c>
      <c r="O25" s="15">
        <f>[21]Julho!$D$18</f>
        <v>14.8</v>
      </c>
      <c r="P25" s="15">
        <f>[21]Julho!$D$19</f>
        <v>15.4</v>
      </c>
      <c r="Q25" s="15">
        <f>[21]Julho!$D$20</f>
        <v>18.2</v>
      </c>
      <c r="R25" s="15">
        <f>[21]Julho!$D$21</f>
        <v>16.100000000000001</v>
      </c>
      <c r="S25" s="15">
        <f>[21]Julho!$D$22</f>
        <v>14.5</v>
      </c>
      <c r="T25" s="15">
        <f>[21]Julho!$D$23</f>
        <v>14.5</v>
      </c>
      <c r="U25" s="15">
        <f>[21]Julho!$D$24</f>
        <v>9.6</v>
      </c>
      <c r="V25" s="15">
        <f>[21]Julho!$D$25</f>
        <v>6.1</v>
      </c>
      <c r="W25" s="15">
        <f>[21]Julho!$D$26</f>
        <v>7.5</v>
      </c>
      <c r="X25" s="15">
        <f>[21]Julho!$D$27</f>
        <v>16.100000000000001</v>
      </c>
      <c r="Y25" s="15">
        <f>[21]Julho!$D$28</f>
        <v>10.4</v>
      </c>
      <c r="Z25" s="15">
        <f>[21]Julho!$D$29</f>
        <v>10.9</v>
      </c>
      <c r="AA25" s="15">
        <f>[21]Julho!$D$30</f>
        <v>10.7</v>
      </c>
      <c r="AB25" s="15">
        <f>[21]Julho!$D$31</f>
        <v>10.8</v>
      </c>
      <c r="AC25" s="15">
        <f>[21]Julho!$D$32</f>
        <v>15.5</v>
      </c>
      <c r="AD25" s="15">
        <f>[21]Julho!$D$33</f>
        <v>11.2</v>
      </c>
      <c r="AE25" s="15">
        <f>[21]Julho!$D$34</f>
        <v>10.7</v>
      </c>
      <c r="AF25" s="15">
        <f>[21]Julho!$D$35</f>
        <v>9.8000000000000007</v>
      </c>
      <c r="AG25" s="21">
        <f t="shared" si="5"/>
        <v>3.9</v>
      </c>
      <c r="AH25" s="86">
        <f t="shared" si="6"/>
        <v>12.541935483870969</v>
      </c>
      <c r="AK25" s="17" t="s">
        <v>51</v>
      </c>
    </row>
    <row r="26" spans="1:37" ht="17.100000000000001" customHeight="1" x14ac:dyDescent="0.2">
      <c r="A26" s="151" t="s">
        <v>16</v>
      </c>
      <c r="B26" s="15">
        <f>[22]Julho!$D$5</f>
        <v>16.899999999999999</v>
      </c>
      <c r="C26" s="15">
        <f>[22]Julho!$D$6</f>
        <v>20</v>
      </c>
      <c r="D26" s="15">
        <f>[22]Julho!$D$7</f>
        <v>18.100000000000001</v>
      </c>
      <c r="E26" s="15">
        <f>[22]Julho!$D$8</f>
        <v>16.2</v>
      </c>
      <c r="F26" s="15">
        <f>[22]Julho!$D$9</f>
        <v>12.8</v>
      </c>
      <c r="G26" s="15">
        <f>[22]Julho!$D$10</f>
        <v>17.399999999999999</v>
      </c>
      <c r="H26" s="15">
        <f>[22]Julho!$D$11</f>
        <v>19.3</v>
      </c>
      <c r="I26" s="15">
        <f>[22]Julho!$D$12</f>
        <v>12.6</v>
      </c>
      <c r="J26" s="15">
        <f>[22]Julho!$D$13</f>
        <v>10.5</v>
      </c>
      <c r="K26" s="15">
        <f>[22]Julho!$D$14</f>
        <v>9.6999999999999993</v>
      </c>
      <c r="L26" s="15">
        <f>[22]Julho!$D$15</f>
        <v>6.1</v>
      </c>
      <c r="M26" s="15">
        <f>[22]Julho!$D$16</f>
        <v>9.6999999999999993</v>
      </c>
      <c r="N26" s="15">
        <f>[22]Julho!$D$17</f>
        <v>14.6</v>
      </c>
      <c r="O26" s="15">
        <f>[22]Julho!$D$18</f>
        <v>16.100000000000001</v>
      </c>
      <c r="P26" s="15">
        <f>[22]Julho!$D$19</f>
        <v>20.100000000000001</v>
      </c>
      <c r="Q26" s="15">
        <f>[22]Julho!$D$20</f>
        <v>22.3</v>
      </c>
      <c r="R26" s="15">
        <f>[22]Julho!$D$21</f>
        <v>17.600000000000001</v>
      </c>
      <c r="S26" s="15">
        <f>[22]Julho!$D$22</f>
        <v>18.899999999999999</v>
      </c>
      <c r="T26" s="15">
        <f>[22]Julho!$D$23</f>
        <v>21.1</v>
      </c>
      <c r="U26" s="15">
        <f>[22]Julho!$D$24</f>
        <v>11.6</v>
      </c>
      <c r="V26" s="15">
        <f>[22]Julho!$D$25</f>
        <v>8.6999999999999993</v>
      </c>
      <c r="W26" s="15">
        <f>[22]Julho!$D$26</f>
        <v>9.6999999999999993</v>
      </c>
      <c r="X26" s="15">
        <f>[22]Julho!$D$27</f>
        <v>14.1</v>
      </c>
      <c r="Y26" s="15">
        <f>[22]Julho!$D$28</f>
        <v>11.5</v>
      </c>
      <c r="Z26" s="15">
        <f>[22]Julho!$D$29</f>
        <v>11.4</v>
      </c>
      <c r="AA26" s="15">
        <f>[22]Julho!$D$30</f>
        <v>11.9</v>
      </c>
      <c r="AB26" s="15">
        <f>[22]Julho!$D$31</f>
        <v>12.4</v>
      </c>
      <c r="AC26" s="15">
        <f>[22]Julho!$D$32</f>
        <v>14.8</v>
      </c>
      <c r="AD26" s="15">
        <f>[22]Julho!$D$33</f>
        <v>14.4</v>
      </c>
      <c r="AE26" s="15">
        <f>[22]Julho!$D$34</f>
        <v>11.5</v>
      </c>
      <c r="AF26" s="15">
        <f>[22]Julho!$D$35</f>
        <v>11.8</v>
      </c>
      <c r="AG26" s="21">
        <f t="shared" si="5"/>
        <v>6.1</v>
      </c>
      <c r="AH26" s="86">
        <f t="shared" si="6"/>
        <v>14.316129032258063</v>
      </c>
    </row>
    <row r="27" spans="1:37" ht="17.100000000000001" customHeight="1" x14ac:dyDescent="0.2">
      <c r="A27" s="152" t="s">
        <v>17</v>
      </c>
      <c r="B27" s="15">
        <f>[23]Julho!$D$5</f>
        <v>12.2</v>
      </c>
      <c r="C27" s="15">
        <f>[23]Julho!$D$6</f>
        <v>13</v>
      </c>
      <c r="D27" s="15">
        <f>[23]Julho!$D$7</f>
        <v>11.9</v>
      </c>
      <c r="E27" s="15">
        <f>[23]Julho!$D$8</f>
        <v>12.5</v>
      </c>
      <c r="F27" s="15">
        <f>[23]Julho!$D$9</f>
        <v>11.5</v>
      </c>
      <c r="G27" s="15">
        <f>[23]Julho!$D$10</f>
        <v>12.3</v>
      </c>
      <c r="H27" s="15">
        <f>[23]Julho!$D$11</f>
        <v>11.9</v>
      </c>
      <c r="I27" s="15">
        <f>[23]Julho!$D$12</f>
        <v>14.6</v>
      </c>
      <c r="J27" s="15">
        <f>[23]Julho!$D$13</f>
        <v>10.9</v>
      </c>
      <c r="K27" s="15">
        <f>[23]Julho!$D$14</f>
        <v>4.3</v>
      </c>
      <c r="L27" s="15">
        <f>[23]Julho!$D$15</f>
        <v>0.1</v>
      </c>
      <c r="M27" s="15">
        <f>[23]Julho!$D$16</f>
        <v>4.9000000000000004</v>
      </c>
      <c r="N27" s="15">
        <f>[23]Julho!$D$17</f>
        <v>9.6</v>
      </c>
      <c r="O27" s="15">
        <f>[23]Julho!$D$18</f>
        <v>11.1</v>
      </c>
      <c r="P27" s="15">
        <f>[23]Julho!$D$19</f>
        <v>12.7</v>
      </c>
      <c r="Q27" s="15">
        <f>[23]Julho!$D$20</f>
        <v>14</v>
      </c>
      <c r="R27" s="15">
        <f>[23]Julho!$D$21</f>
        <v>13.8</v>
      </c>
      <c r="S27" s="107">
        <f>[23]Julho!$D$22</f>
        <v>12.1</v>
      </c>
      <c r="T27" s="15">
        <f>[23]Julho!$D$23</f>
        <v>13.4</v>
      </c>
      <c r="U27" s="15">
        <f>[23]Julho!$D$24</f>
        <v>14.3</v>
      </c>
      <c r="V27" s="15">
        <f>[23]Julho!$D$25</f>
        <v>11.2</v>
      </c>
      <c r="W27" s="15">
        <f>[23]Julho!$D$26</f>
        <v>7.8</v>
      </c>
      <c r="X27" s="15">
        <f>[23]Julho!$D$27</f>
        <v>11.5</v>
      </c>
      <c r="Y27" s="15">
        <f>[23]Julho!$D$28</f>
        <v>12.8</v>
      </c>
      <c r="Z27" s="15">
        <f>[23]Julho!$D$29</f>
        <v>12</v>
      </c>
      <c r="AA27" s="15">
        <f>[23]Julho!$D$30</f>
        <v>14.2</v>
      </c>
      <c r="AB27" s="15">
        <f>[23]Julho!$D$31</f>
        <v>12</v>
      </c>
      <c r="AC27" s="15">
        <f>[23]Julho!$D$32</f>
        <v>12.1</v>
      </c>
      <c r="AD27" s="15">
        <f>[23]Julho!$D$33</f>
        <v>16.2</v>
      </c>
      <c r="AE27" s="15">
        <f>[23]Julho!$D$34</f>
        <v>7.9</v>
      </c>
      <c r="AF27" s="15">
        <f>[23]Julho!$D$35</f>
        <v>13.8</v>
      </c>
      <c r="AG27" s="22">
        <f t="shared" si="5"/>
        <v>0.1</v>
      </c>
      <c r="AH27" s="86">
        <f t="shared" si="6"/>
        <v>11.374193548387098</v>
      </c>
    </row>
    <row r="28" spans="1:37" ht="17.100000000000001" customHeight="1" x14ac:dyDescent="0.2">
      <c r="A28" s="151" t="s">
        <v>18</v>
      </c>
      <c r="B28" s="15">
        <f>[24]Julho!$D$5</f>
        <v>12.7</v>
      </c>
      <c r="C28" s="15">
        <f>[24]Julho!$D$6</f>
        <v>13.1</v>
      </c>
      <c r="D28" s="15">
        <f>[24]Julho!$D$7</f>
        <v>12.2</v>
      </c>
      <c r="E28" s="15">
        <f>[24]Julho!$D$8</f>
        <v>12.7</v>
      </c>
      <c r="F28" s="15">
        <f>[24]Julho!$D$9</f>
        <v>12.8</v>
      </c>
      <c r="G28" s="15">
        <f>[24]Julho!$D$10</f>
        <v>13.1</v>
      </c>
      <c r="H28" s="15">
        <f>[24]Julho!$D$11</f>
        <v>13.3</v>
      </c>
      <c r="I28" s="15">
        <f>[24]Julho!$D$12</f>
        <v>12.6</v>
      </c>
      <c r="J28" s="15">
        <f>[24]Julho!$D$13</f>
        <v>11</v>
      </c>
      <c r="K28" s="15">
        <f>[24]Julho!$D$14</f>
        <v>6.6</v>
      </c>
      <c r="L28" s="15">
        <f>[24]Julho!$D$15</f>
        <v>8.4</v>
      </c>
      <c r="M28" s="15">
        <f>[24]Julho!$D$16</f>
        <v>11.9</v>
      </c>
      <c r="N28" s="15">
        <f>[24]Julho!$D$17</f>
        <v>13.7</v>
      </c>
      <c r="O28" s="15">
        <f>[24]Julho!$D$18</f>
        <v>13.1</v>
      </c>
      <c r="P28" s="15">
        <f>[24]Julho!$D$19</f>
        <v>14.7</v>
      </c>
      <c r="Q28" s="15">
        <f>[24]Julho!$D$20</f>
        <v>14</v>
      </c>
      <c r="R28" s="15">
        <f>[24]Julho!$D$21</f>
        <v>16.3</v>
      </c>
      <c r="S28" s="15">
        <f>[24]Julho!$D$22</f>
        <v>15.4</v>
      </c>
      <c r="T28" s="15">
        <f>[24]Julho!$D$23</f>
        <v>16</v>
      </c>
      <c r="U28" s="15">
        <f>[24]Julho!$D$24</f>
        <v>14.4</v>
      </c>
      <c r="V28" s="15">
        <f>[24]Julho!$D$25</f>
        <v>12.1</v>
      </c>
      <c r="W28" s="15">
        <f>[24]Julho!$D$26</f>
        <v>13.3</v>
      </c>
      <c r="X28" s="15">
        <f>[24]Julho!$D$27</f>
        <v>13.5</v>
      </c>
      <c r="Y28" s="15">
        <f>[24]Julho!$D$28</f>
        <v>12.1</v>
      </c>
      <c r="Z28" s="15">
        <f>[24]Julho!$D$29</f>
        <v>13.9</v>
      </c>
      <c r="AA28" s="15">
        <f>[24]Julho!$D$30</f>
        <v>15.5</v>
      </c>
      <c r="AB28" s="15">
        <f>[24]Julho!$D$31</f>
        <v>12.2</v>
      </c>
      <c r="AC28" s="15">
        <f>[24]Julho!$D$32</f>
        <v>12.7</v>
      </c>
      <c r="AD28" s="15">
        <f>[24]Julho!$D$33</f>
        <v>14.6</v>
      </c>
      <c r="AE28" s="15">
        <f>[24]Julho!$D$34</f>
        <v>12.6</v>
      </c>
      <c r="AF28" s="15">
        <f>[24]Julho!$D$35</f>
        <v>15.1</v>
      </c>
      <c r="AG28" s="21">
        <f t="shared" si="5"/>
        <v>6.6</v>
      </c>
      <c r="AH28" s="86">
        <f t="shared" si="6"/>
        <v>13.083870967741936</v>
      </c>
    </row>
    <row r="29" spans="1:37" ht="17.100000000000001" customHeight="1" x14ac:dyDescent="0.2">
      <c r="A29" s="151" t="s">
        <v>19</v>
      </c>
      <c r="B29" s="15">
        <f>[25]Julho!$D$5</f>
        <v>16.399999999999999</v>
      </c>
      <c r="C29" s="15">
        <f>[25]Julho!$D$6</f>
        <v>14.7</v>
      </c>
      <c r="D29" s="15">
        <f>[25]Julho!$D$7</f>
        <v>16.8</v>
      </c>
      <c r="E29" s="15">
        <f>[25]Julho!$D$8</f>
        <v>15.8</v>
      </c>
      <c r="F29" s="15">
        <f>[25]Julho!$D$9</f>
        <v>16.2</v>
      </c>
      <c r="G29" s="15">
        <f>[25]Julho!$D$10</f>
        <v>15.8</v>
      </c>
      <c r="H29" s="15">
        <f>[25]Julho!$D$11</f>
        <v>15.3</v>
      </c>
      <c r="I29" s="15">
        <f>[25]Julho!$D$12</f>
        <v>10.5</v>
      </c>
      <c r="J29" s="15">
        <f>[25]Julho!$D$13</f>
        <v>9.6999999999999993</v>
      </c>
      <c r="K29" s="15">
        <f>[25]Julho!$D$14</f>
        <v>5</v>
      </c>
      <c r="L29" s="15">
        <f>[25]Julho!$D$15</f>
        <v>6.6</v>
      </c>
      <c r="M29" s="15">
        <f>[25]Julho!$D$16</f>
        <v>7.8</v>
      </c>
      <c r="N29" s="15">
        <f>[25]Julho!$D$17</f>
        <v>13.3</v>
      </c>
      <c r="O29" s="15">
        <f>[25]Julho!$D$18</f>
        <v>14</v>
      </c>
      <c r="P29" s="15">
        <f>[25]Julho!$D$19</f>
        <v>15.5</v>
      </c>
      <c r="Q29" s="15">
        <f>[25]Julho!$D$20</f>
        <v>16.3</v>
      </c>
      <c r="R29" s="15">
        <f>[25]Julho!$D$21</f>
        <v>17.600000000000001</v>
      </c>
      <c r="S29" s="15">
        <f>[25]Julho!$D$22</f>
        <v>14.8</v>
      </c>
      <c r="T29" s="15">
        <f>[25]Julho!$D$23</f>
        <v>15.7</v>
      </c>
      <c r="U29" s="15">
        <f>[25]Julho!$D$24</f>
        <v>10.7</v>
      </c>
      <c r="V29" s="15">
        <f>[25]Julho!$D$25</f>
        <v>6.5</v>
      </c>
      <c r="W29" s="15">
        <f>[25]Julho!$D$26</f>
        <v>5.6</v>
      </c>
      <c r="X29" s="15">
        <f>[25]Julho!$D$27</f>
        <v>16.3</v>
      </c>
      <c r="Y29" s="15">
        <f>[25]Julho!$D$28</f>
        <v>11.9</v>
      </c>
      <c r="Z29" s="15">
        <f>[25]Julho!$D$29</f>
        <v>11.7</v>
      </c>
      <c r="AA29" s="15">
        <f>[25]Julho!$D$30</f>
        <v>12.6</v>
      </c>
      <c r="AB29" s="15">
        <f>[25]Julho!$D$31</f>
        <v>12.3</v>
      </c>
      <c r="AC29" s="15">
        <f>[25]Julho!$D$32</f>
        <v>16.899999999999999</v>
      </c>
      <c r="AD29" s="15">
        <f>[25]Julho!$D$33</f>
        <v>10.3</v>
      </c>
      <c r="AE29" s="15">
        <f>[25]Julho!$D$34</f>
        <v>9.8000000000000007</v>
      </c>
      <c r="AF29" s="15">
        <f>[25]Julho!$D$35</f>
        <v>9.1</v>
      </c>
      <c r="AG29" s="21">
        <f t="shared" si="5"/>
        <v>5</v>
      </c>
      <c r="AH29" s="86">
        <f t="shared" si="6"/>
        <v>12.629032258064518</v>
      </c>
    </row>
    <row r="30" spans="1:37" ht="17.100000000000001" customHeight="1" x14ac:dyDescent="0.2">
      <c r="A30" s="151" t="s">
        <v>31</v>
      </c>
      <c r="B30" s="15">
        <f>[26]Julho!$D$5</f>
        <v>15.6</v>
      </c>
      <c r="C30" s="15">
        <f>[26]Julho!$D$6</f>
        <v>17.3</v>
      </c>
      <c r="D30" s="15">
        <f>[26]Julho!$D$7</f>
        <v>16.600000000000001</v>
      </c>
      <c r="E30" s="15">
        <f>[26]Julho!$D$8</f>
        <v>15.9</v>
      </c>
      <c r="F30" s="15">
        <f>[26]Julho!$D$9</f>
        <v>15.1</v>
      </c>
      <c r="G30" s="15">
        <f>[26]Julho!$D$10</f>
        <v>15.6</v>
      </c>
      <c r="H30" s="15">
        <f>[26]Julho!$D$11</f>
        <v>15.3</v>
      </c>
      <c r="I30" s="15">
        <f>[26]Julho!$D$12</f>
        <v>15.7</v>
      </c>
      <c r="J30" s="15">
        <f>[26]Julho!$D$13</f>
        <v>10.7</v>
      </c>
      <c r="K30" s="15">
        <f>[26]Julho!$D$14</f>
        <v>5.3</v>
      </c>
      <c r="L30" s="15">
        <f>[26]Julho!$D$15</f>
        <v>3.2</v>
      </c>
      <c r="M30" s="15">
        <f>[26]Julho!$D$16</f>
        <v>9.5</v>
      </c>
      <c r="N30" s="15">
        <f>[26]Julho!$D$17</f>
        <v>14.2</v>
      </c>
      <c r="O30" s="15">
        <f>[26]Julho!$D$18</f>
        <v>16.899999999999999</v>
      </c>
      <c r="P30" s="15">
        <f>[26]Julho!$D$19</f>
        <v>16.3</v>
      </c>
      <c r="Q30" s="15">
        <f>[26]Julho!$D$20</f>
        <v>17.600000000000001</v>
      </c>
      <c r="R30" s="15">
        <f>[26]Julho!$D$21</f>
        <v>18.399999999999999</v>
      </c>
      <c r="S30" s="15">
        <f>[26]Julho!$D$22</f>
        <v>19.899999999999999</v>
      </c>
      <c r="T30" s="15">
        <f>[26]Julho!$D$23</f>
        <v>15.9</v>
      </c>
      <c r="U30" s="15">
        <f>[26]Julho!$D$24</f>
        <v>16.8</v>
      </c>
      <c r="V30" s="15">
        <f>[26]Julho!$D$25</f>
        <v>10.199999999999999</v>
      </c>
      <c r="W30" s="15">
        <f>[26]Julho!$D$26</f>
        <v>9.9</v>
      </c>
      <c r="X30" s="15">
        <f>[26]Julho!$D$27</f>
        <v>15.1</v>
      </c>
      <c r="Y30" s="15">
        <f>[26]Julho!$D$28</f>
        <v>13.5</v>
      </c>
      <c r="Z30" s="15">
        <f>[26]Julho!$D$29</f>
        <v>11.5</v>
      </c>
      <c r="AA30" s="15">
        <f>[26]Julho!$D$30</f>
        <v>13.2</v>
      </c>
      <c r="AB30" s="15">
        <f>[26]Julho!$D$31</f>
        <v>12</v>
      </c>
      <c r="AC30" s="15">
        <f>[26]Julho!$D$32</f>
        <v>14.5</v>
      </c>
      <c r="AD30" s="15">
        <f>[26]Julho!$D$33</f>
        <v>15.2</v>
      </c>
      <c r="AE30" s="15">
        <f>[26]Julho!$D$34</f>
        <v>11.4</v>
      </c>
      <c r="AF30" s="15">
        <f>[26]Julho!$D$35</f>
        <v>13.9</v>
      </c>
      <c r="AG30" s="21">
        <f t="shared" si="5"/>
        <v>3.2</v>
      </c>
      <c r="AH30" s="86">
        <f t="shared" si="6"/>
        <v>13.941935483870964</v>
      </c>
    </row>
    <row r="31" spans="1:37" ht="17.100000000000001" customHeight="1" x14ac:dyDescent="0.2">
      <c r="A31" s="151" t="s">
        <v>48</v>
      </c>
      <c r="B31" s="15">
        <f>[27]Julho!$D$5</f>
        <v>16.100000000000001</v>
      </c>
      <c r="C31" s="15">
        <f>[27]Julho!$D$6</f>
        <v>15.4</v>
      </c>
      <c r="D31" s="15">
        <f>[27]Julho!$D$7</f>
        <v>15.1</v>
      </c>
      <c r="E31" s="15">
        <f>[27]Julho!$D$8</f>
        <v>16.2</v>
      </c>
      <c r="F31" s="15">
        <f>[27]Julho!$D$9</f>
        <v>15.6</v>
      </c>
      <c r="G31" s="15">
        <f>[27]Julho!$D$10</f>
        <v>16.7</v>
      </c>
      <c r="H31" s="15">
        <f>[27]Julho!$D$11</f>
        <v>16</v>
      </c>
      <c r="I31" s="15">
        <f>[27]Julho!$D$12</f>
        <v>14.9</v>
      </c>
      <c r="J31" s="15">
        <f>[27]Julho!$D$13</f>
        <v>11.5</v>
      </c>
      <c r="K31" s="15">
        <f>[27]Julho!$D$14</f>
        <v>7.8</v>
      </c>
      <c r="L31" s="15">
        <f>[27]Julho!$D$15</f>
        <v>7.6</v>
      </c>
      <c r="M31" s="15">
        <f>[27]Julho!$D$16</f>
        <v>13.7</v>
      </c>
      <c r="N31" s="15">
        <f>[27]Julho!$D$17</f>
        <v>15.9</v>
      </c>
      <c r="O31" s="15">
        <f>[27]Julho!$D$18</f>
        <v>16.3</v>
      </c>
      <c r="P31" s="15">
        <f>[27]Julho!$D$19</f>
        <v>18.399999999999999</v>
      </c>
      <c r="Q31" s="15">
        <f>[27]Julho!$D$20</f>
        <v>18.399999999999999</v>
      </c>
      <c r="R31" s="15">
        <f>[27]Julho!$D$21</f>
        <v>16.5</v>
      </c>
      <c r="S31" s="15">
        <f>[27]Julho!$D$22</f>
        <v>16.3</v>
      </c>
      <c r="T31" s="15">
        <f>[27]Julho!$D$23</f>
        <v>17.7</v>
      </c>
      <c r="U31" s="15">
        <f>[27]Julho!$D$24</f>
        <v>17.7</v>
      </c>
      <c r="V31" s="15">
        <f>[27]Julho!$D$25</f>
        <v>10.6</v>
      </c>
      <c r="W31" s="15">
        <f>[27]Julho!$D$26</f>
        <v>10.5</v>
      </c>
      <c r="X31" s="15">
        <f>[27]Julho!$D$27</f>
        <v>16.100000000000001</v>
      </c>
      <c r="Y31" s="15">
        <f>[27]Julho!$D$28</f>
        <v>14.4</v>
      </c>
      <c r="Z31" s="15">
        <f>[27]Julho!$D$29</f>
        <v>10.6</v>
      </c>
      <c r="AA31" s="15">
        <f>[27]Julho!$D$30</f>
        <v>10.8</v>
      </c>
      <c r="AB31" s="15">
        <f>[27]Julho!$D$31</f>
        <v>13.4</v>
      </c>
      <c r="AC31" s="15">
        <f>[27]Julho!$D$32</f>
        <v>17.2</v>
      </c>
      <c r="AD31" s="15">
        <f>[27]Julho!$D$33</f>
        <v>16.8</v>
      </c>
      <c r="AE31" s="15">
        <f>[27]Julho!$D$34</f>
        <v>16.3</v>
      </c>
      <c r="AF31" s="15">
        <f>[27]Julho!$D$35</f>
        <v>19.100000000000001</v>
      </c>
      <c r="AG31" s="21">
        <f>MIN(B31:AF31)</f>
        <v>7.6</v>
      </c>
      <c r="AH31" s="86">
        <f>AVERAGE(B31:AF31)</f>
        <v>14.825806451612905</v>
      </c>
    </row>
    <row r="32" spans="1:37" ht="17.100000000000001" customHeight="1" x14ac:dyDescent="0.2">
      <c r="A32" s="151" t="s">
        <v>20</v>
      </c>
      <c r="B32" s="15">
        <f>[28]Julho!$D$5</f>
        <v>17.100000000000001</v>
      </c>
      <c r="C32" s="15">
        <f>[28]Julho!$D$6</f>
        <v>16.899999999999999</v>
      </c>
      <c r="D32" s="15">
        <f>[28]Julho!$D$7</f>
        <v>16.399999999999999</v>
      </c>
      <c r="E32" s="15">
        <f>[28]Julho!$D$8</f>
        <v>17</v>
      </c>
      <c r="F32" s="15">
        <f>[28]Julho!$D$9</f>
        <v>16.2</v>
      </c>
      <c r="G32" s="15">
        <f>[28]Julho!$D$10</f>
        <v>17</v>
      </c>
      <c r="H32" s="15">
        <f>[28]Julho!$D$11</f>
        <v>16.3</v>
      </c>
      <c r="I32" s="15">
        <f>[28]Julho!$D$12</f>
        <v>15.1</v>
      </c>
      <c r="J32" s="15">
        <f>[28]Julho!$D$13</f>
        <v>16.2</v>
      </c>
      <c r="K32" s="15">
        <f>[28]Julho!$D$14</f>
        <v>11.8</v>
      </c>
      <c r="L32" s="15">
        <f>[28]Julho!$D$15</f>
        <v>7.3</v>
      </c>
      <c r="M32" s="15">
        <f>[28]Julho!$D$16</f>
        <v>8.6999999999999993</v>
      </c>
      <c r="N32" s="15">
        <f>[28]Julho!$D$17</f>
        <v>12.5</v>
      </c>
      <c r="O32" s="15">
        <f>[28]Julho!$D$18</f>
        <v>14.2</v>
      </c>
      <c r="P32" s="15">
        <f>[28]Julho!$D$19</f>
        <v>15.8</v>
      </c>
      <c r="Q32" s="15">
        <f>[28]Julho!$D$20</f>
        <v>16.7</v>
      </c>
      <c r="R32" s="15">
        <f>[28]Julho!$D$21</f>
        <v>15.6</v>
      </c>
      <c r="S32" s="15">
        <f>[28]Julho!$D$22</f>
        <v>15</v>
      </c>
      <c r="T32" s="15">
        <f>[28]Julho!$D$23</f>
        <v>19.5</v>
      </c>
      <c r="U32" s="15">
        <f>[28]Julho!$D$24</f>
        <v>17.3</v>
      </c>
      <c r="V32" s="15">
        <f>[28]Julho!$D$25</f>
        <v>15.4</v>
      </c>
      <c r="W32" s="15">
        <f>[28]Julho!$D$26</f>
        <v>13</v>
      </c>
      <c r="X32" s="15">
        <f>[28]Julho!$D$27</f>
        <v>15.7</v>
      </c>
      <c r="Y32" s="15">
        <f>[28]Julho!$D$28</f>
        <v>16.399999999999999</v>
      </c>
      <c r="Z32" s="15">
        <f>[28]Julho!$D$29</f>
        <v>16.600000000000001</v>
      </c>
      <c r="AA32" s="15">
        <f>[28]Julho!$D$30</f>
        <v>15.4</v>
      </c>
      <c r="AB32" s="15">
        <f>[28]Julho!$D$31</f>
        <v>15.9</v>
      </c>
      <c r="AC32" s="15">
        <f>[28]Julho!$D$32</f>
        <v>17.3</v>
      </c>
      <c r="AD32" s="15">
        <f>[28]Julho!$D$33</f>
        <v>18.7</v>
      </c>
      <c r="AE32" s="15">
        <f>[28]Julho!$D$34</f>
        <v>18.8</v>
      </c>
      <c r="AF32" s="15">
        <f>[28]Julho!$D$35</f>
        <v>17.7</v>
      </c>
      <c r="AG32" s="21">
        <f>MIN(B32:AF32)</f>
        <v>7.3</v>
      </c>
      <c r="AH32" s="86">
        <f>AVERAGE(B32:AF32)</f>
        <v>15.596774193548383</v>
      </c>
    </row>
    <row r="33" spans="1:34" ht="17.100000000000001" customHeight="1" x14ac:dyDescent="0.2">
      <c r="A33" s="72" t="s">
        <v>144</v>
      </c>
      <c r="B33" s="15" t="str">
        <f>[29]Julho!$D$5</f>
        <v>*</v>
      </c>
      <c r="C33" s="15" t="str">
        <f>[29]Julho!$D$6</f>
        <v>*</v>
      </c>
      <c r="D33" s="15" t="str">
        <f>[29]Julho!$D$7</f>
        <v>*</v>
      </c>
      <c r="E33" s="15" t="str">
        <f>[29]Julho!$D$8</f>
        <v>*</v>
      </c>
      <c r="F33" s="15" t="str">
        <f>[29]Julho!$D$9</f>
        <v>*</v>
      </c>
      <c r="G33" s="15" t="str">
        <f>[29]Julho!$D$10</f>
        <v>*</v>
      </c>
      <c r="H33" s="15" t="str">
        <f>[29]Julho!$D$11</f>
        <v>*</v>
      </c>
      <c r="I33" s="15" t="str">
        <f>[29]Julho!$D$12</f>
        <v>*</v>
      </c>
      <c r="J33" s="15" t="str">
        <f>[29]Julho!$D$13</f>
        <v>*</v>
      </c>
      <c r="K33" s="15" t="str">
        <f>[29]Julho!$D$14</f>
        <v>*</v>
      </c>
      <c r="L33" s="15" t="str">
        <f>[29]Julho!$D$15</f>
        <v>*</v>
      </c>
      <c r="M33" s="15">
        <f>[29]Julho!$D$16</f>
        <v>17.899999999999999</v>
      </c>
      <c r="N33" s="15">
        <f>[29]Julho!$D$17</f>
        <v>13.5</v>
      </c>
      <c r="O33" s="15">
        <f>[29]Julho!$D$18</f>
        <v>14.4</v>
      </c>
      <c r="P33" s="15">
        <f>[29]Julho!$D$19</f>
        <v>17</v>
      </c>
      <c r="Q33" s="15">
        <f>[29]Julho!$D$20</f>
        <v>17</v>
      </c>
      <c r="R33" s="15">
        <f>[29]Julho!$D$21</f>
        <v>16.7</v>
      </c>
      <c r="S33" s="15">
        <f>[29]Julho!$D$22</f>
        <v>14.8</v>
      </c>
      <c r="T33" s="15">
        <f>[29]Julho!$D$23</f>
        <v>17.399999999999999</v>
      </c>
      <c r="U33" s="15">
        <f>[29]Julho!$D$24</f>
        <v>17</v>
      </c>
      <c r="V33" s="15">
        <f>[29]Julho!$D$25</f>
        <v>11.3</v>
      </c>
      <c r="W33" s="15">
        <f>[29]Julho!$D$26</f>
        <v>9.3000000000000007</v>
      </c>
      <c r="X33" s="15">
        <f>[29]Julho!$D$27</f>
        <v>15.7</v>
      </c>
      <c r="Y33" s="15">
        <f>[29]Julho!$D$28</f>
        <v>15.2</v>
      </c>
      <c r="Z33" s="15">
        <f>[29]Julho!$D$29</f>
        <v>14.9</v>
      </c>
      <c r="AA33" s="15">
        <f>[29]Julho!$D$30</f>
        <v>14.8</v>
      </c>
      <c r="AB33" s="15">
        <f>[29]Julho!$D$31</f>
        <v>13.3</v>
      </c>
      <c r="AC33" s="15">
        <f>[29]Julho!$D$32</f>
        <v>15.5</v>
      </c>
      <c r="AD33" s="15">
        <f>[29]Julho!$D$33</f>
        <v>16.7</v>
      </c>
      <c r="AE33" s="15">
        <f>[29]Julho!$D$34</f>
        <v>12.5</v>
      </c>
      <c r="AF33" s="15">
        <f>[29]Julho!$D$35</f>
        <v>13</v>
      </c>
      <c r="AG33" s="20">
        <f>MIN(B33:AF33)</f>
        <v>9.3000000000000007</v>
      </c>
      <c r="AH33" s="85">
        <f>AVERAGE(B33:AF33)</f>
        <v>14.895000000000001</v>
      </c>
    </row>
    <row r="34" spans="1:34" ht="17.100000000000001" customHeight="1" x14ac:dyDescent="0.2">
      <c r="A34" s="72" t="s">
        <v>145</v>
      </c>
      <c r="B34" s="15" t="str">
        <f>[30]Julho!$D$5</f>
        <v>*</v>
      </c>
      <c r="C34" s="15" t="str">
        <f>[30]Julho!$D$6</f>
        <v>*</v>
      </c>
      <c r="D34" s="15" t="str">
        <f>[30]Julho!$D$7</f>
        <v>*</v>
      </c>
      <c r="E34" s="15" t="str">
        <f>[30]Julho!$D$8</f>
        <v>*</v>
      </c>
      <c r="F34" s="15" t="str">
        <f>[30]Julho!$D$9</f>
        <v>*</v>
      </c>
      <c r="G34" s="15" t="str">
        <f>[30]Julho!$D$10</f>
        <v>*</v>
      </c>
      <c r="H34" s="15" t="str">
        <f>[30]Julho!$D$11</f>
        <v>*</v>
      </c>
      <c r="I34" s="15" t="str">
        <f>[30]Julho!$D$12</f>
        <v>*</v>
      </c>
      <c r="J34" s="15" t="str">
        <f>[30]Julho!$D$13</f>
        <v>*</v>
      </c>
      <c r="K34" s="15" t="str">
        <f>[30]Julho!$D$14</f>
        <v>*</v>
      </c>
      <c r="L34" s="15" t="str">
        <f>[30]Julho!$D$15</f>
        <v>*</v>
      </c>
      <c r="M34" s="15" t="str">
        <f>[30]Julho!$D$16</f>
        <v>*</v>
      </c>
      <c r="N34" s="15" t="str">
        <f>[30]Julho!$D$17</f>
        <v>*</v>
      </c>
      <c r="O34" s="15" t="str">
        <f>[30]Julho!$D$18</f>
        <v>*</v>
      </c>
      <c r="P34" s="15" t="str">
        <f>[30]Julho!$D$19</f>
        <v>*</v>
      </c>
      <c r="Q34" s="15" t="str">
        <f>[30]Julho!$D$20</f>
        <v>*</v>
      </c>
      <c r="R34" s="15" t="str">
        <f>[30]Julho!$D$21</f>
        <v>*</v>
      </c>
      <c r="S34" s="15" t="str">
        <f>[30]Julho!$D$22</f>
        <v>*</v>
      </c>
      <c r="T34" s="15" t="str">
        <f>[30]Julho!$D$23</f>
        <v>*</v>
      </c>
      <c r="U34" s="15" t="str">
        <f>[30]Julho!$D$24</f>
        <v>*</v>
      </c>
      <c r="V34" s="15" t="str">
        <f>[30]Julho!$D$25</f>
        <v>*</v>
      </c>
      <c r="W34" s="15" t="str">
        <f>[30]Julho!$D$26</f>
        <v>*</v>
      </c>
      <c r="X34" s="15">
        <f>[30]Julho!$D$27</f>
        <v>18.100000000000001</v>
      </c>
      <c r="Y34" s="15">
        <f>[30]Julho!$D$28</f>
        <v>10.3</v>
      </c>
      <c r="Z34" s="15">
        <f>[30]Julho!$D$29</f>
        <v>10.8</v>
      </c>
      <c r="AA34" s="15">
        <f>[30]Julho!$D$30</f>
        <v>11</v>
      </c>
      <c r="AB34" s="15">
        <f>[30]Julho!$D$31</f>
        <v>9.8000000000000007</v>
      </c>
      <c r="AC34" s="15">
        <f>[30]Julho!$D$32</f>
        <v>17.3</v>
      </c>
      <c r="AD34" s="15">
        <f>[30]Julho!$D$33</f>
        <v>10.1</v>
      </c>
      <c r="AE34" s="15">
        <f>[30]Julho!$D$34</f>
        <v>11</v>
      </c>
      <c r="AF34" s="15">
        <f>[30]Julho!$D$35</f>
        <v>9.8000000000000007</v>
      </c>
      <c r="AG34" s="21">
        <f t="shared" ref="AG34:AG44" si="9">MIN(B34:AF34)</f>
        <v>9.8000000000000007</v>
      </c>
      <c r="AH34" s="86">
        <f>AVERAGE(B34:AF34)</f>
        <v>12.02222222222222</v>
      </c>
    </row>
    <row r="35" spans="1:34" ht="17.100000000000001" customHeight="1" x14ac:dyDescent="0.2">
      <c r="A35" s="72" t="s">
        <v>146</v>
      </c>
      <c r="B35" s="15" t="str">
        <f>[31]Julho!$D$5</f>
        <v>*</v>
      </c>
      <c r="C35" s="15" t="str">
        <f>[31]Julho!$D$6</f>
        <v>*</v>
      </c>
      <c r="D35" s="15" t="str">
        <f>[31]Julho!$D$7</f>
        <v>*</v>
      </c>
      <c r="E35" s="15" t="str">
        <f>[31]Julho!$D$8</f>
        <v>*</v>
      </c>
      <c r="F35" s="15" t="str">
        <f>[31]Julho!$D$9</f>
        <v>*</v>
      </c>
      <c r="G35" s="15" t="str">
        <f>[31]Julho!$D$10</f>
        <v>*</v>
      </c>
      <c r="H35" s="15" t="str">
        <f>[31]Julho!$D$11</f>
        <v>*</v>
      </c>
      <c r="I35" s="15" t="str">
        <f>[31]Julho!$D$12</f>
        <v>*</v>
      </c>
      <c r="J35" s="15">
        <f>[31]Julho!$D$13</f>
        <v>13.4</v>
      </c>
      <c r="K35" s="15">
        <f>[31]Julho!$D$14</f>
        <v>7.5</v>
      </c>
      <c r="L35" s="15">
        <f>[31]Julho!$D$15</f>
        <v>4.2</v>
      </c>
      <c r="M35" s="15">
        <f>[31]Julho!$D$16</f>
        <v>8.5</v>
      </c>
      <c r="N35" s="15">
        <f>[31]Julho!$D$17</f>
        <v>12.4</v>
      </c>
      <c r="O35" s="15">
        <f>[31]Julho!$D$18</f>
        <v>13.6</v>
      </c>
      <c r="P35" s="15">
        <f>[31]Julho!$D$19</f>
        <v>15</v>
      </c>
      <c r="Q35" s="15">
        <f>[31]Julho!$D$20</f>
        <v>15.6</v>
      </c>
      <c r="R35" s="15">
        <f>[31]Julho!$D$21</f>
        <v>13.5</v>
      </c>
      <c r="S35" s="15">
        <f>[31]Julho!$D$22</f>
        <v>11.8</v>
      </c>
      <c r="T35" s="15">
        <f>[31]Julho!$D$23</f>
        <v>15.6</v>
      </c>
      <c r="U35" s="15">
        <f>[31]Julho!$D$24</f>
        <v>16.3</v>
      </c>
      <c r="V35" s="15">
        <f>[31]Julho!$D$25</f>
        <v>11.1</v>
      </c>
      <c r="W35" s="15">
        <f>[31]Julho!$D$26</f>
        <v>10.1</v>
      </c>
      <c r="X35" s="15">
        <f>[31]Julho!$D$27</f>
        <v>14</v>
      </c>
      <c r="Y35" s="15">
        <f>[31]Julho!$D$28</f>
        <v>11.6</v>
      </c>
      <c r="Z35" s="15">
        <f>[31]Julho!$D$29</f>
        <v>11.7</v>
      </c>
      <c r="AA35" s="15">
        <f>[31]Julho!$D$30</f>
        <v>13</v>
      </c>
      <c r="AB35" s="15">
        <f>[31]Julho!$D$31</f>
        <v>12.8</v>
      </c>
      <c r="AC35" s="15">
        <f>[31]Julho!$D$32</f>
        <v>15.9</v>
      </c>
      <c r="AD35" s="15">
        <f>[31]Julho!$D$33</f>
        <v>15.1</v>
      </c>
      <c r="AE35" s="15">
        <f>[31]Julho!$D$34</f>
        <v>12.5</v>
      </c>
      <c r="AF35" s="15">
        <f>[31]Julho!$D$35</f>
        <v>15.4</v>
      </c>
      <c r="AG35" s="21">
        <f t="shared" si="9"/>
        <v>4.2</v>
      </c>
      <c r="AH35" s="86">
        <f>AVERAGE(B35:AF35)</f>
        <v>12.63478260869565</v>
      </c>
    </row>
    <row r="36" spans="1:34" ht="17.100000000000001" customHeight="1" x14ac:dyDescent="0.2">
      <c r="A36" s="72" t="s">
        <v>147</v>
      </c>
      <c r="B36" s="15" t="str">
        <f>[32]Julho!$D$5</f>
        <v>*</v>
      </c>
      <c r="C36" s="15" t="str">
        <f>[32]Julho!$D$6</f>
        <v>*</v>
      </c>
      <c r="D36" s="15" t="str">
        <f>[32]Julho!$D$7</f>
        <v>*</v>
      </c>
      <c r="E36" s="15" t="str">
        <f>[32]Julho!$D$8</f>
        <v>*</v>
      </c>
      <c r="F36" s="15" t="str">
        <f>[32]Julho!$D$9</f>
        <v>*</v>
      </c>
      <c r="G36" s="15" t="str">
        <f>[32]Julho!$D$10</f>
        <v>*</v>
      </c>
      <c r="H36" s="15" t="str">
        <f>[32]Julho!$D$11</f>
        <v>*</v>
      </c>
      <c r="I36" s="15" t="str">
        <f>[32]Julho!$D$12</f>
        <v>*</v>
      </c>
      <c r="J36" s="15" t="str">
        <f>[32]Julho!$D$13</f>
        <v>*</v>
      </c>
      <c r="K36" s="15" t="str">
        <f>[32]Julho!$D$14</f>
        <v>*</v>
      </c>
      <c r="L36" s="15" t="str">
        <f>[32]Julho!$D$15</f>
        <v>*</v>
      </c>
      <c r="M36" s="15" t="str">
        <f>[32]Julho!$D$16</f>
        <v>*</v>
      </c>
      <c r="N36" s="15" t="str">
        <f>[32]Julho!$D$17</f>
        <v>*</v>
      </c>
      <c r="O36" s="15" t="str">
        <f>[32]Julho!$D$18</f>
        <v>*</v>
      </c>
      <c r="P36" s="15" t="str">
        <f>[32]Julho!$D$19</f>
        <v>*</v>
      </c>
      <c r="Q36" s="15" t="str">
        <f>[32]Julho!$D$20</f>
        <v>*</v>
      </c>
      <c r="R36" s="15" t="str">
        <f>[32]Julho!$D$21</f>
        <v>*</v>
      </c>
      <c r="S36" s="15" t="str">
        <f>[32]Julho!$D$22</f>
        <v>*</v>
      </c>
      <c r="T36" s="15" t="str">
        <f>[32]Julho!$D$23</f>
        <v>*</v>
      </c>
      <c r="U36" s="15" t="str">
        <f>[32]Julho!$D$24</f>
        <v>*</v>
      </c>
      <c r="V36" s="15" t="str">
        <f>[32]Julho!$D$25</f>
        <v>*</v>
      </c>
      <c r="W36" s="15" t="str">
        <f>[32]Julho!$D$26</f>
        <v>*</v>
      </c>
      <c r="X36" s="15" t="str">
        <f>[32]Julho!$D$27</f>
        <v>*</v>
      </c>
      <c r="Y36" s="15" t="str">
        <f>[32]Julho!$D$28</f>
        <v>*</v>
      </c>
      <c r="Z36" s="15" t="str">
        <f>[32]Julho!$D$29</f>
        <v>*</v>
      </c>
      <c r="AA36" s="15" t="str">
        <f>[32]Julho!$D$30</f>
        <v>*</v>
      </c>
      <c r="AB36" s="15" t="str">
        <f>[32]Julho!$D$31</f>
        <v>*</v>
      </c>
      <c r="AC36" s="15" t="str">
        <f>[32]Julho!$D$32</f>
        <v>*</v>
      </c>
      <c r="AD36" s="15" t="str">
        <f>[32]Julho!$D$33</f>
        <v>*</v>
      </c>
      <c r="AE36" s="15" t="str">
        <f>[32]Julho!$D$34</f>
        <v>*</v>
      </c>
      <c r="AF36" s="15" t="str">
        <f>[32]Julho!$D$35</f>
        <v>*</v>
      </c>
      <c r="AG36" s="21" t="s">
        <v>134</v>
      </c>
      <c r="AH36" s="86" t="s">
        <v>134</v>
      </c>
    </row>
    <row r="37" spans="1:34" ht="17.100000000000001" customHeight="1" x14ac:dyDescent="0.2">
      <c r="A37" s="72" t="s">
        <v>148</v>
      </c>
      <c r="B37" s="15" t="str">
        <f>[33]Julho!$D$5</f>
        <v>*</v>
      </c>
      <c r="C37" s="15" t="str">
        <f>[33]Julho!$D$6</f>
        <v>*</v>
      </c>
      <c r="D37" s="15" t="str">
        <f>[33]Julho!$D$7</f>
        <v>*</v>
      </c>
      <c r="E37" s="15" t="str">
        <f>[33]Julho!$D$8</f>
        <v>*</v>
      </c>
      <c r="F37" s="15" t="str">
        <f>[33]Julho!$D$9</f>
        <v>*</v>
      </c>
      <c r="G37" s="15" t="str">
        <f>[33]Julho!$D$10</f>
        <v>*</v>
      </c>
      <c r="H37" s="15" t="str">
        <f>[33]Julho!$D$11</f>
        <v>*</v>
      </c>
      <c r="I37" s="15" t="str">
        <f>[33]Julho!$D$12</f>
        <v>*</v>
      </c>
      <c r="J37" s="15" t="str">
        <f>[33]Julho!$D$13</f>
        <v>*</v>
      </c>
      <c r="K37" s="15" t="str">
        <f>[33]Julho!$D$14</f>
        <v>*</v>
      </c>
      <c r="L37" s="15">
        <f>[33]Julho!$D$15</f>
        <v>14.1</v>
      </c>
      <c r="M37" s="15">
        <f>[33]Julho!$D$16</f>
        <v>8.9</v>
      </c>
      <c r="N37" s="15">
        <f>[33]Julho!$D$17</f>
        <v>10.6</v>
      </c>
      <c r="O37" s="15">
        <f>[33]Julho!$D$18</f>
        <v>13.7</v>
      </c>
      <c r="P37" s="15">
        <f>[33]Julho!$D$19</f>
        <v>13.4</v>
      </c>
      <c r="Q37" s="15">
        <f>[33]Julho!$D$20</f>
        <v>14.6</v>
      </c>
      <c r="R37" s="15">
        <f>[33]Julho!$D$21</f>
        <v>13.7</v>
      </c>
      <c r="S37" s="15">
        <f>[33]Julho!$D$22</f>
        <v>12.8</v>
      </c>
      <c r="T37" s="15">
        <f>[33]Julho!$D$23</f>
        <v>17.600000000000001</v>
      </c>
      <c r="U37" s="15">
        <f>[33]Julho!$D$24</f>
        <v>15.3</v>
      </c>
      <c r="V37" s="15">
        <f>[33]Julho!$D$25</f>
        <v>13.1</v>
      </c>
      <c r="W37" s="15">
        <f>[33]Julho!$D$26</f>
        <v>10.9</v>
      </c>
      <c r="X37" s="15">
        <f>[33]Julho!$D$27</f>
        <v>15.2</v>
      </c>
      <c r="Y37" s="15">
        <f>[33]Julho!$D$28</f>
        <v>16.399999999999999</v>
      </c>
      <c r="Z37" s="15">
        <f>[33]Julho!$D$29</f>
        <v>13.4</v>
      </c>
      <c r="AA37" s="15">
        <f>[33]Julho!$D$30</f>
        <v>13.8</v>
      </c>
      <c r="AB37" s="15">
        <f>[33]Julho!$D$31</f>
        <v>14.6</v>
      </c>
      <c r="AC37" s="15">
        <f>[33]Julho!$D$32</f>
        <v>15.5</v>
      </c>
      <c r="AD37" s="15">
        <f>[33]Julho!$D$33</f>
        <v>17</v>
      </c>
      <c r="AE37" s="15">
        <f>[33]Julho!$D$34</f>
        <v>15.5</v>
      </c>
      <c r="AF37" s="15">
        <f>[33]Julho!$D$35</f>
        <v>14.7</v>
      </c>
      <c r="AG37" s="21">
        <f>MIN(B37:AF37)</f>
        <v>8.9</v>
      </c>
      <c r="AH37" s="86">
        <f t="shared" ref="AH37:AH49" si="10">AVERAGE(B37:AF37)</f>
        <v>14.038095238095238</v>
      </c>
    </row>
    <row r="38" spans="1:34" ht="17.100000000000001" customHeight="1" x14ac:dyDescent="0.2">
      <c r="A38" s="72" t="s">
        <v>149</v>
      </c>
      <c r="B38" s="15" t="str">
        <f>[34]Julho!$D$5</f>
        <v>*</v>
      </c>
      <c r="C38" s="15" t="str">
        <f>[34]Julho!$D$6</f>
        <v>*</v>
      </c>
      <c r="D38" s="15" t="str">
        <f>[34]Julho!$D$7</f>
        <v>*</v>
      </c>
      <c r="E38" s="15" t="str">
        <f>[34]Julho!$D$8</f>
        <v>*</v>
      </c>
      <c r="F38" s="15" t="str">
        <f>[34]Julho!$D$9</f>
        <v>*</v>
      </c>
      <c r="G38" s="15" t="str">
        <f>[34]Julho!$D$10</f>
        <v>*</v>
      </c>
      <c r="H38" s="15" t="str">
        <f>[34]Julho!$D$11</f>
        <v>*</v>
      </c>
      <c r="I38" s="15" t="str">
        <f>[34]Julho!$D$12</f>
        <v>*</v>
      </c>
      <c r="J38" s="15" t="str">
        <f>[34]Julho!$D$13</f>
        <v>*</v>
      </c>
      <c r="K38" s="15" t="str">
        <f>[34]Julho!$D$14</f>
        <v>*</v>
      </c>
      <c r="L38" s="15" t="str">
        <f>[34]Julho!$D$15</f>
        <v>*</v>
      </c>
      <c r="M38" s="15" t="str">
        <f>[34]Julho!$D$16</f>
        <v>*</v>
      </c>
      <c r="N38" s="15" t="str">
        <f>[34]Julho!$D$17</f>
        <v>*</v>
      </c>
      <c r="O38" s="15" t="str">
        <f>[34]Julho!$D$18</f>
        <v>*</v>
      </c>
      <c r="P38" s="15" t="str">
        <f>[34]Julho!$D$19</f>
        <v>*</v>
      </c>
      <c r="Q38" s="15">
        <f>[34]Julho!$D$20</f>
        <v>24.4</v>
      </c>
      <c r="R38" s="15">
        <f>[34]Julho!$D$21</f>
        <v>19</v>
      </c>
      <c r="S38" s="15">
        <f>[34]Julho!$D$22</f>
        <v>17.8</v>
      </c>
      <c r="T38" s="15">
        <f>[34]Julho!$D$23</f>
        <v>17.600000000000001</v>
      </c>
      <c r="U38" s="15">
        <f>[34]Julho!$D$24</f>
        <v>13.1</v>
      </c>
      <c r="V38" s="15">
        <f>[34]Julho!$D$25</f>
        <v>8.9</v>
      </c>
      <c r="W38" s="15">
        <f>[34]Julho!$D$26</f>
        <v>8.1</v>
      </c>
      <c r="X38" s="15">
        <f>[34]Julho!$D$27</f>
        <v>14.4</v>
      </c>
      <c r="Y38" s="15">
        <f>[34]Julho!$D$28</f>
        <v>13</v>
      </c>
      <c r="Z38" s="15">
        <f>[34]Julho!$D$29</f>
        <v>13</v>
      </c>
      <c r="AA38" s="15">
        <f>[34]Julho!$D$30</f>
        <v>13.3</v>
      </c>
      <c r="AB38" s="15">
        <f>[34]Julho!$D$31</f>
        <v>13.1</v>
      </c>
      <c r="AC38" s="15">
        <f>[34]Julho!$D$32</f>
        <v>16.899999999999999</v>
      </c>
      <c r="AD38" s="15">
        <f>[34]Julho!$D$33</f>
        <v>12.2</v>
      </c>
      <c r="AE38" s="15">
        <f>[34]Julho!$D$34</f>
        <v>11</v>
      </c>
      <c r="AF38" s="15">
        <f>[34]Julho!$D$35</f>
        <v>9.4</v>
      </c>
      <c r="AG38" s="21">
        <f t="shared" si="9"/>
        <v>8.1</v>
      </c>
      <c r="AH38" s="86">
        <f t="shared" si="10"/>
        <v>14.075000000000001</v>
      </c>
    </row>
    <row r="39" spans="1:34" ht="17.100000000000001" customHeight="1" x14ac:dyDescent="0.2">
      <c r="A39" s="72" t="s">
        <v>150</v>
      </c>
      <c r="B39" s="15">
        <f>[35]Julho!$D$5</f>
        <v>12.5</v>
      </c>
      <c r="C39" s="15">
        <f>[35]Julho!$D$6</f>
        <v>11.5</v>
      </c>
      <c r="D39" s="15">
        <f>[35]Julho!$D$7</f>
        <v>12</v>
      </c>
      <c r="E39" s="15">
        <f>[35]Julho!$D$8</f>
        <v>12.3</v>
      </c>
      <c r="F39" s="15">
        <f>[35]Julho!$D$9</f>
        <v>11.9</v>
      </c>
      <c r="G39" s="15">
        <f>[35]Julho!$D$10</f>
        <v>11.4</v>
      </c>
      <c r="H39" s="15">
        <f>[35]Julho!$D$11</f>
        <v>12.5</v>
      </c>
      <c r="I39" s="15">
        <f>[35]Julho!$D$12</f>
        <v>12.6</v>
      </c>
      <c r="J39" s="15">
        <f>[35]Julho!$D$13</f>
        <v>13.5</v>
      </c>
      <c r="K39" s="15">
        <f>[35]Julho!$D$14</f>
        <v>8.5</v>
      </c>
      <c r="L39" s="15">
        <f>[35]Julho!$D$15</f>
        <v>5.2</v>
      </c>
      <c r="M39" s="15">
        <f>[35]Julho!$D$16</f>
        <v>12.9</v>
      </c>
      <c r="N39" s="15">
        <f>[35]Julho!$D$17</f>
        <v>14.3</v>
      </c>
      <c r="O39" s="15">
        <f>[35]Julho!$D$18</f>
        <v>12.4</v>
      </c>
      <c r="P39" s="15">
        <f>[35]Julho!$D$19</f>
        <v>12.1</v>
      </c>
      <c r="Q39" s="15">
        <f>[35]Julho!$D$20</f>
        <v>13.3</v>
      </c>
      <c r="R39" s="15">
        <f>[35]Julho!$D$21</f>
        <v>13.1</v>
      </c>
      <c r="S39" s="15">
        <f>[35]Julho!$D$22</f>
        <v>16.5</v>
      </c>
      <c r="T39" s="15">
        <f>[35]Julho!$D$23</f>
        <v>12.8</v>
      </c>
      <c r="U39" s="15">
        <f>[35]Julho!$D$24</f>
        <v>12.7</v>
      </c>
      <c r="V39" s="15">
        <f>[35]Julho!$D$25</f>
        <v>12.8</v>
      </c>
      <c r="W39" s="15">
        <f>[35]Julho!$D$26</f>
        <v>11</v>
      </c>
      <c r="X39" s="15">
        <f>[35]Julho!$D$27</f>
        <v>12.4</v>
      </c>
      <c r="Y39" s="15">
        <f>[35]Julho!$D$28</f>
        <v>11.8</v>
      </c>
      <c r="Z39" s="15">
        <f>[35]Julho!$D$29</f>
        <v>12.2</v>
      </c>
      <c r="AA39" s="15">
        <f>[35]Julho!$D$30</f>
        <v>13</v>
      </c>
      <c r="AB39" s="15">
        <f>[35]Julho!$D$31</f>
        <v>12.1</v>
      </c>
      <c r="AC39" s="15">
        <f>[35]Julho!$D$32</f>
        <v>11.4</v>
      </c>
      <c r="AD39" s="15">
        <f>[35]Julho!$D$33</f>
        <v>13</v>
      </c>
      <c r="AE39" s="15">
        <f>[35]Julho!$D$34</f>
        <v>13.3</v>
      </c>
      <c r="AF39" s="15">
        <f>[35]Julho!$D$35</f>
        <v>16.600000000000001</v>
      </c>
      <c r="AG39" s="21">
        <f t="shared" si="9"/>
        <v>5.2</v>
      </c>
      <c r="AH39" s="86">
        <f t="shared" si="10"/>
        <v>12.374193548387098</v>
      </c>
    </row>
    <row r="40" spans="1:34" ht="17.100000000000001" customHeight="1" x14ac:dyDescent="0.2">
      <c r="A40" s="72" t="s">
        <v>151</v>
      </c>
      <c r="B40" s="15" t="str">
        <f>[36]Julho!$D$5</f>
        <v>*</v>
      </c>
      <c r="C40" s="15" t="str">
        <f>[36]Julho!$D$6</f>
        <v>*</v>
      </c>
      <c r="D40" s="15" t="str">
        <f>[36]Julho!$D$7</f>
        <v>*</v>
      </c>
      <c r="E40" s="15" t="str">
        <f>[36]Julho!$D$8</f>
        <v>*</v>
      </c>
      <c r="F40" s="15" t="str">
        <f>[36]Julho!$D$9</f>
        <v>*</v>
      </c>
      <c r="G40" s="15" t="str">
        <f>[36]Julho!$D$10</f>
        <v>*</v>
      </c>
      <c r="H40" s="15" t="str">
        <f>[36]Julho!$D$11</f>
        <v>*</v>
      </c>
      <c r="I40" s="15" t="str">
        <f>[36]Julho!$D$12</f>
        <v>*</v>
      </c>
      <c r="J40" s="15" t="str">
        <f>[36]Julho!$D$13</f>
        <v>*</v>
      </c>
      <c r="K40" s="15" t="str">
        <f>[36]Julho!$D$14</f>
        <v>*</v>
      </c>
      <c r="L40" s="15" t="str">
        <f>[36]Julho!$D$15</f>
        <v>*</v>
      </c>
      <c r="M40" s="15" t="str">
        <f>[36]Julho!$D$16</f>
        <v>*</v>
      </c>
      <c r="N40" s="15" t="str">
        <f>[36]Julho!$D$17</f>
        <v>*</v>
      </c>
      <c r="O40" s="15" t="str">
        <f>[36]Julho!$D$18</f>
        <v>*</v>
      </c>
      <c r="P40" s="15" t="str">
        <f>[36]Julho!$D$19</f>
        <v>*</v>
      </c>
      <c r="Q40" s="15" t="str">
        <f>[36]Julho!$D$20</f>
        <v>*</v>
      </c>
      <c r="R40" s="15">
        <f>[36]Julho!$D$21</f>
        <v>17.600000000000001</v>
      </c>
      <c r="S40" s="15">
        <f>[36]Julho!$D$22</f>
        <v>13.5</v>
      </c>
      <c r="T40" s="15">
        <f>[36]Julho!$D$23</f>
        <v>14.6</v>
      </c>
      <c r="U40" s="15">
        <f>[36]Julho!$D$24</f>
        <v>15.6</v>
      </c>
      <c r="V40" s="15">
        <f>[36]Julho!$D$25</f>
        <v>11.1</v>
      </c>
      <c r="W40" s="15">
        <f>[36]Julho!$D$26</f>
        <v>8</v>
      </c>
      <c r="X40" s="15">
        <f>[36]Julho!$D$27</f>
        <v>13.7</v>
      </c>
      <c r="Y40" s="15">
        <f>[36]Julho!$D$28</f>
        <v>14</v>
      </c>
      <c r="Z40" s="15">
        <f>[36]Julho!$D$29</f>
        <v>12.2</v>
      </c>
      <c r="AA40" s="15">
        <f>[36]Julho!$D$30</f>
        <v>14.5</v>
      </c>
      <c r="AB40" s="15">
        <f>[36]Julho!$D$31</f>
        <v>12.4</v>
      </c>
      <c r="AC40" s="15">
        <f>[36]Julho!$D$32</f>
        <v>13.6</v>
      </c>
      <c r="AD40" s="15">
        <f>[36]Julho!$D$33</f>
        <v>15.2</v>
      </c>
      <c r="AE40" s="15">
        <f>[36]Julho!$D$34</f>
        <v>10.7</v>
      </c>
      <c r="AF40" s="15">
        <f>[36]Julho!$D$35</f>
        <v>11.2</v>
      </c>
      <c r="AG40" s="21">
        <f t="shared" si="9"/>
        <v>8</v>
      </c>
      <c r="AH40" s="86">
        <f t="shared" si="10"/>
        <v>13.193333333333332</v>
      </c>
    </row>
    <row r="41" spans="1:34" ht="17.100000000000001" customHeight="1" x14ac:dyDescent="0.2">
      <c r="A41" s="72" t="s">
        <v>152</v>
      </c>
      <c r="B41" s="15" t="str">
        <f>[37]Julho!$D$5</f>
        <v>*</v>
      </c>
      <c r="C41" s="15" t="str">
        <f>[37]Julho!$D$6</f>
        <v>*</v>
      </c>
      <c r="D41" s="15" t="str">
        <f>[37]Julho!$D$7</f>
        <v>*</v>
      </c>
      <c r="E41" s="15" t="str">
        <f>[37]Julho!$D$8</f>
        <v>*</v>
      </c>
      <c r="F41" s="15" t="str">
        <f>[37]Julho!$D$9</f>
        <v>*</v>
      </c>
      <c r="G41" s="15" t="str">
        <f>[37]Julho!$D$10</f>
        <v>*</v>
      </c>
      <c r="H41" s="15" t="str">
        <f>[37]Julho!$D$11</f>
        <v>*</v>
      </c>
      <c r="I41" s="15" t="str">
        <f>[37]Julho!$D$12</f>
        <v>*</v>
      </c>
      <c r="J41" s="15" t="str">
        <f>[37]Julho!$D$13</f>
        <v>*</v>
      </c>
      <c r="K41" s="15" t="str">
        <f>[37]Julho!$D$14</f>
        <v>*</v>
      </c>
      <c r="L41" s="15" t="str">
        <f>[37]Julho!$D$15</f>
        <v>*</v>
      </c>
      <c r="M41" s="15" t="str">
        <f>[37]Julho!$D$16</f>
        <v>*</v>
      </c>
      <c r="N41" s="15">
        <f>[37]Julho!$D$17</f>
        <v>20.399999999999999</v>
      </c>
      <c r="O41" s="15">
        <f>[37]Julho!$D$18</f>
        <v>11.7</v>
      </c>
      <c r="P41" s="15">
        <f>[37]Julho!$D$19</f>
        <v>12.8</v>
      </c>
      <c r="Q41" s="15">
        <f>[37]Julho!$D$20</f>
        <v>15.3</v>
      </c>
      <c r="R41" s="15">
        <f>[37]Julho!$D$21</f>
        <v>15.9</v>
      </c>
      <c r="S41" s="15">
        <f>[37]Julho!$D$22</f>
        <v>13.6</v>
      </c>
      <c r="T41" s="15">
        <f>[37]Julho!$D$23</f>
        <v>14.9</v>
      </c>
      <c r="U41" s="15">
        <f>[37]Julho!$D$24</f>
        <v>12.7</v>
      </c>
      <c r="V41" s="15">
        <f>[37]Julho!$D$25</f>
        <v>7.7</v>
      </c>
      <c r="W41" s="15">
        <f>[37]Julho!$D$26</f>
        <v>4.0999999999999996</v>
      </c>
      <c r="X41" s="15">
        <f>[37]Julho!$D$27</f>
        <v>12.2</v>
      </c>
      <c r="Y41" s="15">
        <f>[37]Julho!$D$28</f>
        <v>13.8</v>
      </c>
      <c r="Z41" s="15">
        <f>[37]Julho!$D$29</f>
        <v>12.2</v>
      </c>
      <c r="AA41" s="15">
        <f>[37]Julho!$D$30</f>
        <v>14.2</v>
      </c>
      <c r="AB41" s="15">
        <f>[37]Julho!$D$31</f>
        <v>13.6</v>
      </c>
      <c r="AC41" s="15">
        <f>[37]Julho!$D$32</f>
        <v>14.2</v>
      </c>
      <c r="AD41" s="15">
        <f>[37]Julho!$D$33</f>
        <v>11.8</v>
      </c>
      <c r="AE41" s="15">
        <f>[37]Julho!$D$34</f>
        <v>8.1</v>
      </c>
      <c r="AF41" s="15">
        <f>[37]Julho!$D$35</f>
        <v>7.5</v>
      </c>
      <c r="AG41" s="21">
        <f t="shared" si="9"/>
        <v>4.0999999999999996</v>
      </c>
      <c r="AH41" s="86">
        <f t="shared" si="10"/>
        <v>12.457894736842103</v>
      </c>
    </row>
    <row r="42" spans="1:34" ht="17.100000000000001" customHeight="1" x14ac:dyDescent="0.2">
      <c r="A42" s="72" t="s">
        <v>153</v>
      </c>
      <c r="B42" s="15" t="str">
        <f>[38]Julho!$D$5</f>
        <v>*</v>
      </c>
      <c r="C42" s="15" t="str">
        <f>[38]Julho!$D$6</f>
        <v>*</v>
      </c>
      <c r="D42" s="15" t="str">
        <f>[38]Julho!$D$7</f>
        <v>*</v>
      </c>
      <c r="E42" s="15" t="str">
        <f>[38]Julho!$D$8</f>
        <v>*</v>
      </c>
      <c r="F42" s="15" t="str">
        <f>[38]Julho!$D$9</f>
        <v>*</v>
      </c>
      <c r="G42" s="15" t="str">
        <f>[38]Julho!$D$10</f>
        <v>*</v>
      </c>
      <c r="H42" s="15" t="str">
        <f>[38]Julho!$D$11</f>
        <v>*</v>
      </c>
      <c r="I42" s="15" t="str">
        <f>[38]Julho!$D$12</f>
        <v>*</v>
      </c>
      <c r="J42" s="15" t="str">
        <f>[38]Julho!$D$13</f>
        <v>*</v>
      </c>
      <c r="K42" s="15" t="str">
        <f>[38]Julho!$D$14</f>
        <v>*</v>
      </c>
      <c r="L42" s="15" t="str">
        <f>[38]Julho!$D$15</f>
        <v>*</v>
      </c>
      <c r="M42" s="15" t="str">
        <f>[38]Julho!$D$16</f>
        <v>*</v>
      </c>
      <c r="N42" s="15" t="str">
        <f>[38]Julho!$D$17</f>
        <v>*</v>
      </c>
      <c r="O42" s="15" t="str">
        <f>[38]Julho!$D$18</f>
        <v>*</v>
      </c>
      <c r="P42" s="15" t="str">
        <f>[38]Julho!$D$19</f>
        <v>*</v>
      </c>
      <c r="Q42" s="15">
        <f>[38]Julho!$D$20</f>
        <v>24.5</v>
      </c>
      <c r="R42" s="15">
        <f>[38]Julho!$D$21</f>
        <v>16.7</v>
      </c>
      <c r="S42" s="15">
        <f>[38]Julho!$D$22</f>
        <v>15.8</v>
      </c>
      <c r="T42" s="15">
        <f>[38]Julho!$D$23</f>
        <v>14.8</v>
      </c>
      <c r="U42" s="15">
        <f>[38]Julho!$D$24</f>
        <v>14.9</v>
      </c>
      <c r="V42" s="15">
        <f>[38]Julho!$D$25</f>
        <v>10.8</v>
      </c>
      <c r="W42" s="15">
        <f>[38]Julho!$D$26</f>
        <v>8.9</v>
      </c>
      <c r="X42" s="15">
        <f>[38]Julho!$D$27</f>
        <v>13.9</v>
      </c>
      <c r="Y42" s="15">
        <f>[38]Julho!$D$28</f>
        <v>14.1</v>
      </c>
      <c r="Z42" s="15">
        <f>[38]Julho!$D$29</f>
        <v>12.8</v>
      </c>
      <c r="AA42" s="15">
        <f>[38]Julho!$D$30</f>
        <v>14.2</v>
      </c>
      <c r="AB42" s="15">
        <f>[38]Julho!$D$31</f>
        <v>12.6</v>
      </c>
      <c r="AC42" s="15">
        <f>[38]Julho!$D$32</f>
        <v>14.5</v>
      </c>
      <c r="AD42" s="15">
        <f>[38]Julho!$D$33</f>
        <v>15.9</v>
      </c>
      <c r="AE42" s="15">
        <f>[38]Julho!$D$34</f>
        <v>11</v>
      </c>
      <c r="AF42" s="15">
        <f>[38]Julho!$D$35</f>
        <v>11.9</v>
      </c>
      <c r="AG42" s="21">
        <f>MIN(B42:AF42)</f>
        <v>8.9</v>
      </c>
      <c r="AH42" s="86">
        <f t="shared" si="10"/>
        <v>14.206250000000001</v>
      </c>
    </row>
    <row r="43" spans="1:34" ht="17.100000000000001" customHeight="1" x14ac:dyDescent="0.2">
      <c r="A43" s="72" t="s">
        <v>154</v>
      </c>
      <c r="B43" s="15" t="str">
        <f>[39]Julho!$D$5</f>
        <v>*</v>
      </c>
      <c r="C43" s="15" t="str">
        <f>[39]Julho!$D$6</f>
        <v>*</v>
      </c>
      <c r="D43" s="15" t="str">
        <f>[39]Julho!$D$7</f>
        <v>*</v>
      </c>
      <c r="E43" s="15" t="str">
        <f>[39]Julho!$D$8</f>
        <v>*</v>
      </c>
      <c r="F43" s="15" t="str">
        <f>[39]Julho!$D$9</f>
        <v>*</v>
      </c>
      <c r="G43" s="15" t="str">
        <f>[39]Julho!$D$10</f>
        <v>*</v>
      </c>
      <c r="H43" s="15" t="str">
        <f>[39]Julho!$D$11</f>
        <v>*</v>
      </c>
      <c r="I43" s="15" t="str">
        <f>[39]Julho!$D$12</f>
        <v>*</v>
      </c>
      <c r="J43" s="15" t="str">
        <f>[39]Julho!$D$13</f>
        <v>*</v>
      </c>
      <c r="K43" s="15" t="str">
        <f>[39]Julho!$D$14</f>
        <v>*</v>
      </c>
      <c r="L43" s="15" t="str">
        <f>[39]Julho!$D$15</f>
        <v>*</v>
      </c>
      <c r="M43" s="15" t="str">
        <f>[39]Julho!$D$16</f>
        <v>*</v>
      </c>
      <c r="N43" s="15">
        <f>[39]Julho!$D$17</f>
        <v>17.899999999999999</v>
      </c>
      <c r="O43" s="15">
        <f>[39]Julho!$D$18</f>
        <v>12.8</v>
      </c>
      <c r="P43" s="15">
        <f>[39]Julho!$D$19</f>
        <v>12.8</v>
      </c>
      <c r="Q43" s="15">
        <f>[39]Julho!$D$20</f>
        <v>15.7</v>
      </c>
      <c r="R43" s="15">
        <f>[39]Julho!$D$21</f>
        <v>15.6</v>
      </c>
      <c r="S43" s="15">
        <f>[39]Julho!$D$22</f>
        <v>12.5</v>
      </c>
      <c r="T43" s="15">
        <f>[39]Julho!$D$23</f>
        <v>13.2</v>
      </c>
      <c r="U43" s="15">
        <f>[39]Julho!$D$24</f>
        <v>11.8</v>
      </c>
      <c r="V43" s="15">
        <f>[39]Julho!$D$25</f>
        <v>8</v>
      </c>
      <c r="W43" s="15">
        <f>[39]Julho!$D$26</f>
        <v>7.8</v>
      </c>
      <c r="X43" s="15">
        <f>[39]Julho!$D$27</f>
        <v>12.7</v>
      </c>
      <c r="Y43" s="15">
        <f>[39]Julho!$D$28</f>
        <v>12.8</v>
      </c>
      <c r="Z43" s="15">
        <f>[39]Julho!$D$29</f>
        <v>12.3</v>
      </c>
      <c r="AA43" s="15">
        <f>[39]Julho!$D$30</f>
        <v>12.5</v>
      </c>
      <c r="AB43" s="15">
        <f>[39]Julho!$D$31</f>
        <v>11.6</v>
      </c>
      <c r="AC43" s="15">
        <f>[39]Julho!$D$32</f>
        <v>12.6</v>
      </c>
      <c r="AD43" s="15">
        <f>[39]Julho!$D$33</f>
        <v>12.6</v>
      </c>
      <c r="AE43" s="15">
        <f>[39]Julho!$D$34</f>
        <v>12</v>
      </c>
      <c r="AF43" s="15">
        <f>[39]Julho!$D$35</f>
        <v>10.1</v>
      </c>
      <c r="AG43" s="21">
        <f t="shared" si="9"/>
        <v>7.8</v>
      </c>
      <c r="AH43" s="86">
        <f t="shared" si="10"/>
        <v>12.489473684210525</v>
      </c>
    </row>
    <row r="44" spans="1:34" ht="17.100000000000001" customHeight="1" x14ac:dyDescent="0.2">
      <c r="A44" s="72" t="s">
        <v>155</v>
      </c>
      <c r="B44" s="15" t="str">
        <f>[40]Julho!$D$5</f>
        <v>*</v>
      </c>
      <c r="C44" s="15" t="str">
        <f>[40]Julho!$D$6</f>
        <v>*</v>
      </c>
      <c r="D44" s="15" t="str">
        <f>[40]Julho!$D$7</f>
        <v>*</v>
      </c>
      <c r="E44" s="15" t="str">
        <f>[40]Julho!$D$8</f>
        <v>*</v>
      </c>
      <c r="F44" s="15" t="str">
        <f>[40]Julho!$D$9</f>
        <v>*</v>
      </c>
      <c r="G44" s="15" t="str">
        <f>[40]Julho!$D$10</f>
        <v>*</v>
      </c>
      <c r="H44" s="15" t="str">
        <f>[40]Julho!$D$11</f>
        <v>*</v>
      </c>
      <c r="I44" s="15" t="str">
        <f>[40]Julho!$D$12</f>
        <v>*</v>
      </c>
      <c r="J44" s="15" t="str">
        <f>[40]Julho!$D$13</f>
        <v>*</v>
      </c>
      <c r="K44" s="15" t="str">
        <f>[40]Julho!$D$14</f>
        <v>*</v>
      </c>
      <c r="L44" s="15" t="str">
        <f>[40]Julho!$D$15</f>
        <v>*</v>
      </c>
      <c r="M44" s="15" t="str">
        <f>[40]Julho!$D$16</f>
        <v>*</v>
      </c>
      <c r="N44" s="15" t="str">
        <f>[40]Julho!$D$17</f>
        <v>*</v>
      </c>
      <c r="O44" s="15" t="str">
        <f>[40]Julho!$D$18</f>
        <v>*</v>
      </c>
      <c r="P44" s="15" t="str">
        <f>[40]Julho!$D$19</f>
        <v>*</v>
      </c>
      <c r="Q44" s="15" t="str">
        <f>[40]Julho!$D$20</f>
        <v>*</v>
      </c>
      <c r="R44" s="15">
        <f>[40]Julho!$D$21</f>
        <v>18.5</v>
      </c>
      <c r="S44" s="15">
        <f>[40]Julho!$D$22</f>
        <v>18.100000000000001</v>
      </c>
      <c r="T44" s="15">
        <f>[40]Julho!$D$23</f>
        <v>18.2</v>
      </c>
      <c r="U44" s="15">
        <f>[40]Julho!$D$24</f>
        <v>19.2</v>
      </c>
      <c r="V44" s="15">
        <f>[40]Julho!$D$25</f>
        <v>13.2</v>
      </c>
      <c r="W44" s="15">
        <f>[40]Julho!$D$26</f>
        <v>10.6</v>
      </c>
      <c r="X44" s="15">
        <f>[40]Julho!$D$27</f>
        <v>15.6</v>
      </c>
      <c r="Y44" s="15">
        <f>[40]Julho!$D$28</f>
        <v>16.600000000000001</v>
      </c>
      <c r="Z44" s="15">
        <f>[40]Julho!$D$29</f>
        <v>14.6</v>
      </c>
      <c r="AA44" s="15">
        <f>[40]Julho!$D$30</f>
        <v>16.899999999999999</v>
      </c>
      <c r="AB44" s="15">
        <f>[40]Julho!$D$31</f>
        <v>15.8</v>
      </c>
      <c r="AC44" s="15">
        <f>[40]Julho!$D$32</f>
        <v>17.600000000000001</v>
      </c>
      <c r="AD44" s="15">
        <f>[40]Julho!$D$33</f>
        <v>18</v>
      </c>
      <c r="AE44" s="15">
        <f>[40]Julho!$D$34</f>
        <v>13.5</v>
      </c>
      <c r="AF44" s="15">
        <f>[40]Julho!$D$35</f>
        <v>15.8</v>
      </c>
      <c r="AG44" s="21">
        <f t="shared" si="9"/>
        <v>10.6</v>
      </c>
      <c r="AH44" s="86">
        <f t="shared" si="10"/>
        <v>16.146666666666668</v>
      </c>
    </row>
    <row r="45" spans="1:34" ht="17.100000000000001" customHeight="1" x14ac:dyDescent="0.2">
      <c r="A45" s="72" t="s">
        <v>156</v>
      </c>
      <c r="B45" s="15" t="str">
        <f>[41]Julho!$D$5</f>
        <v>*</v>
      </c>
      <c r="C45" s="15" t="str">
        <f>[41]Julho!$D$6</f>
        <v>*</v>
      </c>
      <c r="D45" s="15" t="str">
        <f>[41]Julho!$D$7</f>
        <v>*</v>
      </c>
      <c r="E45" s="15" t="str">
        <f>[41]Julho!$D$8</f>
        <v>*</v>
      </c>
      <c r="F45" s="15" t="str">
        <f>[41]Julho!$D$9</f>
        <v>*</v>
      </c>
      <c r="G45" s="15" t="str">
        <f>[41]Julho!$D$10</f>
        <v>*</v>
      </c>
      <c r="H45" s="15" t="str">
        <f>[41]Julho!$D$11</f>
        <v>*</v>
      </c>
      <c r="I45" s="15" t="str">
        <f>[41]Julho!$D$12</f>
        <v>*</v>
      </c>
      <c r="J45" s="15" t="str">
        <f>[41]Julho!$D$13</f>
        <v>*</v>
      </c>
      <c r="K45" s="15" t="str">
        <f>[41]Julho!$D$14</f>
        <v>*</v>
      </c>
      <c r="L45" s="15" t="str">
        <f>[41]Julho!$D$15</f>
        <v>*</v>
      </c>
      <c r="M45" s="15">
        <f>[41]Julho!$D$16</f>
        <v>17.399999999999999</v>
      </c>
      <c r="N45" s="15">
        <f>[41]Julho!$D$17</f>
        <v>14.4</v>
      </c>
      <c r="O45" s="15">
        <f>[41]Julho!$D$18</f>
        <v>15.8</v>
      </c>
      <c r="P45" s="15">
        <f>[41]Julho!$D$19</f>
        <v>17.3</v>
      </c>
      <c r="Q45" s="15">
        <f>[41]Julho!$D$20</f>
        <v>18.399999999999999</v>
      </c>
      <c r="R45" s="15">
        <f>[41]Julho!$D$21</f>
        <v>15.8</v>
      </c>
      <c r="S45" s="15">
        <f>[41]Julho!$D$22</f>
        <v>18.7</v>
      </c>
      <c r="T45" s="15">
        <f>[41]Julho!$D$23</f>
        <v>19.3</v>
      </c>
      <c r="U45" s="15">
        <f>[41]Julho!$D$24</f>
        <v>17.100000000000001</v>
      </c>
      <c r="V45" s="15">
        <f>[41]Julho!$D$25</f>
        <v>11.3</v>
      </c>
      <c r="W45" s="15">
        <f>[41]Julho!$D$26</f>
        <v>9.3000000000000007</v>
      </c>
      <c r="X45" s="15">
        <f>[41]Julho!$D$27</f>
        <v>18.399999999999999</v>
      </c>
      <c r="Y45" s="15">
        <f>[41]Julho!$D$28</f>
        <v>15.2</v>
      </c>
      <c r="Z45" s="15">
        <f>[41]Julho!$D$29</f>
        <v>14.8</v>
      </c>
      <c r="AA45" s="15">
        <f>[41]Julho!$D$30</f>
        <v>14.9</v>
      </c>
      <c r="AB45" s="15">
        <f>[41]Julho!$D$31</f>
        <v>13.5</v>
      </c>
      <c r="AC45" s="15">
        <f>[41]Julho!$D$32</f>
        <v>16.5</v>
      </c>
      <c r="AD45" s="15">
        <f>[41]Julho!$D$33</f>
        <v>15.4</v>
      </c>
      <c r="AE45" s="15">
        <f>[41]Julho!$D$34</f>
        <v>10.8</v>
      </c>
      <c r="AF45" s="15">
        <f>[41]Julho!$D$35</f>
        <v>11.8</v>
      </c>
      <c r="AG45" s="21">
        <f>MIN(B45:AF45)</f>
        <v>9.3000000000000007</v>
      </c>
      <c r="AH45" s="86">
        <f t="shared" si="10"/>
        <v>15.305000000000001</v>
      </c>
    </row>
    <row r="46" spans="1:34" ht="17.100000000000001" customHeight="1" x14ac:dyDescent="0.2">
      <c r="A46" s="72" t="s">
        <v>157</v>
      </c>
      <c r="B46" s="15" t="str">
        <f>[42]Julho!$D$5</f>
        <v>*</v>
      </c>
      <c r="C46" s="15" t="str">
        <f>[42]Julho!$D$6</f>
        <v>*</v>
      </c>
      <c r="D46" s="15" t="str">
        <f>[42]Julho!$D$7</f>
        <v>*</v>
      </c>
      <c r="E46" s="15" t="str">
        <f>[42]Julho!$D$8</f>
        <v>*</v>
      </c>
      <c r="F46" s="15" t="str">
        <f>[42]Julho!$D$9</f>
        <v>*</v>
      </c>
      <c r="G46" s="15" t="str">
        <f>[42]Julho!$D$10</f>
        <v>*</v>
      </c>
      <c r="H46" s="15" t="str">
        <f>[42]Julho!$D$11</f>
        <v>*</v>
      </c>
      <c r="I46" s="15" t="str">
        <f>[42]Julho!$D$12</f>
        <v>*</v>
      </c>
      <c r="J46" s="15">
        <f>[42]Julho!$D$13</f>
        <v>14.8</v>
      </c>
      <c r="K46" s="15">
        <f>[42]Julho!$D$14</f>
        <v>8.9</v>
      </c>
      <c r="L46" s="15">
        <f>[42]Julho!$D$15</f>
        <v>8.3000000000000007</v>
      </c>
      <c r="M46" s="15">
        <f>[42]Julho!$D$16</f>
        <v>10.1</v>
      </c>
      <c r="N46" s="15">
        <f>[42]Julho!$D$17</f>
        <v>12.3</v>
      </c>
      <c r="O46" s="15">
        <f>[42]Julho!$D$18</f>
        <v>13.1</v>
      </c>
      <c r="P46" s="15">
        <f>[42]Julho!$D$19</f>
        <v>14.1</v>
      </c>
      <c r="Q46" s="15">
        <f>[42]Julho!$D$20</f>
        <v>14.7</v>
      </c>
      <c r="R46" s="15">
        <f>[42]Julho!$D$21</f>
        <v>13.8</v>
      </c>
      <c r="S46" s="15">
        <f>[42]Julho!$D$22</f>
        <v>12.4</v>
      </c>
      <c r="T46" s="15">
        <f>[42]Julho!$D$23</f>
        <v>13.8</v>
      </c>
      <c r="U46" s="15">
        <f>[42]Julho!$D$24</f>
        <v>13.1</v>
      </c>
      <c r="V46" s="15">
        <f>[42]Julho!$D$25</f>
        <v>12.8</v>
      </c>
      <c r="W46" s="15">
        <f>[42]Julho!$D$26</f>
        <v>11.4</v>
      </c>
      <c r="X46" s="15">
        <f>[42]Julho!$D$27</f>
        <v>12.1</v>
      </c>
      <c r="Y46" s="15">
        <f>[42]Julho!$D$28</f>
        <v>13.5</v>
      </c>
      <c r="Z46" s="15">
        <f>[42]Julho!$D$29</f>
        <v>11.8</v>
      </c>
      <c r="AA46" s="15">
        <f>[42]Julho!$D$30</f>
        <v>11.9</v>
      </c>
      <c r="AB46" s="15">
        <f>[42]Julho!$D$31</f>
        <v>11.8</v>
      </c>
      <c r="AC46" s="15">
        <f>[42]Julho!$D$32</f>
        <v>12.8</v>
      </c>
      <c r="AD46" s="15">
        <f>[42]Julho!$D$33</f>
        <v>13.3</v>
      </c>
      <c r="AE46" s="15">
        <f>[42]Julho!$D$34</f>
        <v>14.2</v>
      </c>
      <c r="AF46" s="15">
        <f>[42]Julho!$D$35</f>
        <v>16.600000000000001</v>
      </c>
      <c r="AG46" s="21">
        <f>MIN(B46:AF46)</f>
        <v>8.3000000000000007</v>
      </c>
      <c r="AH46" s="86">
        <f t="shared" si="10"/>
        <v>12.678260869565221</v>
      </c>
    </row>
    <row r="47" spans="1:34" ht="17.100000000000001" customHeight="1" x14ac:dyDescent="0.2">
      <c r="A47" s="72" t="s">
        <v>158</v>
      </c>
      <c r="B47" s="15" t="str">
        <f>[43]Julho!$D$5</f>
        <v>*</v>
      </c>
      <c r="C47" s="15" t="str">
        <f>[43]Julho!$D$6</f>
        <v>*</v>
      </c>
      <c r="D47" s="15" t="str">
        <f>[43]Julho!$D$7</f>
        <v>*</v>
      </c>
      <c r="E47" s="15" t="str">
        <f>[43]Julho!$D$8</f>
        <v>*</v>
      </c>
      <c r="F47" s="15" t="str">
        <f>[43]Julho!$D$9</f>
        <v>*</v>
      </c>
      <c r="G47" s="15" t="str">
        <f>[43]Julho!$D$10</f>
        <v>*</v>
      </c>
      <c r="H47" s="15" t="str">
        <f>[43]Julho!$D$11</f>
        <v>*</v>
      </c>
      <c r="I47" s="15" t="str">
        <f>[43]Julho!$D$12</f>
        <v>*</v>
      </c>
      <c r="J47" s="15" t="str">
        <f>[43]Julho!$D$13</f>
        <v>*</v>
      </c>
      <c r="K47" s="15">
        <f>[43]Julho!$D$14</f>
        <v>12.6</v>
      </c>
      <c r="L47" s="15">
        <f>[43]Julho!$D$15</f>
        <v>4.9000000000000004</v>
      </c>
      <c r="M47" s="15">
        <f>[43]Julho!$D$16</f>
        <v>7.8</v>
      </c>
      <c r="N47" s="15">
        <f>[43]Julho!$D$17</f>
        <v>12.3</v>
      </c>
      <c r="O47" s="15">
        <f>[43]Julho!$D$18</f>
        <v>13.1</v>
      </c>
      <c r="P47" s="15">
        <f>[43]Julho!$D$19</f>
        <v>14</v>
      </c>
      <c r="Q47" s="15">
        <f>[43]Julho!$D$20</f>
        <v>15.4</v>
      </c>
      <c r="R47" s="15">
        <f>[43]Julho!$D$21</f>
        <v>14.6</v>
      </c>
      <c r="S47" s="15">
        <f>[43]Julho!$D$22</f>
        <v>12.9</v>
      </c>
      <c r="T47" s="15">
        <f>[43]Julho!$D$23</f>
        <v>14.8</v>
      </c>
      <c r="U47" s="15">
        <f>[43]Julho!$D$24</f>
        <v>15.4</v>
      </c>
      <c r="V47" s="15">
        <f>[43]Julho!$D$25</f>
        <v>12.7</v>
      </c>
      <c r="W47" s="15">
        <f>[43]Julho!$D$26</f>
        <v>10.5</v>
      </c>
      <c r="X47" s="15">
        <f>[43]Julho!$D$27</f>
        <v>12</v>
      </c>
      <c r="Y47" s="15">
        <f>[43]Julho!$D$28</f>
        <v>15.5</v>
      </c>
      <c r="Z47" s="15">
        <f>[43]Julho!$D$29</f>
        <v>13.8</v>
      </c>
      <c r="AA47" s="15">
        <f>[43]Julho!$D$30</f>
        <v>12.9</v>
      </c>
      <c r="AB47" s="15">
        <f>[43]Julho!$D$31</f>
        <v>12.5</v>
      </c>
      <c r="AC47" s="15">
        <f>[43]Julho!$D$32</f>
        <v>13.6</v>
      </c>
      <c r="AD47" s="15">
        <f>[43]Julho!$D$33</f>
        <v>16.3</v>
      </c>
      <c r="AE47" s="15">
        <f>[43]Julho!$D$34</f>
        <v>12.6</v>
      </c>
      <c r="AF47" s="15">
        <f>[43]Julho!$D$35</f>
        <v>15.4</v>
      </c>
      <c r="AG47" s="21">
        <f>MIN(B47:AF47)</f>
        <v>4.9000000000000004</v>
      </c>
      <c r="AH47" s="86">
        <f t="shared" si="10"/>
        <v>12.981818181818182</v>
      </c>
    </row>
    <row r="48" spans="1:34" ht="17.100000000000001" customHeight="1" x14ac:dyDescent="0.2">
      <c r="A48" s="72" t="s">
        <v>159</v>
      </c>
      <c r="B48" s="15" t="str">
        <f>[44]Julho!$D$5</f>
        <v>*</v>
      </c>
      <c r="C48" s="15" t="str">
        <f>[44]Julho!$D$6</f>
        <v>*</v>
      </c>
      <c r="D48" s="15" t="str">
        <f>[44]Julho!$D$7</f>
        <v>*</v>
      </c>
      <c r="E48" s="15" t="str">
        <f>[44]Julho!$D$8</f>
        <v>*</v>
      </c>
      <c r="F48" s="15" t="str">
        <f>[44]Julho!$D$9</f>
        <v>*</v>
      </c>
      <c r="G48" s="15" t="str">
        <f>[44]Julho!$D$10</f>
        <v>*</v>
      </c>
      <c r="H48" s="15" t="str">
        <f>[44]Julho!$D$11</f>
        <v>*</v>
      </c>
      <c r="I48" s="15" t="str">
        <f>[44]Julho!$D$12</f>
        <v>*</v>
      </c>
      <c r="J48" s="15" t="str">
        <f>[44]Julho!$D$13</f>
        <v>*</v>
      </c>
      <c r="K48" s="15" t="str">
        <f>[44]Julho!$D$14</f>
        <v>*</v>
      </c>
      <c r="L48" s="15">
        <f>[44]Julho!$D$15</f>
        <v>11.3</v>
      </c>
      <c r="M48" s="15">
        <f>[44]Julho!$D$16</f>
        <v>4</v>
      </c>
      <c r="N48" s="15">
        <f>[44]Julho!$D$17</f>
        <v>11.5</v>
      </c>
      <c r="O48" s="15">
        <f>[44]Julho!$D$18</f>
        <v>14.2</v>
      </c>
      <c r="P48" s="15">
        <f>[44]Julho!$D$19</f>
        <v>13.3</v>
      </c>
      <c r="Q48" s="15">
        <f>[44]Julho!$D$20</f>
        <v>13.6</v>
      </c>
      <c r="R48" s="15">
        <f>[44]Julho!$D$21</f>
        <v>19.100000000000001</v>
      </c>
      <c r="S48" s="15">
        <f>[44]Julho!$D$22</f>
        <v>13.7</v>
      </c>
      <c r="T48" s="15">
        <f>[44]Julho!$D$23</f>
        <v>19</v>
      </c>
      <c r="U48" s="15">
        <f>[44]Julho!$D$24</f>
        <v>13.4</v>
      </c>
      <c r="V48" s="15">
        <f>[44]Julho!$D$25</f>
        <v>12.4</v>
      </c>
      <c r="W48" s="15">
        <f>[44]Julho!$D$26</f>
        <v>8.3000000000000007</v>
      </c>
      <c r="X48" s="15">
        <f>[44]Julho!$D$27</f>
        <v>13.7</v>
      </c>
      <c r="Y48" s="15">
        <f>[44]Julho!$D$28</f>
        <v>16.3</v>
      </c>
      <c r="Z48" s="15">
        <f>[44]Julho!$D$29</f>
        <v>15.1</v>
      </c>
      <c r="AA48" s="15">
        <f>[44]Julho!$D$30</f>
        <v>14.6</v>
      </c>
      <c r="AB48" s="15">
        <f>[44]Julho!$D$31</f>
        <v>10.7</v>
      </c>
      <c r="AC48" s="15">
        <f>[44]Julho!$D$32</f>
        <v>17</v>
      </c>
      <c r="AD48" s="15">
        <f>[44]Julho!$D$33</f>
        <v>13.3</v>
      </c>
      <c r="AE48" s="15">
        <f>[44]Julho!$D$34</f>
        <v>10.8</v>
      </c>
      <c r="AF48" s="15">
        <f>[44]Julho!$D$35</f>
        <v>14.6</v>
      </c>
      <c r="AG48" s="21">
        <f>MIN(B48:AF48)</f>
        <v>4</v>
      </c>
      <c r="AH48" s="86">
        <f t="shared" si="10"/>
        <v>13.328571428571431</v>
      </c>
    </row>
    <row r="49" spans="1:36" ht="17.100000000000001" customHeight="1" x14ac:dyDescent="0.2">
      <c r="A49" s="72" t="s">
        <v>160</v>
      </c>
      <c r="B49" s="15" t="str">
        <f>[45]Julho!$D$5</f>
        <v>*</v>
      </c>
      <c r="C49" s="15" t="str">
        <f>[45]Julho!$D$6</f>
        <v>*</v>
      </c>
      <c r="D49" s="15" t="str">
        <f>[45]Julho!$D$7</f>
        <v>*</v>
      </c>
      <c r="E49" s="15" t="str">
        <f>[45]Julho!$D$8</f>
        <v>*</v>
      </c>
      <c r="F49" s="15" t="str">
        <f>[45]Julho!$D$9</f>
        <v>*</v>
      </c>
      <c r="G49" s="15" t="str">
        <f>[45]Julho!$D$10</f>
        <v>*</v>
      </c>
      <c r="H49" s="15" t="str">
        <f>[45]Julho!$D$11</f>
        <v>*</v>
      </c>
      <c r="I49" s="15" t="str">
        <f>[45]Julho!$D$12</f>
        <v>*</v>
      </c>
      <c r="J49" s="15" t="str">
        <f>[45]Julho!$D$13</f>
        <v>*</v>
      </c>
      <c r="K49" s="15" t="str">
        <f>[45]Julho!$D$14</f>
        <v>*</v>
      </c>
      <c r="L49" s="15">
        <f>[45]Julho!$D$15</f>
        <v>9.4</v>
      </c>
      <c r="M49" s="15">
        <f>[45]Julho!$D$16</f>
        <v>12.3</v>
      </c>
      <c r="N49" s="15">
        <f>[45]Julho!$D$17</f>
        <v>13.5</v>
      </c>
      <c r="O49" s="15">
        <f>[45]Julho!$D$18</f>
        <v>14.1</v>
      </c>
      <c r="P49" s="15">
        <f>[45]Julho!$D$19</f>
        <v>16.5</v>
      </c>
      <c r="Q49" s="15">
        <f>[45]Julho!$D$20</f>
        <v>16.899999999999999</v>
      </c>
      <c r="R49" s="15">
        <f>[45]Julho!$D$21</f>
        <v>14.7</v>
      </c>
      <c r="S49" s="15">
        <f>[45]Julho!$D$22</f>
        <v>15.6</v>
      </c>
      <c r="T49" s="15">
        <f>[45]Julho!$D$23</f>
        <v>19.8</v>
      </c>
      <c r="U49" s="15">
        <f>[45]Julho!$D$24</f>
        <v>15.8</v>
      </c>
      <c r="V49" s="15">
        <f>[45]Julho!$D$25</f>
        <v>15.8</v>
      </c>
      <c r="W49" s="15">
        <f>[45]Julho!$D$26</f>
        <v>13.1</v>
      </c>
      <c r="X49" s="15">
        <f>[45]Julho!$D$27</f>
        <v>16.2</v>
      </c>
      <c r="Y49" s="15">
        <f>[45]Julho!$D$28</f>
        <v>15</v>
      </c>
      <c r="Z49" s="15">
        <f>[45]Julho!$D$29</f>
        <v>17.600000000000001</v>
      </c>
      <c r="AA49" s="15">
        <f>[45]Julho!$D$30</f>
        <v>14.7</v>
      </c>
      <c r="AB49" s="15">
        <f>[45]Julho!$D$31</f>
        <v>15.3</v>
      </c>
      <c r="AC49" s="15">
        <f>[45]Julho!$D$32</f>
        <v>15.8</v>
      </c>
      <c r="AD49" s="15">
        <f>[45]Julho!$D$33</f>
        <v>16</v>
      </c>
      <c r="AE49" s="15">
        <f>[45]Julho!$D$34</f>
        <v>17.899999999999999</v>
      </c>
      <c r="AF49" s="15">
        <f>[45]Julho!$D$35</f>
        <v>17.3</v>
      </c>
      <c r="AG49" s="21">
        <f>MIN(B49:AF49)</f>
        <v>9.4</v>
      </c>
      <c r="AH49" s="86">
        <f t="shared" si="10"/>
        <v>15.395238095238096</v>
      </c>
    </row>
    <row r="50" spans="1:36" s="5" customFormat="1" ht="17.100000000000001" customHeight="1" x14ac:dyDescent="0.2">
      <c r="A50" s="76" t="s">
        <v>35</v>
      </c>
      <c r="B50" s="18">
        <f t="shared" ref="B50:AG50" si="11">MIN(B5:B49)</f>
        <v>12.2</v>
      </c>
      <c r="C50" s="18">
        <f t="shared" si="11"/>
        <v>11.5</v>
      </c>
      <c r="D50" s="18">
        <f t="shared" si="11"/>
        <v>11.9</v>
      </c>
      <c r="E50" s="18">
        <f t="shared" si="11"/>
        <v>12.1</v>
      </c>
      <c r="F50" s="18">
        <f t="shared" si="11"/>
        <v>11.5</v>
      </c>
      <c r="G50" s="18">
        <f t="shared" si="11"/>
        <v>11.4</v>
      </c>
      <c r="H50" s="18">
        <f t="shared" si="11"/>
        <v>11.1</v>
      </c>
      <c r="I50" s="18">
        <f t="shared" si="11"/>
        <v>10.4</v>
      </c>
      <c r="J50" s="18">
        <f t="shared" si="11"/>
        <v>7.9</v>
      </c>
      <c r="K50" s="18">
        <f t="shared" si="11"/>
        <v>4.3</v>
      </c>
      <c r="L50" s="18">
        <f t="shared" si="11"/>
        <v>0.1</v>
      </c>
      <c r="M50" s="18">
        <f t="shared" si="11"/>
        <v>4</v>
      </c>
      <c r="N50" s="18">
        <f t="shared" si="11"/>
        <v>9.1999999999999993</v>
      </c>
      <c r="O50" s="18">
        <f t="shared" si="11"/>
        <v>10.1</v>
      </c>
      <c r="P50" s="18">
        <f t="shared" si="11"/>
        <v>10.6</v>
      </c>
      <c r="Q50" s="18">
        <f t="shared" si="11"/>
        <v>13.2</v>
      </c>
      <c r="R50" s="18">
        <f t="shared" si="11"/>
        <v>12.8</v>
      </c>
      <c r="S50" s="18">
        <f t="shared" si="11"/>
        <v>11</v>
      </c>
      <c r="T50" s="18">
        <f t="shared" si="11"/>
        <v>11.6</v>
      </c>
      <c r="U50" s="18">
        <f t="shared" si="11"/>
        <v>9.6</v>
      </c>
      <c r="V50" s="18">
        <f t="shared" si="11"/>
        <v>6.1</v>
      </c>
      <c r="W50" s="18">
        <f t="shared" si="11"/>
        <v>4.0999999999999996</v>
      </c>
      <c r="X50" s="18">
        <f t="shared" si="11"/>
        <v>11.5</v>
      </c>
      <c r="Y50" s="18">
        <f t="shared" si="11"/>
        <v>10.3</v>
      </c>
      <c r="Z50" s="18">
        <f t="shared" si="11"/>
        <v>10.6</v>
      </c>
      <c r="AA50" s="18">
        <f t="shared" si="11"/>
        <v>10.7</v>
      </c>
      <c r="AB50" s="18">
        <f t="shared" si="11"/>
        <v>9.8000000000000007</v>
      </c>
      <c r="AC50" s="18">
        <f t="shared" si="11"/>
        <v>11.3</v>
      </c>
      <c r="AD50" s="18">
        <f t="shared" si="11"/>
        <v>10.1</v>
      </c>
      <c r="AE50" s="18">
        <f t="shared" si="11"/>
        <v>7.9</v>
      </c>
      <c r="AF50" s="18">
        <f t="shared" si="11"/>
        <v>7.5</v>
      </c>
      <c r="AG50" s="21">
        <f t="shared" si="11"/>
        <v>0.1</v>
      </c>
      <c r="AH50" s="86">
        <f>AVERAGE(AH5:AH49)</f>
        <v>13.693161157641509</v>
      </c>
    </row>
    <row r="51" spans="1:36" x14ac:dyDescent="0.2">
      <c r="A51" s="77"/>
      <c r="B51" s="69"/>
      <c r="C51" s="69"/>
      <c r="D51" s="69" t="s">
        <v>136</v>
      </c>
      <c r="E51" s="69"/>
      <c r="F51" s="69"/>
      <c r="G51" s="6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66"/>
      <c r="AE51" s="66"/>
      <c r="AF51" s="82"/>
      <c r="AG51" s="82"/>
      <c r="AH51" s="67"/>
      <c r="AJ51" s="83"/>
    </row>
    <row r="52" spans="1:36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10"/>
      <c r="K52" s="110"/>
      <c r="L52" s="110"/>
      <c r="M52" s="110" t="s">
        <v>49</v>
      </c>
      <c r="N52" s="110"/>
      <c r="O52" s="110"/>
      <c r="P52" s="110"/>
      <c r="Q52" s="110"/>
      <c r="R52" s="110"/>
      <c r="S52" s="110"/>
      <c r="T52" s="154" t="s">
        <v>131</v>
      </c>
      <c r="U52" s="154"/>
      <c r="V52" s="154"/>
      <c r="W52" s="154"/>
      <c r="X52" s="154"/>
      <c r="Y52" s="110"/>
      <c r="Z52" s="110"/>
      <c r="AA52" s="110"/>
      <c r="AB52" s="110"/>
      <c r="AC52" s="110"/>
      <c r="AD52" s="110"/>
      <c r="AE52" s="110"/>
      <c r="AF52" s="110"/>
      <c r="AG52" s="64"/>
      <c r="AH52" s="65"/>
      <c r="AI52" s="62"/>
      <c r="AJ52" s="83"/>
    </row>
    <row r="53" spans="1:36" x14ac:dyDescent="0.2">
      <c r="A53" s="78"/>
      <c r="B53" s="110"/>
      <c r="C53" s="110"/>
      <c r="D53" s="110"/>
      <c r="E53" s="110"/>
      <c r="F53" s="110"/>
      <c r="G53" s="110"/>
      <c r="H53" s="110"/>
      <c r="I53" s="110"/>
      <c r="J53" s="109"/>
      <c r="K53" s="109"/>
      <c r="L53" s="109"/>
      <c r="M53" s="109" t="s">
        <v>50</v>
      </c>
      <c r="N53" s="109"/>
      <c r="O53" s="109"/>
      <c r="P53" s="109"/>
      <c r="Q53" s="110"/>
      <c r="R53" s="110"/>
      <c r="S53" s="110"/>
      <c r="T53" s="153" t="s">
        <v>132</v>
      </c>
      <c r="U53" s="153"/>
      <c r="V53" s="153"/>
      <c r="W53" s="153"/>
      <c r="X53" s="153"/>
      <c r="Y53" s="110"/>
      <c r="Z53" s="110"/>
      <c r="AA53" s="110"/>
      <c r="AB53" s="110"/>
      <c r="AC53" s="110"/>
      <c r="AD53" s="66"/>
      <c r="AE53" s="69"/>
      <c r="AF53" s="69"/>
      <c r="AG53" s="110"/>
      <c r="AH53" s="65"/>
      <c r="AI53" s="82"/>
      <c r="AJ53" s="83"/>
    </row>
    <row r="54" spans="1:36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66"/>
      <c r="AE54" s="66"/>
      <c r="AF54" s="82"/>
      <c r="AG54" s="109"/>
      <c r="AH54" s="116"/>
    </row>
    <row r="55" spans="1:36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64"/>
      <c r="AH55" s="117"/>
    </row>
    <row r="56" spans="1:36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111"/>
      <c r="AH56" s="118"/>
    </row>
    <row r="61" spans="1:36" x14ac:dyDescent="0.2">
      <c r="I61" s="2" t="s">
        <v>51</v>
      </c>
    </row>
    <row r="62" spans="1:36" x14ac:dyDescent="0.2">
      <c r="T62" s="2" t="s">
        <v>51</v>
      </c>
      <c r="U62" s="2" t="s">
        <v>51</v>
      </c>
    </row>
    <row r="64" spans="1:36" x14ac:dyDescent="0.2">
      <c r="AE64" s="2" t="s">
        <v>51</v>
      </c>
    </row>
    <row r="68" spans="12:19" x14ac:dyDescent="0.2">
      <c r="L68" s="2" t="s">
        <v>51</v>
      </c>
      <c r="S68" s="2" t="s">
        <v>51</v>
      </c>
    </row>
  </sheetData>
  <sheetProtection algorithmName="SHA-512" hashValue="sQTNhvY9S2nf4UzPQWFLJEbUund+pi1UEz2LEfrpCtlhruZPQ66waxhiHJoWiCgMUQerzBUXRadwl3YBr+kNSw==" saltValue="HBHkRUUW1u8FZZRTuwdBBw==" spinCount="100000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T52:X52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zoomScale="90" zoomScaleNormal="90" workbookViewId="0">
      <selection activeCell="I21" sqref="I21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</cols>
  <sheetData>
    <row r="1" spans="1:33" ht="20.100000000000001" customHeight="1" thickBot="1" x14ac:dyDescent="0.25">
      <c r="A1" s="159" t="s">
        <v>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1"/>
    </row>
    <row r="2" spans="1:33" s="4" customFormat="1" ht="20.100000000000001" customHeight="1" thickBot="1" x14ac:dyDescent="0.25">
      <c r="A2" s="167" t="s">
        <v>21</v>
      </c>
      <c r="B2" s="164" t="s">
        <v>135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3" s="5" customFormat="1" ht="20.100000000000001" customHeight="1" x14ac:dyDescent="0.2">
      <c r="A3" s="162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42" t="s">
        <v>38</v>
      </c>
    </row>
    <row r="4" spans="1:33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94" t="s">
        <v>37</v>
      </c>
    </row>
    <row r="5" spans="1:33" s="5" customFormat="1" ht="20.100000000000001" customHeight="1" x14ac:dyDescent="0.2">
      <c r="A5" s="151" t="s">
        <v>44</v>
      </c>
      <c r="B5" s="15">
        <f>[1]Julho!$E$5</f>
        <v>66.375</v>
      </c>
      <c r="C5" s="15">
        <f>[1]Julho!$E$6</f>
        <v>65.208333333333329</v>
      </c>
      <c r="D5" s="15">
        <f>[1]Julho!$E$7</f>
        <v>63.958333333333336</v>
      </c>
      <c r="E5" s="15">
        <f>[1]Julho!$E$8</f>
        <v>62.375</v>
      </c>
      <c r="F5" s="15">
        <f>[1]Julho!$E$9</f>
        <v>60.25</v>
      </c>
      <c r="G5" s="15">
        <f>[1]Julho!$E$10</f>
        <v>58.291666666666664</v>
      </c>
      <c r="H5" s="15">
        <f>[1]Julho!$E$11</f>
        <v>56.291666666666664</v>
      </c>
      <c r="I5" s="15">
        <f>[1]Julho!$E$12</f>
        <v>63</v>
      </c>
      <c r="J5" s="15">
        <f>[1]Julho!$E$13</f>
        <v>72</v>
      </c>
      <c r="K5" s="15">
        <f>[1]Julho!$E$14</f>
        <v>61.541666666666664</v>
      </c>
      <c r="L5" s="15">
        <f>[1]Julho!$E$15</f>
        <v>64.458333333333329</v>
      </c>
      <c r="M5" s="15">
        <f>[1]Julho!$E$16</f>
        <v>64.833333333333329</v>
      </c>
      <c r="N5" s="15">
        <f>[1]Julho!$E$17</f>
        <v>63.25</v>
      </c>
      <c r="O5" s="15">
        <f>[1]Julho!$E$18</f>
        <v>64.625</v>
      </c>
      <c r="P5" s="15">
        <f>[1]Julho!$E$19</f>
        <v>60.333333333333336</v>
      </c>
      <c r="Q5" s="15">
        <f>[1]Julho!$E$20</f>
        <v>57.875</v>
      </c>
      <c r="R5" s="15">
        <f>[1]Julho!$E$21</f>
        <v>59.041666666666664</v>
      </c>
      <c r="S5" s="15">
        <f>[1]Julho!$E$22</f>
        <v>56.333333333333336</v>
      </c>
      <c r="T5" s="15">
        <f>[1]Julho!$E$23</f>
        <v>55.75</v>
      </c>
      <c r="U5" s="15">
        <f>[1]Julho!$E$24</f>
        <v>54.166666666666664</v>
      </c>
      <c r="V5" s="15">
        <f>[1]Julho!$E$25</f>
        <v>62.125</v>
      </c>
      <c r="W5" s="15">
        <f>[1]Julho!$E$26</f>
        <v>61.5</v>
      </c>
      <c r="X5" s="15">
        <f>[1]Julho!$E$27</f>
        <v>60.958333333333336</v>
      </c>
      <c r="Y5" s="15">
        <f>[1]Julho!$E$28</f>
        <v>75</v>
      </c>
      <c r="Z5" s="15">
        <f>[1]Julho!$E$29</f>
        <v>58.458333333333336</v>
      </c>
      <c r="AA5" s="15">
        <f>[1]Julho!$E$30</f>
        <v>60.791666666666664</v>
      </c>
      <c r="AB5" s="15">
        <f>[1]Julho!$E$31</f>
        <v>59.375</v>
      </c>
      <c r="AC5" s="15">
        <f>[1]Julho!$E$32</f>
        <v>59.666666666666664</v>
      </c>
      <c r="AD5" s="15">
        <f>[1]Julho!$E$33</f>
        <v>59.208333333333336</v>
      </c>
      <c r="AE5" s="15">
        <f>[1]Julho!$E$34</f>
        <v>63.208333333333336</v>
      </c>
      <c r="AF5" s="15">
        <f>[1]Julho!$E$35</f>
        <v>63.125</v>
      </c>
      <c r="AG5" s="95">
        <f>AVERAGE(B5:AF5)</f>
        <v>61.721774193548384</v>
      </c>
    </row>
    <row r="6" spans="1:33" ht="17.100000000000001" customHeight="1" x14ac:dyDescent="0.2">
      <c r="A6" s="151" t="s">
        <v>0</v>
      </c>
      <c r="B6" s="15">
        <f>[2]Julho!$E$5</f>
        <v>69.583333333333329</v>
      </c>
      <c r="C6" s="15">
        <f>[2]Julho!$E$6</f>
        <v>63.375</v>
      </c>
      <c r="D6" s="15">
        <f>[2]Julho!$E$7</f>
        <v>63.041666666666664</v>
      </c>
      <c r="E6" s="15">
        <f>[2]Julho!$E$8</f>
        <v>84.791666666666671</v>
      </c>
      <c r="F6" s="15">
        <f>[2]Julho!$E$9</f>
        <v>73.541666666666671</v>
      </c>
      <c r="G6" s="15">
        <f>[2]Julho!$E$10</f>
        <v>64.625</v>
      </c>
      <c r="H6" s="15">
        <f>[2]Julho!$E$11</f>
        <v>62.833333333333336</v>
      </c>
      <c r="I6" s="15">
        <f>[2]Julho!$E$12</f>
        <v>83.708333333333329</v>
      </c>
      <c r="J6" s="15">
        <f>[2]Julho!$E$13</f>
        <v>81.25</v>
      </c>
      <c r="K6" s="15">
        <f>[2]Julho!$E$14</f>
        <v>63.541666666666664</v>
      </c>
      <c r="L6" s="15">
        <f>[2]Julho!$E$15</f>
        <v>71.75</v>
      </c>
      <c r="M6" s="15">
        <f>[2]Julho!$E$16</f>
        <v>66.083333333333329</v>
      </c>
      <c r="N6" s="15">
        <f>[2]Julho!$E$17</f>
        <v>60.5</v>
      </c>
      <c r="O6" s="15">
        <f>[2]Julho!$E$18</f>
        <v>62.583333333333336</v>
      </c>
      <c r="P6" s="15">
        <f>[2]Julho!$E$19</f>
        <v>58.041666666666664</v>
      </c>
      <c r="Q6" s="15">
        <f>[2]Julho!$E$20</f>
        <v>55.208333333333336</v>
      </c>
      <c r="R6" s="15">
        <f>[2]Julho!$E$21</f>
        <v>57.583333333333336</v>
      </c>
      <c r="S6" s="15">
        <f>[2]Julho!$E$22</f>
        <v>53.333333333333336</v>
      </c>
      <c r="T6" s="15">
        <f>[2]Julho!$E$23</f>
        <v>51.458333333333336</v>
      </c>
      <c r="U6" s="15">
        <f>[2]Julho!$E$24</f>
        <v>69.75</v>
      </c>
      <c r="V6" s="15">
        <f>[2]Julho!$E$25</f>
        <v>68.333333333333329</v>
      </c>
      <c r="W6" s="15">
        <f>[2]Julho!$E$26</f>
        <v>61.666666666666664</v>
      </c>
      <c r="X6" s="15">
        <f>[2]Julho!$E$27</f>
        <v>60.958333333333336</v>
      </c>
      <c r="Y6" s="15">
        <f>[2]Julho!$E$28</f>
        <v>75</v>
      </c>
      <c r="Z6" s="15">
        <f>[2]Julho!$E$29</f>
        <v>78</v>
      </c>
      <c r="AA6" s="15">
        <f>[2]Julho!$E$30</f>
        <v>85.125</v>
      </c>
      <c r="AB6" s="15">
        <f>[2]Julho!$E$31</f>
        <v>79.208333333333329</v>
      </c>
      <c r="AC6" s="15">
        <f>[2]Julho!$E$32</f>
        <v>62.083333333333336</v>
      </c>
      <c r="AD6" s="15">
        <f>[2]Julho!$E$33</f>
        <v>59.75</v>
      </c>
      <c r="AE6" s="15">
        <f>[2]Julho!$E$34</f>
        <v>64.291666666666671</v>
      </c>
      <c r="AF6" s="15">
        <f>[2]Julho!$E$35</f>
        <v>65.708333333333329</v>
      </c>
      <c r="AG6" s="75">
        <f t="shared" ref="AG6:AG19" si="1">AVERAGE(B6:AF6)</f>
        <v>66.990591397849457</v>
      </c>
    </row>
    <row r="7" spans="1:33" ht="17.100000000000001" customHeight="1" x14ac:dyDescent="0.2">
      <c r="A7" s="151" t="s">
        <v>1</v>
      </c>
      <c r="B7" s="15">
        <f>[3]Julho!$E$5</f>
        <v>70.291666666666671</v>
      </c>
      <c r="C7" s="15">
        <f>[3]Julho!$E$6</f>
        <v>70.166666666666671</v>
      </c>
      <c r="D7" s="15">
        <f>[3]Julho!$E$7</f>
        <v>71.625</v>
      </c>
      <c r="E7" s="15">
        <f>[3]Julho!$E$8</f>
        <v>75.541666666666671</v>
      </c>
      <c r="F7" s="15">
        <f>[3]Julho!$E$9</f>
        <v>68.75</v>
      </c>
      <c r="G7" s="15">
        <f>[3]Julho!$E$10</f>
        <v>67.375</v>
      </c>
      <c r="H7" s="15">
        <f>[3]Julho!$E$11</f>
        <v>68.166666666666671</v>
      </c>
      <c r="I7" s="15">
        <f>[3]Julho!$E$12</f>
        <v>75.625</v>
      </c>
      <c r="J7" s="15">
        <f>[3]Julho!$E$13</f>
        <v>76.5</v>
      </c>
      <c r="K7" s="15">
        <f>[3]Julho!$E$14</f>
        <v>66.666666666666671</v>
      </c>
      <c r="L7" s="15">
        <f>[3]Julho!$E$15</f>
        <v>64.958333333333329</v>
      </c>
      <c r="M7" s="15">
        <f>[3]Julho!$E$16</f>
        <v>50.333333333333336</v>
      </c>
      <c r="N7" s="15">
        <f>[3]Julho!$E$17</f>
        <v>69.333333333333329</v>
      </c>
      <c r="O7" s="15">
        <f>[3]Julho!$E$18</f>
        <v>69.791666666666671</v>
      </c>
      <c r="P7" s="15">
        <f>[3]Julho!$E$19</f>
        <v>67.458333333333329</v>
      </c>
      <c r="Q7" s="15">
        <f>[3]Julho!$E$20</f>
        <v>65.625</v>
      </c>
      <c r="R7" s="15">
        <f>[3]Julho!$E$21</f>
        <v>64.416666666666671</v>
      </c>
      <c r="S7" s="15">
        <f>[3]Julho!$E$22</f>
        <v>58.916666666666664</v>
      </c>
      <c r="T7" s="15">
        <f>[3]Julho!$E$23</f>
        <v>62.125</v>
      </c>
      <c r="U7" s="15">
        <f>[3]Julho!$E$24</f>
        <v>68</v>
      </c>
      <c r="V7" s="15">
        <f>[3]Julho!$E$25</f>
        <v>67.333333333333329</v>
      </c>
      <c r="W7" s="15">
        <f>[3]Julho!$E$26</f>
        <v>58</v>
      </c>
      <c r="X7" s="15">
        <f>[3]Julho!$E$27</f>
        <v>64.416666666666671</v>
      </c>
      <c r="Y7" s="15">
        <f>[3]Julho!$E$28</f>
        <v>65.041666666666671</v>
      </c>
      <c r="Z7" s="15">
        <f>[3]Julho!$E$29</f>
        <v>67.5</v>
      </c>
      <c r="AA7" s="15">
        <f>[3]Julho!$E$30</f>
        <v>73.75</v>
      </c>
      <c r="AB7" s="15">
        <f>[3]Julho!$E$31</f>
        <v>75.875</v>
      </c>
      <c r="AC7" s="15">
        <f>[3]Julho!$E$32</f>
        <v>68.045454545454547</v>
      </c>
      <c r="AD7" s="15">
        <f>[3]Julho!$E$33</f>
        <v>69.142857142857139</v>
      </c>
      <c r="AE7" s="15">
        <f>[3]Julho!$E$34</f>
        <v>52.473684210526315</v>
      </c>
      <c r="AF7" s="15">
        <f>[3]Julho!$E$35</f>
        <v>54.944444444444443</v>
      </c>
      <c r="AG7" s="75">
        <f t="shared" si="1"/>
        <v>66.715799150858572</v>
      </c>
    </row>
    <row r="8" spans="1:33" ht="17.100000000000001" customHeight="1" x14ac:dyDescent="0.2">
      <c r="A8" s="151" t="s">
        <v>71</v>
      </c>
      <c r="B8" s="15">
        <f>[4]Julho!$E$5</f>
        <v>52.666666666666664</v>
      </c>
      <c r="C8" s="15">
        <f>[4]Julho!$E$6</f>
        <v>47.333333333333336</v>
      </c>
      <c r="D8" s="15">
        <f>[4]Julho!$E$7</f>
        <v>50.25</v>
      </c>
      <c r="E8" s="15">
        <f>[4]Julho!$E$8</f>
        <v>53.416666666666664</v>
      </c>
      <c r="F8" s="15">
        <f>[4]Julho!$E$9</f>
        <v>49.125</v>
      </c>
      <c r="G8" s="15">
        <f>[4]Julho!$E$10</f>
        <v>39.416666666666664</v>
      </c>
      <c r="H8" s="15">
        <f>[4]Julho!$E$11</f>
        <v>43.125</v>
      </c>
      <c r="I8" s="15">
        <f>[4]Julho!$E$12</f>
        <v>47.958333333333336</v>
      </c>
      <c r="J8" s="15">
        <f>[4]Julho!$E$13</f>
        <v>74.375</v>
      </c>
      <c r="K8" s="15">
        <f>[4]Julho!$E$14</f>
        <v>64.791666666666671</v>
      </c>
      <c r="L8" s="15">
        <f>[4]Julho!$E$15</f>
        <v>54.541666666666664</v>
      </c>
      <c r="M8" s="15">
        <f>[4]Julho!$E$16</f>
        <v>52.625</v>
      </c>
      <c r="N8" s="15">
        <f>[4]Julho!$E$17</f>
        <v>43.583333333333336</v>
      </c>
      <c r="O8" s="15">
        <f>[4]Julho!$E$18</f>
        <v>43.583333333333336</v>
      </c>
      <c r="P8" s="15">
        <f>[4]Julho!$E$19</f>
        <v>38.625</v>
      </c>
      <c r="Q8" s="15">
        <f>[4]Julho!$E$20</f>
        <v>41.695652173913047</v>
      </c>
      <c r="R8" s="15">
        <f>[4]Julho!$E$21</f>
        <v>39.125</v>
      </c>
      <c r="S8" s="15">
        <f>[4]Julho!$E$22</f>
        <v>42.208333333333336</v>
      </c>
      <c r="T8" s="15">
        <f>[4]Julho!$E$23</f>
        <v>43.166666666666664</v>
      </c>
      <c r="U8" s="15">
        <f>[4]Julho!$E$24</f>
        <v>40</v>
      </c>
      <c r="V8" s="15">
        <f>[4]Julho!$E$25</f>
        <v>63.708333333333336</v>
      </c>
      <c r="W8" s="15">
        <f>[4]Julho!$E$26</f>
        <v>54.791666666666664</v>
      </c>
      <c r="X8" s="15">
        <f>[4]Julho!$E$27</f>
        <v>52.958333333333336</v>
      </c>
      <c r="Y8" s="15">
        <f>[4]Julho!$E$28</f>
        <v>40.958333333333336</v>
      </c>
      <c r="Z8" s="15">
        <f>[4]Julho!$E$29</f>
        <v>56.458333333333336</v>
      </c>
      <c r="AA8" s="15">
        <f>[4]Julho!$E$30</f>
        <v>49.291666666666664</v>
      </c>
      <c r="AB8" s="15">
        <f>[4]Julho!$E$31</f>
        <v>46</v>
      </c>
      <c r="AC8" s="15">
        <f>[4]Julho!$E$32</f>
        <v>38</v>
      </c>
      <c r="AD8" s="15">
        <f>[4]Julho!$E$33</f>
        <v>41.541666666666664</v>
      </c>
      <c r="AE8" s="15">
        <f>[4]Julho!$E$34</f>
        <v>47.291666666666664</v>
      </c>
      <c r="AF8" s="15">
        <f>[4]Julho!$E$35</f>
        <v>56.5</v>
      </c>
      <c r="AG8" s="75">
        <f t="shared" si="1"/>
        <v>48.681042543244509</v>
      </c>
    </row>
    <row r="9" spans="1:33" ht="17.100000000000001" customHeight="1" x14ac:dyDescent="0.2">
      <c r="A9" s="151" t="s">
        <v>45</v>
      </c>
      <c r="B9" s="15">
        <f>[5]Julho!$E$5</f>
        <v>64.958333333333329</v>
      </c>
      <c r="C9" s="15">
        <f>[5]Julho!$E$6</f>
        <v>62.375</v>
      </c>
      <c r="D9" s="15">
        <f>[5]Julho!$E$7</f>
        <v>67.875</v>
      </c>
      <c r="E9" s="15">
        <f>[5]Julho!$E$8</f>
        <v>84.875</v>
      </c>
      <c r="F9" s="15">
        <f>[5]Julho!$E$9</f>
        <v>70.263157894736835</v>
      </c>
      <c r="G9" s="15">
        <f>[5]Julho!$E$10</f>
        <v>62.958333333333336</v>
      </c>
      <c r="H9" s="15">
        <f>[5]Julho!$E$11</f>
        <v>59.458333333333336</v>
      </c>
      <c r="I9" s="15">
        <f>[5]Julho!$E$12</f>
        <v>84.458333333333329</v>
      </c>
      <c r="J9" s="15">
        <f>[5]Julho!$E$13</f>
        <v>83.958333333333329</v>
      </c>
      <c r="K9" s="15">
        <f>[5]Julho!$E$14</f>
        <v>65.75</v>
      </c>
      <c r="L9" s="15">
        <f>[5]Julho!$E$15</f>
        <v>69.375</v>
      </c>
      <c r="M9" s="15">
        <f>[5]Julho!$E$16</f>
        <v>65.5</v>
      </c>
      <c r="N9" s="15">
        <f>[5]Julho!$E$17</f>
        <v>61.958333333333336</v>
      </c>
      <c r="O9" s="15">
        <f>[5]Julho!$E$18</f>
        <v>61.833333333333336</v>
      </c>
      <c r="P9" s="15">
        <f>[5]Julho!$E$19</f>
        <v>56.083333333333336</v>
      </c>
      <c r="Q9" s="15">
        <f>[5]Julho!$E$20</f>
        <v>56.833333333333336</v>
      </c>
      <c r="R9" s="15">
        <f>[5]Julho!$E$21</f>
        <v>56.5</v>
      </c>
      <c r="S9" s="15">
        <f>[5]Julho!$E$22</f>
        <v>56.833333333333336</v>
      </c>
      <c r="T9" s="15">
        <f>[5]Julho!$E$23</f>
        <v>53.333333333333336</v>
      </c>
      <c r="U9" s="15">
        <f>[5]Julho!$E$24</f>
        <v>71.625</v>
      </c>
      <c r="V9" s="15">
        <f>[5]Julho!$E$25</f>
        <v>65.625</v>
      </c>
      <c r="W9" s="15">
        <f>[5]Julho!$E$26</f>
        <v>61.5</v>
      </c>
      <c r="X9" s="15">
        <f>[5]Julho!$E$27</f>
        <v>65.708333333333329</v>
      </c>
      <c r="Y9" s="15">
        <f>[5]Julho!$E$28</f>
        <v>71.208333333333329</v>
      </c>
      <c r="Z9" s="15">
        <f>[5]Julho!$E$29</f>
        <v>82.625</v>
      </c>
      <c r="AA9" s="15">
        <f>[5]Julho!$E$30</f>
        <v>87.083333333333329</v>
      </c>
      <c r="AB9" s="15">
        <f>[5]Julho!$E$31</f>
        <v>75.25</v>
      </c>
      <c r="AC9" s="15">
        <f>[5]Julho!$E$32</f>
        <v>60.25</v>
      </c>
      <c r="AD9" s="15">
        <f>[5]Julho!$E$33</f>
        <v>62.583333333333336</v>
      </c>
      <c r="AE9" s="15">
        <f>[5]Julho!$E$34</f>
        <v>72.5</v>
      </c>
      <c r="AF9" s="15">
        <f>[5]Julho!$E$35</f>
        <v>65.208333333333329</v>
      </c>
      <c r="AG9" s="75">
        <f t="shared" si="1"/>
        <v>67.301499717034503</v>
      </c>
    </row>
    <row r="10" spans="1:33" ht="17.100000000000001" customHeight="1" x14ac:dyDescent="0.2">
      <c r="A10" s="151" t="s">
        <v>2</v>
      </c>
      <c r="B10" s="15">
        <f>[6]Julho!$E$5</f>
        <v>53.833333333333336</v>
      </c>
      <c r="C10" s="15">
        <f>[6]Julho!$E$6</f>
        <v>51.666666666666664</v>
      </c>
      <c r="D10" s="15">
        <f>[6]Julho!$E$7</f>
        <v>55.833333333333336</v>
      </c>
      <c r="E10" s="15">
        <f>[6]Julho!$E$8</f>
        <v>53.75</v>
      </c>
      <c r="F10" s="15">
        <f>[6]Julho!$E$9</f>
        <v>53.375</v>
      </c>
      <c r="G10" s="15">
        <f>[6]Julho!$E$10</f>
        <v>46.666666666666664</v>
      </c>
      <c r="H10" s="15">
        <f>[6]Julho!$E$11</f>
        <v>39.75</v>
      </c>
      <c r="I10" s="15">
        <f>[6]Julho!$E$12</f>
        <v>49.666666666666664</v>
      </c>
      <c r="J10" s="15">
        <f>[6]Julho!$E$13</f>
        <v>79.583333333333329</v>
      </c>
      <c r="K10" s="15">
        <f>[6]Julho!$E$14</f>
        <v>63.041666666666664</v>
      </c>
      <c r="L10" s="15">
        <f>[6]Julho!$E$15</f>
        <v>49.125</v>
      </c>
      <c r="M10" s="15">
        <f>[6]Julho!$E$16</f>
        <v>38.458333333333336</v>
      </c>
      <c r="N10" s="15">
        <f>[6]Julho!$E$17</f>
        <v>46.458333333333336</v>
      </c>
      <c r="O10" s="15">
        <f>[6]Julho!$E$18</f>
        <v>48.375</v>
      </c>
      <c r="P10" s="15">
        <f>[6]Julho!$E$19</f>
        <v>43.5</v>
      </c>
      <c r="Q10" s="15">
        <f>[6]Julho!$E$20</f>
        <v>47.666666666666664</v>
      </c>
      <c r="R10" s="15">
        <f>[6]Julho!$E$21</f>
        <v>44.75</v>
      </c>
      <c r="S10" s="15">
        <f>[6]Julho!$E$22</f>
        <v>34.916666666666664</v>
      </c>
      <c r="T10" s="15">
        <f>[6]Julho!$E$23</f>
        <v>44.291666666666664</v>
      </c>
      <c r="U10" s="15">
        <f>[6]Julho!$E$24</f>
        <v>47.625</v>
      </c>
      <c r="V10" s="15">
        <f>[6]Julho!$E$25</f>
        <v>67.583333333333329</v>
      </c>
      <c r="W10" s="15">
        <f>[6]Julho!$E$26</f>
        <v>46.291666666666664</v>
      </c>
      <c r="X10" s="15">
        <f>[6]Julho!$E$27</f>
        <v>43.208333333333336</v>
      </c>
      <c r="Y10" s="15">
        <f>[6]Julho!$E$28</f>
        <v>58.541666666666664</v>
      </c>
      <c r="Z10" s="15">
        <f>[6]Julho!$E$29</f>
        <v>57.625</v>
      </c>
      <c r="AA10" s="15">
        <f>[6]Julho!$E$30</f>
        <v>57.625</v>
      </c>
      <c r="AB10" s="15">
        <f>[6]Julho!$E$31</f>
        <v>59.791666666666664</v>
      </c>
      <c r="AC10" s="15">
        <f>[6]Julho!$E$32</f>
        <v>46.625</v>
      </c>
      <c r="AD10" s="15">
        <f>[6]Julho!$E$33</f>
        <v>59.375</v>
      </c>
      <c r="AE10" s="15">
        <f>[6]Julho!$E$34</f>
        <v>57.375</v>
      </c>
      <c r="AF10" s="15">
        <f>[6]Julho!$E$35</f>
        <v>57.625</v>
      </c>
      <c r="AG10" s="75">
        <f t="shared" si="1"/>
        <v>51.741935483870975</v>
      </c>
    </row>
    <row r="11" spans="1:33" ht="17.100000000000001" customHeight="1" x14ac:dyDescent="0.2">
      <c r="A11" s="151" t="s">
        <v>3</v>
      </c>
      <c r="B11" s="15">
        <f>[7]Julho!$E$5</f>
        <v>56</v>
      </c>
      <c r="C11" s="15">
        <f>[7]Julho!$E$6</f>
        <v>53.285714285714285</v>
      </c>
      <c r="D11" s="15">
        <f>[7]Julho!$E$7</f>
        <v>52.238095238095241</v>
      </c>
      <c r="E11" s="15">
        <f>[7]Julho!$E$8</f>
        <v>48.285714285714285</v>
      </c>
      <c r="F11" s="15">
        <f>[7]Julho!$E$9</f>
        <v>48.714285714285715</v>
      </c>
      <c r="G11" s="15">
        <f>[7]Julho!$E$10</f>
        <v>47.571428571428569</v>
      </c>
      <c r="H11" s="15">
        <f>[7]Julho!$E$11</f>
        <v>49.863636363636367</v>
      </c>
      <c r="I11" s="15">
        <f>[7]Julho!$E$12</f>
        <v>51.863636363636367</v>
      </c>
      <c r="J11" s="15">
        <f>[7]Julho!$E$13</f>
        <v>65.61904761904762</v>
      </c>
      <c r="K11" s="15">
        <f>[7]Julho!$E$14</f>
        <v>57.5</v>
      </c>
      <c r="L11" s="15">
        <f>[7]Julho!$E$15</f>
        <v>56.363636363636367</v>
      </c>
      <c r="M11" s="15">
        <f>[7]Julho!$E$16</f>
        <v>46.363636363636367</v>
      </c>
      <c r="N11" s="15">
        <f>[7]Julho!$E$17</f>
        <v>46.38095238095238</v>
      </c>
      <c r="O11" s="15">
        <f>[7]Julho!$E$18</f>
        <v>47.6</v>
      </c>
      <c r="P11" s="15">
        <f>[7]Julho!$E$19</f>
        <v>50.19047619047619</v>
      </c>
      <c r="Q11" s="15">
        <f>[7]Julho!$E$20</f>
        <v>48.3</v>
      </c>
      <c r="R11" s="15">
        <f>[7]Julho!$E$21</f>
        <v>46.333333333333336</v>
      </c>
      <c r="S11" s="15">
        <f>[7]Julho!$E$22</f>
        <v>47.714285714285715</v>
      </c>
      <c r="T11" s="15">
        <f>[7]Julho!$E$23</f>
        <v>44.7</v>
      </c>
      <c r="U11" s="15">
        <f>[7]Julho!$E$24</f>
        <v>43.75</v>
      </c>
      <c r="V11" s="15">
        <f>[7]Julho!$E$25</f>
        <v>54.95</v>
      </c>
      <c r="W11" s="15">
        <f>[7]Julho!$E$26</f>
        <v>55.210526315789473</v>
      </c>
      <c r="X11" s="15">
        <f>[7]Julho!$E$27</f>
        <v>46.5</v>
      </c>
      <c r="Y11" s="15">
        <f>[7]Julho!$E$28</f>
        <v>42.111111111111114</v>
      </c>
      <c r="Z11" s="15">
        <f>[7]Julho!$E$29</f>
        <v>42.789473684210527</v>
      </c>
      <c r="AA11" s="15">
        <f>[7]Julho!$E$30</f>
        <v>44.45</v>
      </c>
      <c r="AB11" s="15">
        <f>[7]Julho!$E$31</f>
        <v>42.10526315789474</v>
      </c>
      <c r="AC11" s="15">
        <f>[7]Julho!$E$32</f>
        <v>37.470588235294116</v>
      </c>
      <c r="AD11" s="15">
        <f>[7]Julho!$E$33</f>
        <v>40.111111111111114</v>
      </c>
      <c r="AE11" s="15">
        <f>[7]Julho!$E$34</f>
        <v>46.714285714285715</v>
      </c>
      <c r="AF11" s="15">
        <f>[7]Julho!$E$35</f>
        <v>51.2</v>
      </c>
      <c r="AG11" s="75">
        <f t="shared" si="1"/>
        <v>48.782265745728246</v>
      </c>
    </row>
    <row r="12" spans="1:33" ht="17.100000000000001" customHeight="1" x14ac:dyDescent="0.2">
      <c r="A12" s="151" t="s">
        <v>4</v>
      </c>
      <c r="B12" s="15">
        <f>[8]Julho!$E$5</f>
        <v>47.791666666666664</v>
      </c>
      <c r="C12" s="15">
        <f>[8]Julho!$E$6</f>
        <v>46.791666666666664</v>
      </c>
      <c r="D12" s="15">
        <f>[8]Julho!$E$7</f>
        <v>42.958333333333336</v>
      </c>
      <c r="E12" s="15">
        <f>[8]Julho!$E$8</f>
        <v>38.625</v>
      </c>
      <c r="F12" s="15">
        <f>[8]Julho!$E$9</f>
        <v>41.166666666666664</v>
      </c>
      <c r="G12" s="15">
        <f>[8]Julho!$E$10</f>
        <v>42.166666666666664</v>
      </c>
      <c r="H12" s="15">
        <f>[8]Julho!$E$11</f>
        <v>44.5</v>
      </c>
      <c r="I12" s="15">
        <f>[8]Julho!$E$12</f>
        <v>43.416666666666664</v>
      </c>
      <c r="J12" s="15">
        <f>[8]Julho!$E$13</f>
        <v>71.458333333333329</v>
      </c>
      <c r="K12" s="15">
        <f>[8]Julho!$E$14</f>
        <v>70.5</v>
      </c>
      <c r="L12" s="15">
        <f>[8]Julho!$E$15</f>
        <v>50.875</v>
      </c>
      <c r="M12" s="15">
        <f>[8]Julho!$E$16</f>
        <v>45.083333333333336</v>
      </c>
      <c r="N12" s="15">
        <f>[8]Julho!$E$17</f>
        <v>43.083333333333336</v>
      </c>
      <c r="O12" s="15">
        <f>[8]Julho!$E$18</f>
        <v>41.791666666666664</v>
      </c>
      <c r="P12" s="15">
        <f>[8]Julho!$E$19</f>
        <v>42.333333333333336</v>
      </c>
      <c r="Q12" s="15">
        <f>[8]Julho!$E$20</f>
        <v>43.541666666666664</v>
      </c>
      <c r="R12" s="15">
        <f>[8]Julho!$E$21</f>
        <v>41.583333333333336</v>
      </c>
      <c r="S12" s="15">
        <f>[8]Julho!$E$22</f>
        <v>43.833333333333336</v>
      </c>
      <c r="T12" s="15">
        <f>[8]Julho!$E$23</f>
        <v>47.166666666666664</v>
      </c>
      <c r="U12" s="15">
        <f>[8]Julho!$E$24</f>
        <v>40.666666666666664</v>
      </c>
      <c r="V12" s="15">
        <f>[8]Julho!$E$25</f>
        <v>62.541666666666664</v>
      </c>
      <c r="W12" s="15">
        <f>[8]Julho!$E$26</f>
        <v>58.583333333333336</v>
      </c>
      <c r="X12" s="15">
        <f>[8]Julho!$E$27</f>
        <v>40.833333333333336</v>
      </c>
      <c r="Y12" s="15">
        <f>[8]Julho!$E$28</f>
        <v>37.25</v>
      </c>
      <c r="Z12" s="15">
        <f>[8]Julho!$E$29</f>
        <v>39.666666666666664</v>
      </c>
      <c r="AA12" s="15">
        <f>[8]Julho!$E$30</f>
        <v>41.916666666666664</v>
      </c>
      <c r="AB12" s="15">
        <f>[8]Julho!$E$31</f>
        <v>39.333333333333336</v>
      </c>
      <c r="AC12" s="15">
        <f>[8]Julho!$E$32</f>
        <v>38.833333333333336</v>
      </c>
      <c r="AD12" s="15">
        <f>[8]Julho!$E$33</f>
        <v>37.166666666666664</v>
      </c>
      <c r="AE12" s="15">
        <f>[8]Julho!$E$34</f>
        <v>36.583333333333336</v>
      </c>
      <c r="AF12" s="15">
        <f>[8]Julho!$E$35</f>
        <v>64</v>
      </c>
      <c r="AG12" s="75">
        <f t="shared" si="1"/>
        <v>46.001344086021497</v>
      </c>
    </row>
    <row r="13" spans="1:33" ht="17.100000000000001" customHeight="1" x14ac:dyDescent="0.2">
      <c r="A13" s="151" t="s">
        <v>5</v>
      </c>
      <c r="B13" s="15">
        <f>[9]Julho!$E$5</f>
        <v>63.458333333333336</v>
      </c>
      <c r="C13" s="15">
        <f>[9]Julho!$E$6</f>
        <v>63</v>
      </c>
      <c r="D13" s="15">
        <f>[9]Julho!$E$7</f>
        <v>62.291666666666664</v>
      </c>
      <c r="E13" s="15">
        <f>[9]Julho!$E$8</f>
        <v>79</v>
      </c>
      <c r="F13" s="15">
        <f>[9]Julho!$E$9</f>
        <v>68.75</v>
      </c>
      <c r="G13" s="15">
        <f>[9]Julho!$E$10</f>
        <v>65.75</v>
      </c>
      <c r="H13" s="15">
        <f>[9]Julho!$E$11</f>
        <v>57.875</v>
      </c>
      <c r="I13" s="15">
        <f>[9]Julho!$E$12</f>
        <v>70.541666666666671</v>
      </c>
      <c r="J13" s="15">
        <f>[9]Julho!$E$13</f>
        <v>86.25</v>
      </c>
      <c r="K13" s="15">
        <f>[9]Julho!$E$14</f>
        <v>66.125</v>
      </c>
      <c r="L13" s="15">
        <f>[9]Julho!$E$15</f>
        <v>58.541666666666664</v>
      </c>
      <c r="M13" s="15">
        <f>[9]Julho!$E$16</f>
        <v>57.791666666666664</v>
      </c>
      <c r="N13" s="15">
        <f>[9]Julho!$E$17</f>
        <v>58.041666666666664</v>
      </c>
      <c r="O13" s="15">
        <f>[9]Julho!$E$18</f>
        <v>60.25</v>
      </c>
      <c r="P13" s="15">
        <f>[9]Julho!$E$19</f>
        <v>62.6</v>
      </c>
      <c r="Q13" s="15" t="str">
        <f>[9]Julho!$E$20</f>
        <v>*</v>
      </c>
      <c r="R13" s="15" t="str">
        <f>[9]Julho!$E$21</f>
        <v>*</v>
      </c>
      <c r="S13" s="15" t="str">
        <f>[9]Julho!$E$22</f>
        <v>*</v>
      </c>
      <c r="T13" s="15" t="str">
        <f>[9]Julho!$E$23</f>
        <v>*</v>
      </c>
      <c r="U13" s="15">
        <f>[9]Julho!$E$24</f>
        <v>55</v>
      </c>
      <c r="V13" s="15">
        <f>[9]Julho!$E$25</f>
        <v>65.083333333333329</v>
      </c>
      <c r="W13" s="15">
        <f>[9]Julho!$E$26</f>
        <v>62.375</v>
      </c>
      <c r="X13" s="15">
        <f>[9]Julho!$E$27</f>
        <v>64.708333333333329</v>
      </c>
      <c r="Y13" s="15">
        <f>[9]Julho!$E$28</f>
        <v>57.333333333333336</v>
      </c>
      <c r="Z13" s="15">
        <f>[9]Julho!$E$29</f>
        <v>59.375</v>
      </c>
      <c r="AA13" s="15">
        <f>[9]Julho!$E$30</f>
        <v>65.333333333333329</v>
      </c>
      <c r="AB13" s="15">
        <f>[9]Julho!$E$31</f>
        <v>77.555555555555557</v>
      </c>
      <c r="AC13" s="15" t="str">
        <f>[9]Julho!$E$32</f>
        <v>*</v>
      </c>
      <c r="AD13" s="15" t="str">
        <f>[9]Julho!$E$33</f>
        <v>*</v>
      </c>
      <c r="AE13" s="15">
        <f>[9]Julho!$E$34</f>
        <v>51.2</v>
      </c>
      <c r="AF13" s="15">
        <f>[9]Julho!$E$35</f>
        <v>55.833333333333336</v>
      </c>
      <c r="AG13" s="75">
        <f t="shared" si="1"/>
        <v>63.762555555555537</v>
      </c>
    </row>
    <row r="14" spans="1:33" ht="17.100000000000001" customHeight="1" x14ac:dyDescent="0.2">
      <c r="A14" s="151" t="s">
        <v>47</v>
      </c>
      <c r="B14" s="15">
        <f>[10]Julho!$E$5</f>
        <v>54.083333333333336</v>
      </c>
      <c r="C14" s="15">
        <f>[10]Julho!$E$6</f>
        <v>49.875</v>
      </c>
      <c r="D14" s="15">
        <f>[10]Julho!$E$7</f>
        <v>53.541666666666664</v>
      </c>
      <c r="E14" s="15">
        <f>[10]Julho!$E$8</f>
        <v>47.416666666666664</v>
      </c>
      <c r="F14" s="15">
        <f>[10]Julho!$E$9</f>
        <v>44.25</v>
      </c>
      <c r="G14" s="15">
        <f>[10]Julho!$E$10</f>
        <v>46.75</v>
      </c>
      <c r="H14" s="15">
        <f>[10]Julho!$E$11</f>
        <v>48.458333333333336</v>
      </c>
      <c r="I14" s="15">
        <f>[10]Julho!$E$12</f>
        <v>49.75</v>
      </c>
      <c r="J14" s="15">
        <f>[10]Julho!$E$13</f>
        <v>71.583333333333329</v>
      </c>
      <c r="K14" s="15">
        <f>[10]Julho!$E$14</f>
        <v>67.833333333333329</v>
      </c>
      <c r="L14" s="15">
        <f>[10]Julho!$E$15</f>
        <v>50.041666666666664</v>
      </c>
      <c r="M14" s="15">
        <f>[10]Julho!$E$16</f>
        <v>46.208333333333336</v>
      </c>
      <c r="N14" s="15">
        <f>[10]Julho!$E$17</f>
        <v>46.083333333333336</v>
      </c>
      <c r="O14" s="15">
        <f>[10]Julho!$E$18</f>
        <v>45.041666666666664</v>
      </c>
      <c r="P14" s="15">
        <f>[10]Julho!$E$19</f>
        <v>47</v>
      </c>
      <c r="Q14" s="15">
        <f>[10]Julho!$E$20</f>
        <v>49.583333333333336</v>
      </c>
      <c r="R14" s="15">
        <f>[10]Julho!$E$21</f>
        <v>44.541666666666664</v>
      </c>
      <c r="S14" s="15">
        <f>[10]Julho!$E$22</f>
        <v>46.125</v>
      </c>
      <c r="T14" s="15">
        <f>[10]Julho!$E$23</f>
        <v>50.625</v>
      </c>
      <c r="U14" s="15">
        <f>[10]Julho!$E$24</f>
        <v>47.083333333333336</v>
      </c>
      <c r="V14" s="15">
        <f>[10]Julho!$E$25</f>
        <v>58.208333333333336</v>
      </c>
      <c r="W14" s="15">
        <f>[10]Julho!$E$26</f>
        <v>58.958333333333336</v>
      </c>
      <c r="X14" s="15">
        <f>[10]Julho!$E$27</f>
        <v>47.25</v>
      </c>
      <c r="Y14" s="15">
        <f>[10]Julho!$E$28</f>
        <v>41.458333333333336</v>
      </c>
      <c r="Z14" s="15">
        <f>[10]Julho!$E$29</f>
        <v>43.5</v>
      </c>
      <c r="AA14" s="15">
        <f>[10]Julho!$E$30</f>
        <v>44.708333333333336</v>
      </c>
      <c r="AB14" s="15">
        <f>[10]Julho!$E$31</f>
        <v>47.541666666666664</v>
      </c>
      <c r="AC14" s="15">
        <f>[10]Julho!$E$32</f>
        <v>44.75</v>
      </c>
      <c r="AD14" s="15">
        <f>[10]Julho!$E$33</f>
        <v>40.958333333333336</v>
      </c>
      <c r="AE14" s="15">
        <f>[10]Julho!$E$34</f>
        <v>50.5</v>
      </c>
      <c r="AF14" s="15">
        <f>[10]Julho!$E$35</f>
        <v>58.916666666666664</v>
      </c>
      <c r="AG14" s="75">
        <f>AVERAGE(B14:AF14)</f>
        <v>49.762096774193544</v>
      </c>
    </row>
    <row r="15" spans="1:33" ht="17.100000000000001" customHeight="1" x14ac:dyDescent="0.2">
      <c r="A15" s="151" t="s">
        <v>6</v>
      </c>
      <c r="B15" s="15">
        <f>[11]Julho!$E$5</f>
        <v>68.583333333333329</v>
      </c>
      <c r="C15" s="15">
        <f>[11]Julho!$E$6</f>
        <v>70.5</v>
      </c>
      <c r="D15" s="15">
        <f>[11]Julho!$E$7</f>
        <v>68.916666666666671</v>
      </c>
      <c r="E15" s="15">
        <f>[11]Julho!$E$8</f>
        <v>66.583333333333329</v>
      </c>
      <c r="F15" s="15">
        <f>[11]Julho!$E$9</f>
        <v>66.708333333333329</v>
      </c>
      <c r="G15" s="15">
        <f>[11]Julho!$E$10</f>
        <v>65</v>
      </c>
      <c r="H15" s="15">
        <f>[11]Julho!$E$11</f>
        <v>65.291666666666671</v>
      </c>
      <c r="I15" s="15">
        <f>[11]Julho!$E$12</f>
        <v>62.375</v>
      </c>
      <c r="J15" s="15">
        <f>[11]Julho!$E$13</f>
        <v>82.25</v>
      </c>
      <c r="K15" s="15">
        <f>[11]Julho!$E$14</f>
        <v>64.041666666666671</v>
      </c>
      <c r="L15" s="15">
        <f>[11]Julho!$E$15</f>
        <v>61.708333333333336</v>
      </c>
      <c r="M15" s="15">
        <f>[11]Julho!$E$16</f>
        <v>57.916666666666664</v>
      </c>
      <c r="N15" s="15">
        <f>[11]Julho!$E$17</f>
        <v>65</v>
      </c>
      <c r="O15" s="15">
        <f>[11]Julho!$E$18</f>
        <v>65.875</v>
      </c>
      <c r="P15" s="15">
        <f>[11]Julho!$E$19</f>
        <v>70.458333333333329</v>
      </c>
      <c r="Q15" s="15">
        <f>[11]Julho!$E$20</f>
        <v>67.5</v>
      </c>
      <c r="R15" s="15">
        <f>[11]Julho!$E$21</f>
        <v>63.25</v>
      </c>
      <c r="S15" s="15">
        <f>[11]Julho!$E$22</f>
        <v>61.791666666666664</v>
      </c>
      <c r="T15" s="15">
        <f>[11]Julho!$E$23</f>
        <v>61.291666666666664</v>
      </c>
      <c r="U15" s="15">
        <f>[11]Julho!$E$24</f>
        <v>62.166666666666664</v>
      </c>
      <c r="V15" s="15">
        <f>[11]Julho!$E$25</f>
        <v>67.458333333333329</v>
      </c>
      <c r="W15" s="15">
        <f>[11]Julho!$E$26</f>
        <v>65.458333333333329</v>
      </c>
      <c r="X15" s="15">
        <f>[11]Julho!$E$27</f>
        <v>63.833333333333336</v>
      </c>
      <c r="Y15" s="15">
        <f>[11]Julho!$E$28</f>
        <v>66.833333333333329</v>
      </c>
      <c r="Z15" s="15">
        <f>[11]Julho!$E$29</f>
        <v>70.041666666666671</v>
      </c>
      <c r="AA15" s="15">
        <f>[11]Julho!$E$30</f>
        <v>70.666666666666671</v>
      </c>
      <c r="AB15" s="15">
        <f>[11]Julho!$E$31</f>
        <v>68.666666666666671</v>
      </c>
      <c r="AC15" s="15">
        <f>[11]Julho!$E$32</f>
        <v>62.708333333333336</v>
      </c>
      <c r="AD15" s="15">
        <f>[11]Julho!$E$33</f>
        <v>64.25</v>
      </c>
      <c r="AE15" s="15">
        <f>[11]Julho!$E$34</f>
        <v>66.166666666666671</v>
      </c>
      <c r="AF15" s="15">
        <f>[11]Julho!$E$35</f>
        <v>68</v>
      </c>
      <c r="AG15" s="75">
        <f t="shared" si="1"/>
        <v>66.170698924731198</v>
      </c>
    </row>
    <row r="16" spans="1:33" ht="17.100000000000001" customHeight="1" x14ac:dyDescent="0.2">
      <c r="A16" s="151" t="s">
        <v>7</v>
      </c>
      <c r="B16" s="15">
        <f>[12]Julho!$E$5</f>
        <v>55.708333333333336</v>
      </c>
      <c r="C16" s="15">
        <f>[12]Julho!$E$6</f>
        <v>58.375</v>
      </c>
      <c r="D16" s="15">
        <f>[12]Julho!$E$7</f>
        <v>58.125</v>
      </c>
      <c r="E16" s="15">
        <f>[12]Julho!$E$8</f>
        <v>61.666666666666664</v>
      </c>
      <c r="F16" s="15">
        <f>[12]Julho!$E$9</f>
        <v>55.458333333333336</v>
      </c>
      <c r="G16" s="15">
        <f>[12]Julho!$E$10</f>
        <v>46.666666666666664</v>
      </c>
      <c r="H16" s="15">
        <f>[12]Julho!$E$11</f>
        <v>48.583333333333336</v>
      </c>
      <c r="I16" s="15">
        <f>[12]Julho!$E$12</f>
        <v>67</v>
      </c>
      <c r="J16" s="15">
        <f>[12]Julho!$E$13</f>
        <v>81.541666666666671</v>
      </c>
      <c r="K16" s="15">
        <f>[12]Julho!$E$14</f>
        <v>65.875</v>
      </c>
      <c r="L16" s="15">
        <f>[12]Julho!$E$15</f>
        <v>65.541666666666671</v>
      </c>
      <c r="M16" s="15">
        <f>[12]Julho!$E$16</f>
        <v>51.875</v>
      </c>
      <c r="N16" s="15">
        <f>[12]Julho!$E$17</f>
        <v>51.5</v>
      </c>
      <c r="O16" s="15">
        <f>[12]Julho!$E$18</f>
        <v>51.125</v>
      </c>
      <c r="P16" s="15">
        <f>[12]Julho!$E$19</f>
        <v>49.291666666666664</v>
      </c>
      <c r="Q16" s="15">
        <f>[12]Julho!$E$20</f>
        <v>51.333333333333336</v>
      </c>
      <c r="R16" s="15">
        <f>[12]Julho!$E$21</f>
        <v>44.666666666666664</v>
      </c>
      <c r="S16" s="15">
        <f>[12]Julho!$E$22</f>
        <v>38.291666666666664</v>
      </c>
      <c r="T16" s="15">
        <f>[12]Julho!$E$23</f>
        <v>44.291666666666664</v>
      </c>
      <c r="U16" s="15">
        <f>[12]Julho!$E$24</f>
        <v>58.666666666666664</v>
      </c>
      <c r="V16" s="15">
        <f>[12]Julho!$E$25</f>
        <v>68.333333333333329</v>
      </c>
      <c r="W16" s="15">
        <f>[12]Julho!$E$26</f>
        <v>53.208333333333336</v>
      </c>
      <c r="X16" s="15">
        <f>[12]Julho!$E$27</f>
        <v>52</v>
      </c>
      <c r="Y16" s="15">
        <f>[12]Julho!$E$28</f>
        <v>68.208333333333329</v>
      </c>
      <c r="Z16" s="15">
        <f>[12]Julho!$E$29</f>
        <v>74.916666666666671</v>
      </c>
      <c r="AA16" s="15">
        <f>[12]Julho!$E$30</f>
        <v>78.958333333333329</v>
      </c>
      <c r="AB16" s="15">
        <f>[12]Julho!$E$31</f>
        <v>77.041666666666671</v>
      </c>
      <c r="AC16" s="15">
        <f>[12]Julho!$E$32</f>
        <v>52.458333333333336</v>
      </c>
      <c r="AD16" s="15">
        <f>[12]Julho!$E$33</f>
        <v>57.875</v>
      </c>
      <c r="AE16" s="15">
        <f>[12]Julho!$E$34</f>
        <v>53.166666666666664</v>
      </c>
      <c r="AF16" s="15">
        <f>[12]Julho!$E$35</f>
        <v>65.791666666666671</v>
      </c>
      <c r="AG16" s="75">
        <f t="shared" si="1"/>
        <v>58.307795698924728</v>
      </c>
    </row>
    <row r="17" spans="1:33" ht="17.100000000000001" customHeight="1" x14ac:dyDescent="0.2">
      <c r="A17" s="151" t="s">
        <v>8</v>
      </c>
      <c r="B17" s="15">
        <f>[13]Julho!$E$5</f>
        <v>65.291666666666671</v>
      </c>
      <c r="C17" s="15">
        <f>[13]Julho!$E$6</f>
        <v>61.875</v>
      </c>
      <c r="D17" s="15">
        <f>[13]Julho!$E$7</f>
        <v>69.333333333333329</v>
      </c>
      <c r="E17" s="15">
        <f>[13]Julho!$E$8</f>
        <v>70.375</v>
      </c>
      <c r="F17" s="15">
        <f>[13]Julho!$E$9</f>
        <v>70.5</v>
      </c>
      <c r="G17" s="15">
        <f>[13]Julho!$E$10</f>
        <v>60.041666666666664</v>
      </c>
      <c r="H17" s="15">
        <f>[13]Julho!$E$11</f>
        <v>55.125</v>
      </c>
      <c r="I17" s="15">
        <f>[13]Julho!$E$12</f>
        <v>79.333333333333329</v>
      </c>
      <c r="J17" s="15">
        <f>[13]Julho!$E$13</f>
        <v>80.5</v>
      </c>
      <c r="K17" s="15">
        <f>[13]Julho!$E$14</f>
        <v>73.791666666666671</v>
      </c>
      <c r="L17" s="15">
        <f>[13]Julho!$E$15</f>
        <v>71.875</v>
      </c>
      <c r="M17" s="15">
        <f>[13]Julho!$E$16</f>
        <v>65.75</v>
      </c>
      <c r="N17" s="15">
        <f>[13]Julho!$E$17</f>
        <v>54.333333333333336</v>
      </c>
      <c r="O17" s="15">
        <f>[13]Julho!$E$18</f>
        <v>56.541666666666664</v>
      </c>
      <c r="P17" s="15">
        <f>[13]Julho!$E$19</f>
        <v>53.208333333333336</v>
      </c>
      <c r="Q17" s="15">
        <f>[13]Julho!$E$20</f>
        <v>51.333333333333336</v>
      </c>
      <c r="R17" s="15">
        <f>[13]Julho!$E$21</f>
        <v>52.541666666666664</v>
      </c>
      <c r="S17" s="15">
        <f>[13]Julho!$E$22</f>
        <v>49.583333333333336</v>
      </c>
      <c r="T17" s="15">
        <f>[13]Julho!$E$23</f>
        <v>49.791666666666664</v>
      </c>
      <c r="U17" s="15">
        <f>[13]Julho!$E$24</f>
        <v>57.583333333333336</v>
      </c>
      <c r="V17" s="15">
        <f>[13]Julho!$E$25</f>
        <v>74.958333333333329</v>
      </c>
      <c r="W17" s="15">
        <f>[13]Julho!$E$26</f>
        <v>71.333333333333329</v>
      </c>
      <c r="X17" s="15">
        <f>[13]Julho!$E$27</f>
        <v>64.791666666666671</v>
      </c>
      <c r="Y17" s="15">
        <f>[13]Julho!$E$28</f>
        <v>72.083333333333329</v>
      </c>
      <c r="Z17" s="15">
        <f>[13]Julho!$E$29</f>
        <v>75.173913043478265</v>
      </c>
      <c r="AA17" s="15">
        <f>[13]Julho!$E$30</f>
        <v>79</v>
      </c>
      <c r="AB17" s="15">
        <f>[13]Julho!$E$31</f>
        <v>70.611111111111114</v>
      </c>
      <c r="AC17" s="15">
        <f>[13]Julho!$E$32</f>
        <v>54.541666666666664</v>
      </c>
      <c r="AD17" s="15">
        <f>[13]Julho!$E$33</f>
        <v>58.458333333333336</v>
      </c>
      <c r="AE17" s="15">
        <f>[13]Julho!$E$34</f>
        <v>62.666666666666664</v>
      </c>
      <c r="AF17" s="15">
        <f>[13]Julho!$E$35</f>
        <v>67</v>
      </c>
      <c r="AG17" s="75">
        <f t="shared" si="1"/>
        <v>64.49440938133084</v>
      </c>
    </row>
    <row r="18" spans="1:33" ht="17.100000000000001" customHeight="1" x14ac:dyDescent="0.2">
      <c r="A18" s="151" t="s">
        <v>9</v>
      </c>
      <c r="B18" s="15">
        <f>[14]Julho!$E$5</f>
        <v>54.916666666666664</v>
      </c>
      <c r="C18" s="15">
        <f>[14]Julho!$E$6</f>
        <v>52.666666666666664</v>
      </c>
      <c r="D18" s="15">
        <f>[14]Julho!$E$7</f>
        <v>52.791666666666664</v>
      </c>
      <c r="E18" s="15">
        <f>[14]Julho!$E$8</f>
        <v>57</v>
      </c>
      <c r="F18" s="15">
        <f>[14]Julho!$E$9</f>
        <v>51.708333333333336</v>
      </c>
      <c r="G18" s="15">
        <f>[14]Julho!$E$10</f>
        <v>45.666666666666664</v>
      </c>
      <c r="H18" s="15">
        <f>[14]Julho!$E$11</f>
        <v>44.583333333333336</v>
      </c>
      <c r="I18" s="15">
        <f>[14]Julho!$E$12</f>
        <v>53.125</v>
      </c>
      <c r="J18" s="15">
        <f>[14]Julho!$E$13</f>
        <v>74.25</v>
      </c>
      <c r="K18" s="15">
        <f>[14]Julho!$E$14</f>
        <v>67.083333333333329</v>
      </c>
      <c r="L18" s="15">
        <f>[14]Julho!$E$15</f>
        <v>58.75</v>
      </c>
      <c r="M18" s="15">
        <f>[14]Julho!$E$16</f>
        <v>55.875</v>
      </c>
      <c r="N18" s="15">
        <f>[14]Julho!$E$17</f>
        <v>45.833333333333336</v>
      </c>
      <c r="O18" s="15">
        <f>[14]Julho!$E$18</f>
        <v>44.5</v>
      </c>
      <c r="P18" s="15">
        <f>[14]Julho!$E$19</f>
        <v>46</v>
      </c>
      <c r="Q18" s="15">
        <f>[14]Julho!$E$20</f>
        <v>45.166666666666664</v>
      </c>
      <c r="R18" s="15">
        <f>[14]Julho!$E$21</f>
        <v>42.208333333333336</v>
      </c>
      <c r="S18" s="15">
        <f>[14]Julho!$E$22</f>
        <v>39.666666666666664</v>
      </c>
      <c r="T18" s="15">
        <f>[14]Julho!$E$23</f>
        <v>46.625</v>
      </c>
      <c r="U18" s="15">
        <f>[14]Julho!$E$24</f>
        <v>48.291666666666664</v>
      </c>
      <c r="V18" s="15">
        <f>[14]Julho!$E$25</f>
        <v>64.666666666666671</v>
      </c>
      <c r="W18" s="15">
        <f>[14]Julho!$E$26</f>
        <v>53.291666666666664</v>
      </c>
      <c r="X18" s="15">
        <f>[14]Julho!$E$27</f>
        <v>56.625</v>
      </c>
      <c r="Y18" s="15">
        <f>[14]Julho!$E$28</f>
        <v>60.291666666666664</v>
      </c>
      <c r="Z18" s="15">
        <f>[14]Julho!$E$29</f>
        <v>65.375</v>
      </c>
      <c r="AA18" s="15">
        <f>[14]Julho!$E$30</f>
        <v>61.5</v>
      </c>
      <c r="AB18" s="15">
        <f>[14]Julho!$E$31</f>
        <v>67.545454545454547</v>
      </c>
      <c r="AC18" s="15">
        <f>[14]Julho!$E$32</f>
        <v>46.791666666666664</v>
      </c>
      <c r="AD18" s="15">
        <f>[14]Julho!$E$33</f>
        <v>54.125</v>
      </c>
      <c r="AE18" s="15">
        <f>[14]Julho!$E$34</f>
        <v>45.458333333333336</v>
      </c>
      <c r="AF18" s="15">
        <f>[14]Julho!$E$35</f>
        <v>57.260869565217391</v>
      </c>
      <c r="AG18" s="75">
        <f t="shared" si="1"/>
        <v>53.536763143355017</v>
      </c>
    </row>
    <row r="19" spans="1:33" ht="17.100000000000001" customHeight="1" x14ac:dyDescent="0.2">
      <c r="A19" s="151" t="s">
        <v>46</v>
      </c>
      <c r="B19" s="15">
        <f>[15]Julho!$E$5</f>
        <v>63.210526315789473</v>
      </c>
      <c r="C19" s="15">
        <f>[15]Julho!$E$6</f>
        <v>64.695652173913047</v>
      </c>
      <c r="D19" s="15">
        <f>[15]Julho!$E$7</f>
        <v>70.608695652173907</v>
      </c>
      <c r="E19" s="15">
        <f>[15]Julho!$E$8</f>
        <v>67.071428571428569</v>
      </c>
      <c r="F19" s="15">
        <f>[15]Julho!$E$9</f>
        <v>61.111111111111114</v>
      </c>
      <c r="G19" s="15">
        <f>[15]Julho!$E$10</f>
        <v>64.958333333333329</v>
      </c>
      <c r="H19" s="15">
        <f>[15]Julho!$E$11</f>
        <v>63.782608695652172</v>
      </c>
      <c r="I19" s="15">
        <f>[15]Julho!$E$12</f>
        <v>80.952380952380949</v>
      </c>
      <c r="J19" s="15">
        <f>[15]Julho!$E$13</f>
        <v>82.375</v>
      </c>
      <c r="K19" s="15">
        <f>[15]Julho!$E$14</f>
        <v>59.291666666666664</v>
      </c>
      <c r="L19" s="15">
        <f>[15]Julho!$E$15</f>
        <v>60.636363636363633</v>
      </c>
      <c r="M19" s="15">
        <f>[15]Julho!$E$16</f>
        <v>56.416666666666664</v>
      </c>
      <c r="N19" s="15">
        <f>[15]Julho!$E$17</f>
        <v>62.958333333333336</v>
      </c>
      <c r="O19" s="15">
        <f>[15]Julho!$E$18</f>
        <v>65.391304347826093</v>
      </c>
      <c r="P19" s="15">
        <f>[15]Julho!$E$19</f>
        <v>60.416666666666664</v>
      </c>
      <c r="Q19" s="15">
        <f>[15]Julho!$E$20</f>
        <v>59</v>
      </c>
      <c r="R19" s="15">
        <f>[15]Julho!$E$21</f>
        <v>58.416666666666664</v>
      </c>
      <c r="S19" s="15">
        <f>[15]Julho!$E$22</f>
        <v>53.625</v>
      </c>
      <c r="T19" s="15">
        <f>[15]Julho!$E$23</f>
        <v>56.833333333333336</v>
      </c>
      <c r="U19" s="15">
        <f>[15]Julho!$E$24</f>
        <v>65.875</v>
      </c>
      <c r="V19" s="15">
        <f>[15]Julho!$E$25</f>
        <v>62.208333333333336</v>
      </c>
      <c r="W19" s="15">
        <f>[15]Julho!$E$26</f>
        <v>56.75</v>
      </c>
      <c r="X19" s="15">
        <f>[15]Julho!$E$27</f>
        <v>59.583333333333336</v>
      </c>
      <c r="Y19" s="15">
        <f>[15]Julho!$E$28</f>
        <v>68.75</v>
      </c>
      <c r="Z19" s="15">
        <f>[15]Julho!$E$29</f>
        <v>74.541666666666671</v>
      </c>
      <c r="AA19" s="15">
        <f>[15]Julho!$E$30</f>
        <v>83.291666666666671</v>
      </c>
      <c r="AB19" s="15">
        <f>[15]Julho!$E$31</f>
        <v>62.466666666666669</v>
      </c>
      <c r="AC19" s="15">
        <f>[15]Julho!$E$32</f>
        <v>64</v>
      </c>
      <c r="AD19" s="15">
        <f>[15]Julho!$E$33</f>
        <v>64.208333333333329</v>
      </c>
      <c r="AE19" s="15">
        <f>[15]Julho!$E$34</f>
        <v>57.708333333333336</v>
      </c>
      <c r="AF19" s="15">
        <f>[15]Julho!$E$35</f>
        <v>57.958333333333336</v>
      </c>
      <c r="AG19" s="75">
        <f t="shared" si="1"/>
        <v>64.164303380321684</v>
      </c>
    </row>
    <row r="20" spans="1:33" ht="17.100000000000001" customHeight="1" x14ac:dyDescent="0.2">
      <c r="A20" s="151" t="s">
        <v>10</v>
      </c>
      <c r="B20" s="15">
        <f>[16]Julho!$E$5</f>
        <v>64.583333333333329</v>
      </c>
      <c r="C20" s="15">
        <f>[16]Julho!$E$6</f>
        <v>60.875</v>
      </c>
      <c r="D20" s="15">
        <f>[16]Julho!$E$7</f>
        <v>63.375</v>
      </c>
      <c r="E20" s="15">
        <f>[16]Julho!$E$8</f>
        <v>71.625</v>
      </c>
      <c r="F20" s="15">
        <f>[16]Julho!$E$9</f>
        <v>62.916666666666664</v>
      </c>
      <c r="G20" s="15">
        <f>[16]Julho!$E$10</f>
        <v>58.666666666666664</v>
      </c>
      <c r="H20" s="15">
        <f>[16]Julho!$E$11</f>
        <v>52.708333333333336</v>
      </c>
      <c r="I20" s="15">
        <f>[16]Julho!$E$12</f>
        <v>77.583333333333329</v>
      </c>
      <c r="J20" s="15">
        <f>[16]Julho!$E$13</f>
        <v>78.541666666666671</v>
      </c>
      <c r="K20" s="15">
        <f>[16]Julho!$E$14</f>
        <v>66.791666666666671</v>
      </c>
      <c r="L20" s="15">
        <f>[16]Julho!$E$15</f>
        <v>68.875</v>
      </c>
      <c r="M20" s="15">
        <f>[16]Julho!$E$16</f>
        <v>60.791666666666664</v>
      </c>
      <c r="N20" s="15">
        <f>[16]Julho!$E$17</f>
        <v>54.833333333333336</v>
      </c>
      <c r="O20" s="15">
        <f>[16]Julho!$E$18</f>
        <v>54.833333333333336</v>
      </c>
      <c r="P20" s="15">
        <f>[16]Julho!$E$19</f>
        <v>49.625</v>
      </c>
      <c r="Q20" s="15">
        <f>[16]Julho!$E$20</f>
        <v>52.666666666666664</v>
      </c>
      <c r="R20" s="15">
        <f>[16]Julho!$E$21</f>
        <v>51.041666666666664</v>
      </c>
      <c r="S20" s="15">
        <f>[16]Julho!$E$22</f>
        <v>46.666666666666664</v>
      </c>
      <c r="T20" s="15">
        <f>[16]Julho!$E$23</f>
        <v>46.916666666666664</v>
      </c>
      <c r="U20" s="15">
        <f>[16]Julho!$E$24</f>
        <v>57.458333333333336</v>
      </c>
      <c r="V20" s="15">
        <f>[16]Julho!$E$25</f>
        <v>70.458333333333329</v>
      </c>
      <c r="W20" s="15">
        <f>[16]Julho!$E$26</f>
        <v>60.916666666666664</v>
      </c>
      <c r="X20" s="15">
        <f>[16]Julho!$E$27</f>
        <v>58.625</v>
      </c>
      <c r="Y20" s="15">
        <f>[16]Julho!$E$28</f>
        <v>71.833333333333329</v>
      </c>
      <c r="Z20" s="15">
        <f>[16]Julho!$E$29</f>
        <v>73.916666666666671</v>
      </c>
      <c r="AA20" s="15">
        <f>[16]Julho!$E$30</f>
        <v>80.416666666666671</v>
      </c>
      <c r="AB20" s="15">
        <f>[16]Julho!$E$31</f>
        <v>75.625</v>
      </c>
      <c r="AC20" s="15">
        <f>[16]Julho!$E$32</f>
        <v>55.875</v>
      </c>
      <c r="AD20" s="15">
        <f>[16]Julho!$E$33</f>
        <v>55.25</v>
      </c>
      <c r="AE20" s="15">
        <f>[16]Julho!$E$34</f>
        <v>54.916666666666664</v>
      </c>
      <c r="AF20" s="15">
        <f>[16]Julho!$E$35</f>
        <v>68.333333333333329</v>
      </c>
      <c r="AG20" s="75">
        <f t="shared" ref="AG20:AG30" si="2">AVERAGE(B20:AF20)</f>
        <v>62.178763440860216</v>
      </c>
    </row>
    <row r="21" spans="1:33" ht="17.100000000000001" customHeight="1" x14ac:dyDescent="0.2">
      <c r="A21" s="151" t="s">
        <v>11</v>
      </c>
      <c r="B21" s="15">
        <f>[17]Julho!$E$5</f>
        <v>69.833333333333329</v>
      </c>
      <c r="C21" s="15">
        <f>[17]Julho!$E$6</f>
        <v>66.25</v>
      </c>
      <c r="D21" s="15">
        <f>[17]Julho!$E$7</f>
        <v>68.708333333333329</v>
      </c>
      <c r="E21" s="15">
        <f>[17]Julho!$E$8</f>
        <v>68</v>
      </c>
      <c r="F21" s="15">
        <f>[17]Julho!$E$9</f>
        <v>66.541666666666671</v>
      </c>
      <c r="G21" s="15">
        <f>[17]Julho!$E$10</f>
        <v>64.625</v>
      </c>
      <c r="H21" s="15">
        <f>[17]Julho!$E$11</f>
        <v>63.541666666666664</v>
      </c>
      <c r="I21" s="15">
        <f>[17]Julho!$E$12</f>
        <v>65.958333333333329</v>
      </c>
      <c r="J21" s="15">
        <f>[17]Julho!$E$13</f>
        <v>73.791666666666671</v>
      </c>
      <c r="K21" s="15">
        <f>[17]Julho!$E$14</f>
        <v>59.333333333333336</v>
      </c>
      <c r="L21" s="15">
        <f>[17]Julho!$E$15</f>
        <v>64.958333333333329</v>
      </c>
      <c r="M21" s="15">
        <f>[17]Julho!$E$16</f>
        <v>60.583333333333336</v>
      </c>
      <c r="N21" s="15">
        <f>[17]Julho!$E$17</f>
        <v>63.833333333333336</v>
      </c>
      <c r="O21" s="15">
        <f>[17]Julho!$E$18</f>
        <v>64.5</v>
      </c>
      <c r="P21" s="15">
        <f>[17]Julho!$E$19</f>
        <v>62.041666666666664</v>
      </c>
      <c r="Q21" s="15">
        <f>[17]Julho!$E$20</f>
        <v>58.791666666666664</v>
      </c>
      <c r="R21" s="15">
        <f>[17]Julho!$E$21</f>
        <v>58</v>
      </c>
      <c r="S21" s="15">
        <f>[17]Julho!$E$22</f>
        <v>54.791666666666664</v>
      </c>
      <c r="T21" s="15">
        <f>[17]Julho!$E$23</f>
        <v>58.958333333333336</v>
      </c>
      <c r="U21" s="15">
        <f>[17]Julho!$E$24</f>
        <v>60.916666666666664</v>
      </c>
      <c r="V21" s="15">
        <f>[17]Julho!$E$25</f>
        <v>62.416666666666664</v>
      </c>
      <c r="W21" s="15">
        <f>[17]Julho!$E$26</f>
        <v>56.833333333333336</v>
      </c>
      <c r="X21" s="15">
        <f>[17]Julho!$E$27</f>
        <v>56.916666666666664</v>
      </c>
      <c r="Y21" s="15">
        <f>[17]Julho!$E$28</f>
        <v>63.375</v>
      </c>
      <c r="Z21" s="15">
        <f>[17]Julho!$E$29</f>
        <v>69.041666666666671</v>
      </c>
      <c r="AA21" s="15">
        <f>[17]Julho!$E$30</f>
        <v>70.625</v>
      </c>
      <c r="AB21" s="15">
        <f>[17]Julho!$E$31</f>
        <v>72.416666666666671</v>
      </c>
      <c r="AC21" s="15">
        <f>[17]Julho!$E$32</f>
        <v>60.666666666666664</v>
      </c>
      <c r="AD21" s="15">
        <f>[17]Julho!$E$33</f>
        <v>60.208333333333336</v>
      </c>
      <c r="AE21" s="15">
        <f>[17]Julho!$E$34</f>
        <v>54.125</v>
      </c>
      <c r="AF21" s="15">
        <f>[17]Julho!$E$35</f>
        <v>55.083333333333336</v>
      </c>
      <c r="AG21" s="75">
        <f t="shared" si="2"/>
        <v>63.086021505376351</v>
      </c>
    </row>
    <row r="22" spans="1:33" ht="17.100000000000001" customHeight="1" x14ac:dyDescent="0.2">
      <c r="A22" s="151" t="s">
        <v>12</v>
      </c>
      <c r="B22" s="15">
        <f>[18]Julho!$E$5</f>
        <v>72.833333333333329</v>
      </c>
      <c r="C22" s="15">
        <f>[18]Julho!$E$6</f>
        <v>71.791666666666671</v>
      </c>
      <c r="D22" s="15">
        <f>[18]Julho!$E$7</f>
        <v>73.208333333333329</v>
      </c>
      <c r="E22" s="15">
        <f>[18]Julho!$E$8</f>
        <v>82.458333333333329</v>
      </c>
      <c r="F22" s="15">
        <f>[18]Julho!$E$9</f>
        <v>73</v>
      </c>
      <c r="G22" s="15">
        <f>[18]Julho!$E$10</f>
        <v>68.916666666666671</v>
      </c>
      <c r="H22" s="15">
        <f>[18]Julho!$E$11</f>
        <v>69.166666666666671</v>
      </c>
      <c r="I22" s="15">
        <f>[18]Julho!$E$12</f>
        <v>76.625</v>
      </c>
      <c r="J22" s="15">
        <f>[18]Julho!$E$13</f>
        <v>71.666666666666671</v>
      </c>
      <c r="K22" s="15">
        <f>[18]Julho!$E$14</f>
        <v>61.25</v>
      </c>
      <c r="L22" s="15">
        <f>[18]Julho!$E$15</f>
        <v>63.608695652173914</v>
      </c>
      <c r="M22" s="15">
        <f>[18]Julho!$E$16</f>
        <v>72</v>
      </c>
      <c r="N22" s="15">
        <f>[18]Julho!$E$17</f>
        <v>48.166666666666664</v>
      </c>
      <c r="O22" s="15">
        <f>[18]Julho!$E$18</f>
        <v>49.5</v>
      </c>
      <c r="P22" s="15">
        <f>[18]Julho!$E$19</f>
        <v>50</v>
      </c>
      <c r="Q22" s="15">
        <f>[18]Julho!$E$20</f>
        <v>49.18181818181818</v>
      </c>
      <c r="R22" s="15">
        <f>[18]Julho!$E$21</f>
        <v>44.454545454545453</v>
      </c>
      <c r="S22" s="15">
        <f>[18]Julho!$E$22</f>
        <v>42.916666666666664</v>
      </c>
      <c r="T22" s="15">
        <f>[18]Julho!$E$23</f>
        <v>47.083333333333336</v>
      </c>
      <c r="U22" s="15">
        <f>[18]Julho!$E$24</f>
        <v>55</v>
      </c>
      <c r="V22" s="15">
        <f>[18]Julho!$E$25</f>
        <v>58</v>
      </c>
      <c r="W22" s="15">
        <f>[18]Julho!$E$26</f>
        <v>51.92307692307692</v>
      </c>
      <c r="X22" s="15">
        <f>[18]Julho!$E$27</f>
        <v>87.714285714285708</v>
      </c>
      <c r="Y22" s="15">
        <f>[18]Julho!$E$28</f>
        <v>50.666666666666664</v>
      </c>
      <c r="Z22" s="15">
        <f>[18]Julho!$E$29</f>
        <v>56.222222222222221</v>
      </c>
      <c r="AA22" s="15">
        <f>[18]Julho!$E$30</f>
        <v>58.714285714285715</v>
      </c>
      <c r="AB22" s="15">
        <f>[18]Julho!$E$31</f>
        <v>61.375</v>
      </c>
      <c r="AC22" s="15">
        <f>[18]Julho!$E$32</f>
        <v>49.1</v>
      </c>
      <c r="AD22" s="15">
        <f>[18]Julho!$E$33</f>
        <v>57</v>
      </c>
      <c r="AE22" s="15">
        <f>[18]Julho!$E$34</f>
        <v>41.9</v>
      </c>
      <c r="AF22" s="15">
        <f>[18]Julho!$E$35</f>
        <v>43.571428571428569</v>
      </c>
      <c r="AG22" s="75">
        <f t="shared" si="2"/>
        <v>59.968237368833442</v>
      </c>
    </row>
    <row r="23" spans="1:33" ht="17.100000000000001" customHeight="1" x14ac:dyDescent="0.2">
      <c r="A23" s="151" t="s">
        <v>13</v>
      </c>
      <c r="B23" s="15">
        <f>[19]Julho!$E$5</f>
        <v>55.75</v>
      </c>
      <c r="C23" s="15">
        <f>[19]Julho!$E$6</f>
        <v>73.833333333333329</v>
      </c>
      <c r="D23" s="15">
        <f>[19]Julho!$E$7</f>
        <v>75.375</v>
      </c>
      <c r="E23" s="15">
        <f>[19]Julho!$E$8</f>
        <v>84.041666666666671</v>
      </c>
      <c r="F23" s="15">
        <f>[19]Julho!$E$9</f>
        <v>76.541666666666671</v>
      </c>
      <c r="G23" s="15">
        <f>[19]Julho!$E$10</f>
        <v>71.958333333333329</v>
      </c>
      <c r="H23" s="15">
        <f>[19]Julho!$E$11</f>
        <v>70.166666666666671</v>
      </c>
      <c r="I23" s="15">
        <f>[19]Julho!$E$12</f>
        <v>86.958333333333329</v>
      </c>
      <c r="J23" s="15">
        <f>[19]Julho!$E$13</f>
        <v>83.333333333333329</v>
      </c>
      <c r="K23" s="15">
        <f>[19]Julho!$E$14</f>
        <v>73.625</v>
      </c>
      <c r="L23" s="15">
        <f>[19]Julho!$E$15</f>
        <v>73.833333333333329</v>
      </c>
      <c r="M23" s="15">
        <f>[19]Julho!$E$16</f>
        <v>73.75</v>
      </c>
      <c r="N23" s="15">
        <f>[19]Julho!$E$17</f>
        <v>76</v>
      </c>
      <c r="O23" s="15">
        <f>[19]Julho!$E$18</f>
        <v>73.375</v>
      </c>
      <c r="P23" s="15">
        <f>[19]Julho!$E$19</f>
        <v>76.875</v>
      </c>
      <c r="Q23" s="15">
        <f>[19]Julho!$E$20</f>
        <v>73.291666666666671</v>
      </c>
      <c r="R23" s="15">
        <f>[19]Julho!$E$21</f>
        <v>72.041666666666671</v>
      </c>
      <c r="S23" s="15">
        <f>[19]Julho!$E$22</f>
        <v>71.041666666666671</v>
      </c>
      <c r="T23" s="15">
        <f>[19]Julho!$E$23</f>
        <v>68</v>
      </c>
      <c r="U23" s="15">
        <f>[19]Julho!$E$24</f>
        <v>75.291666666666671</v>
      </c>
      <c r="V23" s="15">
        <f>[19]Julho!$E$25</f>
        <v>75.791666666666671</v>
      </c>
      <c r="W23" s="15">
        <f>[19]Julho!$E$26</f>
        <v>74.625</v>
      </c>
      <c r="X23" s="15">
        <f>[19]Julho!$E$27</f>
        <v>75.208333333333329</v>
      </c>
      <c r="Y23" s="15">
        <f>[19]Julho!$E$28</f>
        <v>68.916666666666671</v>
      </c>
      <c r="Z23" s="15">
        <f>[19]Julho!$E$29</f>
        <v>76.375</v>
      </c>
      <c r="AA23" s="15">
        <f>[19]Julho!$E$30</f>
        <v>81.791666666666671</v>
      </c>
      <c r="AB23" s="15">
        <f>[19]Julho!$E$31</f>
        <v>79.5</v>
      </c>
      <c r="AC23" s="15">
        <f>[19]Julho!$E$32</f>
        <v>73.958333333333329</v>
      </c>
      <c r="AD23" s="15">
        <f>[19]Julho!$E$33</f>
        <v>78.458333333333329</v>
      </c>
      <c r="AE23" s="15">
        <f>[19]Julho!$E$34</f>
        <v>78.541666666666671</v>
      </c>
      <c r="AF23" s="15">
        <f>[19]Julho!$E$35</f>
        <v>73.333333333333329</v>
      </c>
      <c r="AG23" s="75">
        <f t="shared" si="2"/>
        <v>74.889784946236574</v>
      </c>
    </row>
    <row r="24" spans="1:33" ht="17.100000000000001" customHeight="1" x14ac:dyDescent="0.2">
      <c r="A24" s="151" t="s">
        <v>14</v>
      </c>
      <c r="B24" s="15">
        <f>[20]Julho!$E$5</f>
        <v>52.125</v>
      </c>
      <c r="C24" s="15">
        <f>[20]Julho!$E$6</f>
        <v>52</v>
      </c>
      <c r="D24" s="15">
        <f>[20]Julho!$E$7</f>
        <v>50.25</v>
      </c>
      <c r="E24" s="15">
        <f>[20]Julho!$E$8</f>
        <v>49.5</v>
      </c>
      <c r="F24" s="15">
        <f>[20]Julho!$E$9</f>
        <v>49.041666666666664</v>
      </c>
      <c r="G24" s="15">
        <f>[20]Julho!$E$10</f>
        <v>45.791666666666664</v>
      </c>
      <c r="H24" s="15">
        <f>[20]Julho!$E$11</f>
        <v>51.041666666666664</v>
      </c>
      <c r="I24" s="15">
        <f>[20]Julho!$E$12</f>
        <v>51.25</v>
      </c>
      <c r="J24" s="15">
        <f>[20]Julho!$E$13</f>
        <v>68.083333333333329</v>
      </c>
      <c r="K24" s="15">
        <f>[20]Julho!$E$14</f>
        <v>62.958333333333336</v>
      </c>
      <c r="L24" s="15">
        <f>[20]Julho!$E$15</f>
        <v>54.708333333333336</v>
      </c>
      <c r="M24" s="15">
        <f>[20]Julho!$E$16</f>
        <v>53.125</v>
      </c>
      <c r="N24" s="15">
        <f>[20]Julho!$E$17</f>
        <v>47.375</v>
      </c>
      <c r="O24" s="15">
        <f>[20]Julho!$E$18</f>
        <v>49</v>
      </c>
      <c r="P24" s="15">
        <f>[20]Julho!$E$19</f>
        <v>48.916666666666664</v>
      </c>
      <c r="Q24" s="15">
        <f>[20]Julho!$E$20</f>
        <v>50.458333333333336</v>
      </c>
      <c r="R24" s="15">
        <f>[20]Julho!$E$21</f>
        <v>51.625</v>
      </c>
      <c r="S24" s="15">
        <f>[20]Julho!$E$22</f>
        <v>51.958333333333336</v>
      </c>
      <c r="T24" s="15">
        <f>[20]Julho!$E$23</f>
        <v>45.166666666666664</v>
      </c>
      <c r="U24" s="15">
        <f>[20]Julho!$E$24</f>
        <v>46.5</v>
      </c>
      <c r="V24" s="15">
        <f>[20]Julho!$E$25</f>
        <v>62.666666666666664</v>
      </c>
      <c r="W24" s="15">
        <f>[20]Julho!$E$26</f>
        <v>60.5</v>
      </c>
      <c r="X24" s="15">
        <f>[20]Julho!$E$27</f>
        <v>51.375</v>
      </c>
      <c r="Y24" s="15">
        <f>[20]Julho!$E$28</f>
        <v>48.083333333333336</v>
      </c>
      <c r="Z24" s="15">
        <f>[20]Julho!$E$29</f>
        <v>51.791666666666664</v>
      </c>
      <c r="AA24" s="15">
        <f>[20]Julho!$E$30</f>
        <v>51.625</v>
      </c>
      <c r="AB24" s="15">
        <f>[20]Julho!$E$31</f>
        <v>47.541666666666664</v>
      </c>
      <c r="AC24" s="15">
        <f>[20]Julho!$E$32</f>
        <v>44.916666666666664</v>
      </c>
      <c r="AD24" s="15">
        <f>[20]Julho!$E$33</f>
        <v>39.583333333333336</v>
      </c>
      <c r="AE24" s="15">
        <f>[20]Julho!$E$34</f>
        <v>46.958333333333336</v>
      </c>
      <c r="AF24" s="15">
        <f>[20]Julho!$E$35</f>
        <v>56.291666666666664</v>
      </c>
      <c r="AG24" s="75">
        <f t="shared" si="2"/>
        <v>51.361559139784951</v>
      </c>
    </row>
    <row r="25" spans="1:33" ht="17.100000000000001" customHeight="1" x14ac:dyDescent="0.2">
      <c r="A25" s="151" t="s">
        <v>15</v>
      </c>
      <c r="B25" s="15">
        <f>[21]Julho!$E$5</f>
        <v>63.583333333333336</v>
      </c>
      <c r="C25" s="15">
        <f>[21]Julho!$E$6</f>
        <v>55.583333333333336</v>
      </c>
      <c r="D25" s="15">
        <f>[21]Julho!$E$7</f>
        <v>52.458333333333336</v>
      </c>
      <c r="E25" s="15">
        <f>[21]Julho!$E$8</f>
        <v>72.333333333333329</v>
      </c>
      <c r="F25" s="15">
        <f>[21]Julho!$E$9</f>
        <v>62.958333333333336</v>
      </c>
      <c r="G25" s="15">
        <f>[21]Julho!$E$10</f>
        <v>51.833333333333336</v>
      </c>
      <c r="H25" s="15">
        <f>[21]Julho!$E$11</f>
        <v>50.166666666666664</v>
      </c>
      <c r="I25" s="15">
        <f>[21]Julho!$E$12</f>
        <v>84</v>
      </c>
      <c r="J25" s="15">
        <f>[21]Julho!$E$13</f>
        <v>96.791666666666671</v>
      </c>
      <c r="K25" s="15">
        <f>[21]Julho!$E$14</f>
        <v>73.916666666666671</v>
      </c>
      <c r="L25" s="15">
        <f>[21]Julho!$E$15</f>
        <v>68</v>
      </c>
      <c r="M25" s="15">
        <f>[21]Julho!$E$16</f>
        <v>61.041666666666664</v>
      </c>
      <c r="N25" s="15">
        <f>[21]Julho!$E$17</f>
        <v>58</v>
      </c>
      <c r="O25" s="15">
        <f>[21]Julho!$E$18</f>
        <v>59.083333333333336</v>
      </c>
      <c r="P25" s="15">
        <f>[21]Julho!$E$19</f>
        <v>54.666666666666664</v>
      </c>
      <c r="Q25" s="15">
        <f>[21]Julho!$E$20</f>
        <v>52.208333333333336</v>
      </c>
      <c r="R25" s="15">
        <f>[21]Julho!$E$21</f>
        <v>53</v>
      </c>
      <c r="S25" s="15">
        <f>[21]Julho!$E$22</f>
        <v>47.583333333333336</v>
      </c>
      <c r="T25" s="15">
        <f>[21]Julho!$E$23</f>
        <v>53.541666666666664</v>
      </c>
      <c r="U25" s="15">
        <f>[21]Julho!$E$24</f>
        <v>63.708333333333336</v>
      </c>
      <c r="V25" s="15">
        <f>[21]Julho!$E$25</f>
        <v>74.583333333333329</v>
      </c>
      <c r="W25" s="15">
        <f>[21]Julho!$E$26</f>
        <v>57.083333333333336</v>
      </c>
      <c r="X25" s="15">
        <f>[21]Julho!$E$27</f>
        <v>55.458333333333336</v>
      </c>
      <c r="Y25" s="15">
        <f>[21]Julho!$E$28</f>
        <v>84.041666666666671</v>
      </c>
      <c r="Z25" s="15">
        <f>[21]Julho!$E$29</f>
        <v>82.75</v>
      </c>
      <c r="AA25" s="15">
        <f>[21]Julho!$E$30</f>
        <v>94.875</v>
      </c>
      <c r="AB25" s="15">
        <f>[21]Julho!$E$31</f>
        <v>75.875</v>
      </c>
      <c r="AC25" s="15">
        <f>[21]Julho!$E$32</f>
        <v>60.125</v>
      </c>
      <c r="AD25" s="15">
        <f>[21]Julho!$E$33</f>
        <v>66.75</v>
      </c>
      <c r="AE25" s="15">
        <f>[21]Julho!$E$34</f>
        <v>58.875</v>
      </c>
      <c r="AF25" s="15">
        <f>[21]Julho!$E$35</f>
        <v>65.666666666666671</v>
      </c>
      <c r="AG25" s="75">
        <f t="shared" si="2"/>
        <v>64.856182795698913</v>
      </c>
    </row>
    <row r="26" spans="1:33" ht="17.100000000000001" customHeight="1" x14ac:dyDescent="0.2">
      <c r="A26" s="151" t="s">
        <v>16</v>
      </c>
      <c r="B26" s="15">
        <f>[22]Julho!$E$5</f>
        <v>63.416666666666664</v>
      </c>
      <c r="C26" s="15">
        <f>[22]Julho!$E$6</f>
        <v>59.833333333333336</v>
      </c>
      <c r="D26" s="15">
        <f>[22]Julho!$E$7</f>
        <v>73.541666666666671</v>
      </c>
      <c r="E26" s="15">
        <f>[22]Julho!$E$8</f>
        <v>89.833333333333329</v>
      </c>
      <c r="F26" s="15">
        <f>[22]Julho!$E$9</f>
        <v>73.916666666666671</v>
      </c>
      <c r="G26" s="15">
        <f>[22]Julho!$E$10</f>
        <v>62.166666666666664</v>
      </c>
      <c r="H26" s="15">
        <f>[22]Julho!$E$11</f>
        <v>58.75</v>
      </c>
      <c r="I26" s="15">
        <f>[22]Julho!$E$12</f>
        <v>85.25</v>
      </c>
      <c r="J26" s="15">
        <f>[22]Julho!$E$13</f>
        <v>87.291666666666671</v>
      </c>
      <c r="K26" s="15">
        <f>[22]Julho!$E$14</f>
        <v>67.833333333333329</v>
      </c>
      <c r="L26" s="15">
        <f>[22]Julho!$E$15</f>
        <v>60.222222222222221</v>
      </c>
      <c r="M26" s="15">
        <f>[22]Julho!$E$16</f>
        <v>62.916666666666664</v>
      </c>
      <c r="N26" s="15">
        <f>[22]Julho!$E$17</f>
        <v>68.416666666666671</v>
      </c>
      <c r="O26" s="15">
        <f>[22]Julho!$E$18</f>
        <v>66.291666666666671</v>
      </c>
      <c r="P26" s="15">
        <f>[22]Julho!$E$19</f>
        <v>57.291666666666664</v>
      </c>
      <c r="Q26" s="15">
        <f>[22]Julho!$E$20</f>
        <v>56.958333333333336</v>
      </c>
      <c r="R26" s="15">
        <f>[22]Julho!$E$21</f>
        <v>62</v>
      </c>
      <c r="S26" s="15">
        <f>[22]Julho!$E$22</f>
        <v>53.541666666666664</v>
      </c>
      <c r="T26" s="15">
        <f>[22]Julho!$E$23</f>
        <v>51.333333333333336</v>
      </c>
      <c r="U26" s="15">
        <f>[22]Julho!$E$24</f>
        <v>71.291666666666671</v>
      </c>
      <c r="V26" s="15">
        <f>[22]Julho!$E$25</f>
        <v>68.041666666666671</v>
      </c>
      <c r="W26" s="15">
        <f>[22]Julho!$E$26</f>
        <v>60.958333333333336</v>
      </c>
      <c r="X26" s="15">
        <f>[22]Julho!$E$27</f>
        <v>68.291666666666671</v>
      </c>
      <c r="Y26" s="15">
        <f>[22]Julho!$E$28</f>
        <v>67.625</v>
      </c>
      <c r="Z26" s="15">
        <f>[22]Julho!$E$29</f>
        <v>82.583333333333329</v>
      </c>
      <c r="AA26" s="15">
        <f>[22]Julho!$E$30</f>
        <v>83.75</v>
      </c>
      <c r="AB26" s="15">
        <f>[22]Julho!$E$31</f>
        <v>77.416666666666671</v>
      </c>
      <c r="AC26" s="15">
        <f>[22]Julho!$E$32</f>
        <v>63.458333333333336</v>
      </c>
      <c r="AD26" s="15">
        <f>[22]Julho!$E$33</f>
        <v>55.375</v>
      </c>
      <c r="AE26" s="15">
        <f>[22]Julho!$E$34</f>
        <v>65.625</v>
      </c>
      <c r="AF26" s="15">
        <f>[22]Julho!$E$35</f>
        <v>62.416666666666664</v>
      </c>
      <c r="AG26" s="75">
        <f t="shared" si="2"/>
        <v>67.343189964157702</v>
      </c>
    </row>
    <row r="27" spans="1:33" ht="17.100000000000001" customHeight="1" x14ac:dyDescent="0.2">
      <c r="A27" s="151" t="s">
        <v>17</v>
      </c>
      <c r="B27" s="15">
        <f>[23]Julho!$E$5</f>
        <v>71.541666666666671</v>
      </c>
      <c r="C27" s="15">
        <f>[23]Julho!$E$6</f>
        <v>66.833333333333329</v>
      </c>
      <c r="D27" s="15">
        <f>[23]Julho!$E$7</f>
        <v>72.791666666666671</v>
      </c>
      <c r="E27" s="15">
        <f>[23]Julho!$E$8</f>
        <v>71.833333333333329</v>
      </c>
      <c r="F27" s="15">
        <f>[23]Julho!$E$9</f>
        <v>70.416666666666671</v>
      </c>
      <c r="G27" s="15">
        <f>[23]Julho!$E$10</f>
        <v>64.583333333333329</v>
      </c>
      <c r="H27" s="15">
        <f>[23]Julho!$E$11</f>
        <v>64</v>
      </c>
      <c r="I27" s="15">
        <f>[23]Julho!$E$12</f>
        <v>68.291666666666671</v>
      </c>
      <c r="J27" s="15">
        <f>[23]Julho!$E$13</f>
        <v>74.875</v>
      </c>
      <c r="K27" s="15">
        <f>[23]Julho!$E$14</f>
        <v>64.916666666666671</v>
      </c>
      <c r="L27" s="15">
        <f>[23]Julho!$E$15</f>
        <v>71.583333333333329</v>
      </c>
      <c r="M27" s="15">
        <f>[23]Julho!$E$16</f>
        <v>64.041666666666671</v>
      </c>
      <c r="N27" s="15">
        <f>[23]Julho!$E$17</f>
        <v>62.125</v>
      </c>
      <c r="O27" s="15">
        <f>[23]Julho!$E$18</f>
        <v>64.375</v>
      </c>
      <c r="P27" s="15">
        <f>[23]Julho!$E$19</f>
        <v>56.416666666666664</v>
      </c>
      <c r="Q27" s="15">
        <f>[23]Julho!$E$20</f>
        <v>55.375</v>
      </c>
      <c r="R27" s="15">
        <f>[23]Julho!$E$21</f>
        <v>56.166666666666664</v>
      </c>
      <c r="S27" s="15">
        <f>[23]Julho!$E$22</f>
        <v>47.375</v>
      </c>
      <c r="T27" s="15">
        <f>[23]Julho!$E$23</f>
        <v>54.25</v>
      </c>
      <c r="U27" s="15">
        <f>[23]Julho!$E$24</f>
        <v>57.75</v>
      </c>
      <c r="V27" s="15">
        <f>[23]Julho!$E$25</f>
        <v>64.833333333333329</v>
      </c>
      <c r="W27" s="15">
        <f>[23]Julho!$E$26</f>
        <v>60.125</v>
      </c>
      <c r="X27" s="15">
        <f>[23]Julho!$E$27</f>
        <v>59.666666666666664</v>
      </c>
      <c r="Y27" s="15">
        <f>[23]Julho!$E$28</f>
        <v>65.375</v>
      </c>
      <c r="Z27" s="15">
        <f>[23]Julho!$E$29</f>
        <v>70.708333333333329</v>
      </c>
      <c r="AA27" s="15">
        <f>[23]Julho!$E$30</f>
        <v>72.291666666666671</v>
      </c>
      <c r="AB27" s="15">
        <f>[23]Julho!$E$31</f>
        <v>75</v>
      </c>
      <c r="AC27" s="15">
        <f>[23]Julho!$E$32</f>
        <v>63.416666666666664</v>
      </c>
      <c r="AD27" s="15">
        <f>[23]Julho!$E$33</f>
        <v>58.916666666666664</v>
      </c>
      <c r="AE27" s="15">
        <f>[23]Julho!$E$34</f>
        <v>58.25</v>
      </c>
      <c r="AF27" s="15">
        <f>[23]Julho!$E$35</f>
        <v>58.708333333333336</v>
      </c>
      <c r="AG27" s="75">
        <f t="shared" si="2"/>
        <v>64.091397849462368</v>
      </c>
    </row>
    <row r="28" spans="1:33" ht="17.100000000000001" customHeight="1" x14ac:dyDescent="0.2">
      <c r="A28" s="151" t="s">
        <v>18</v>
      </c>
      <c r="B28" s="15">
        <f>[24]Julho!$E$5</f>
        <v>55.416666666666664</v>
      </c>
      <c r="C28" s="15">
        <f>[24]Julho!$E$6</f>
        <v>56.416666666666664</v>
      </c>
      <c r="D28" s="15">
        <f>[24]Julho!$E$7</f>
        <v>57.458333333333336</v>
      </c>
      <c r="E28" s="15">
        <f>[24]Julho!$E$8</f>
        <v>54.208333333333336</v>
      </c>
      <c r="F28" s="15">
        <f>[24]Julho!$E$9</f>
        <v>57</v>
      </c>
      <c r="G28" s="15">
        <f>[24]Julho!$E$10</f>
        <v>48</v>
      </c>
      <c r="H28" s="15">
        <f>[24]Julho!$E$11</f>
        <v>48.25</v>
      </c>
      <c r="I28" s="15">
        <f>[24]Julho!$E$12</f>
        <v>53.458333333333336</v>
      </c>
      <c r="J28" s="15">
        <f>[24]Julho!$E$13</f>
        <v>90.791666666666671</v>
      </c>
      <c r="K28" s="15">
        <f>[24]Julho!$E$14</f>
        <v>62.958333333333336</v>
      </c>
      <c r="L28" s="15">
        <f>[24]Julho!$E$15</f>
        <v>51.125</v>
      </c>
      <c r="M28" s="15">
        <f>[24]Julho!$E$16</f>
        <v>46.916666666666664</v>
      </c>
      <c r="N28" s="15">
        <f>[24]Julho!$E$17</f>
        <v>50.208333333333336</v>
      </c>
      <c r="O28" s="15">
        <f>[24]Julho!$E$18</f>
        <v>52.666666666666664</v>
      </c>
      <c r="P28" s="15">
        <f>[24]Julho!$E$19</f>
        <v>49.083333333333336</v>
      </c>
      <c r="Q28" s="15">
        <f>[24]Julho!$E$20</f>
        <v>51.916666666666664</v>
      </c>
      <c r="R28" s="15">
        <f>[24]Julho!$E$21</f>
        <v>46.958333333333336</v>
      </c>
      <c r="S28" s="15">
        <f>[24]Julho!$E$22</f>
        <v>41.875</v>
      </c>
      <c r="T28" s="15">
        <f>[24]Julho!$E$23</f>
        <v>48.791666666666664</v>
      </c>
      <c r="U28" s="15">
        <f>[24]Julho!$E$24</f>
        <v>50.458333333333336</v>
      </c>
      <c r="V28" s="15">
        <f>[24]Julho!$E$25</f>
        <v>69.833333333333329</v>
      </c>
      <c r="W28" s="15">
        <f>[24]Julho!$E$26</f>
        <v>52.75</v>
      </c>
      <c r="X28" s="15">
        <f>[24]Julho!$E$27</f>
        <v>46.625</v>
      </c>
      <c r="Y28" s="15">
        <f>[24]Julho!$E$28</f>
        <v>57.5</v>
      </c>
      <c r="Z28" s="15">
        <f>[24]Julho!$E$29</f>
        <v>58.708333333333336</v>
      </c>
      <c r="AA28" s="15">
        <f>[24]Julho!$E$30</f>
        <v>58.041666666666664</v>
      </c>
      <c r="AB28" s="15">
        <f>[24]Julho!$E$31</f>
        <v>62.958333333333336</v>
      </c>
      <c r="AC28" s="15">
        <f>[24]Julho!$E$32</f>
        <v>52.083333333333336</v>
      </c>
      <c r="AD28" s="15">
        <f>[24]Julho!$E$33</f>
        <v>57.125</v>
      </c>
      <c r="AE28" s="15">
        <f>[24]Julho!$E$34</f>
        <v>64.75</v>
      </c>
      <c r="AF28" s="15">
        <f>[24]Julho!$E$35</f>
        <v>69.166666666666671</v>
      </c>
      <c r="AG28" s="75">
        <f t="shared" si="2"/>
        <v>55.596774193548377</v>
      </c>
    </row>
    <row r="29" spans="1:33" ht="17.100000000000001" customHeight="1" x14ac:dyDescent="0.2">
      <c r="A29" s="151" t="s">
        <v>19</v>
      </c>
      <c r="B29" s="15">
        <f>[25]Julho!$E$5</f>
        <v>68.291666666666671</v>
      </c>
      <c r="C29" s="15">
        <f>[25]Julho!$E$6</f>
        <v>64.125</v>
      </c>
      <c r="D29" s="15">
        <f>[25]Julho!$E$7</f>
        <v>74.125</v>
      </c>
      <c r="E29" s="15">
        <f>[25]Julho!$E$8</f>
        <v>88.083333333333329</v>
      </c>
      <c r="F29" s="15">
        <f>[25]Julho!$E$9</f>
        <v>73.375</v>
      </c>
      <c r="G29" s="15">
        <f>[25]Julho!$E$10</f>
        <v>61.125</v>
      </c>
      <c r="H29" s="15">
        <f>[25]Julho!$E$11</f>
        <v>61.5</v>
      </c>
      <c r="I29" s="15">
        <f>[25]Julho!$E$12</f>
        <v>88.333333333333329</v>
      </c>
      <c r="J29" s="15">
        <f>[25]Julho!$E$13</f>
        <v>86.208333333333329</v>
      </c>
      <c r="K29" s="15">
        <f>[25]Julho!$E$14</f>
        <v>74.916666666666671</v>
      </c>
      <c r="L29" s="15">
        <f>[25]Julho!$E$15</f>
        <v>71.958333333333329</v>
      </c>
      <c r="M29" s="15">
        <f>[25]Julho!$E$16</f>
        <v>62.375</v>
      </c>
      <c r="N29" s="15">
        <f>[25]Julho!$E$17</f>
        <v>56.875</v>
      </c>
      <c r="O29" s="15">
        <f>[25]Julho!$E$18</f>
        <v>57.5</v>
      </c>
      <c r="P29" s="15">
        <f>[25]Julho!$E$19</f>
        <v>55.166666666666664</v>
      </c>
      <c r="Q29" s="15">
        <f>[25]Julho!$E$20</f>
        <v>56.916666666666664</v>
      </c>
      <c r="R29" s="15">
        <f>[25]Julho!$E$21</f>
        <v>54.875</v>
      </c>
      <c r="S29" s="15">
        <f>[25]Julho!$E$22</f>
        <v>48.166666666666664</v>
      </c>
      <c r="T29" s="15">
        <f>[25]Julho!$E$23</f>
        <v>51.541666666666664</v>
      </c>
      <c r="U29" s="15">
        <f>[25]Julho!$E$24</f>
        <v>69.833333333333329</v>
      </c>
      <c r="V29" s="15">
        <f>[25]Julho!$E$25</f>
        <v>78.375</v>
      </c>
      <c r="W29" s="15">
        <f>[25]Julho!$E$26</f>
        <v>68.958333333333329</v>
      </c>
      <c r="X29" s="15">
        <f>[25]Julho!$E$27</f>
        <v>63.125</v>
      </c>
      <c r="Y29" s="15">
        <f>[25]Julho!$E$28</f>
        <v>84.083333333333329</v>
      </c>
      <c r="Z29" s="15">
        <f>[25]Julho!$E$29</f>
        <v>81.791666666666671</v>
      </c>
      <c r="AA29" s="15">
        <f>[25]Julho!$E$30</f>
        <v>94.416666666666671</v>
      </c>
      <c r="AB29" s="15">
        <f>[25]Julho!$E$31</f>
        <v>82.291666666666671</v>
      </c>
      <c r="AC29" s="15">
        <f>[25]Julho!$E$32</f>
        <v>59.208333333333336</v>
      </c>
      <c r="AD29" s="15">
        <f>[25]Julho!$E$33</f>
        <v>63.833333333333336</v>
      </c>
      <c r="AE29" s="15">
        <f>[25]Julho!$E$34</f>
        <v>63.541666666666664</v>
      </c>
      <c r="AF29" s="15">
        <f>[25]Julho!$E$35</f>
        <v>63.708333333333336</v>
      </c>
      <c r="AG29" s="75">
        <f t="shared" si="2"/>
        <v>68.665322580645181</v>
      </c>
    </row>
    <row r="30" spans="1:33" ht="17.100000000000001" customHeight="1" x14ac:dyDescent="0.2">
      <c r="A30" s="151" t="s">
        <v>31</v>
      </c>
      <c r="B30" s="15">
        <f>[26]Julho!$E$5</f>
        <v>58.791666666666664</v>
      </c>
      <c r="C30" s="15">
        <f>[26]Julho!$E$6</f>
        <v>52.666666666666664</v>
      </c>
      <c r="D30" s="15">
        <f>[26]Julho!$E$7</f>
        <v>57.541666666666664</v>
      </c>
      <c r="E30" s="15">
        <f>[26]Julho!$E$8</f>
        <v>56.5</v>
      </c>
      <c r="F30" s="15">
        <f>[26]Julho!$E$9</f>
        <v>55.958333333333336</v>
      </c>
      <c r="G30" s="15">
        <f>[26]Julho!$E$10</f>
        <v>51.666666666666664</v>
      </c>
      <c r="H30" s="15">
        <f>[26]Julho!$E$11</f>
        <v>48.708333333333336</v>
      </c>
      <c r="I30" s="15">
        <f>[26]Julho!$E$12</f>
        <v>55.75</v>
      </c>
      <c r="J30" s="15">
        <f>[26]Julho!$E$13</f>
        <v>75.958333333333329</v>
      </c>
      <c r="K30" s="15">
        <f>[26]Julho!$E$14</f>
        <v>63.208333333333336</v>
      </c>
      <c r="L30" s="15">
        <f>[26]Julho!$E$15</f>
        <v>61.5</v>
      </c>
      <c r="M30" s="15">
        <f>[26]Julho!$E$16</f>
        <v>50.083333333333336</v>
      </c>
      <c r="N30" s="15">
        <f>[26]Julho!$E$17</f>
        <v>50.916666666666664</v>
      </c>
      <c r="O30" s="15">
        <f>[26]Julho!$E$18</f>
        <v>49.625</v>
      </c>
      <c r="P30" s="15">
        <f>[26]Julho!$E$19</f>
        <v>46.583333333333336</v>
      </c>
      <c r="Q30" s="15">
        <f>[26]Julho!$E$20</f>
        <v>48.416666666666664</v>
      </c>
      <c r="R30" s="15">
        <f>[26]Julho!$E$21</f>
        <v>45.208333333333336</v>
      </c>
      <c r="S30" s="15">
        <f>[26]Julho!$E$22</f>
        <v>35.041666666666664</v>
      </c>
      <c r="T30" s="15">
        <f>[26]Julho!$E$23</f>
        <v>44.583333333333336</v>
      </c>
      <c r="U30" s="15">
        <f>[26]Julho!$E$24</f>
        <v>50.291666666666664</v>
      </c>
      <c r="V30" s="15">
        <f>[26]Julho!$E$25</f>
        <v>69.791666666666671</v>
      </c>
      <c r="W30" s="15">
        <f>[26]Julho!$E$26</f>
        <v>51.875</v>
      </c>
      <c r="X30" s="15">
        <f>[26]Julho!$E$27</f>
        <v>48.791666666666664</v>
      </c>
      <c r="Y30" s="15">
        <f>[26]Julho!$E$28</f>
        <v>62.583333333333336</v>
      </c>
      <c r="Z30" s="15">
        <f>[26]Julho!$E$29</f>
        <v>65.833333333333329</v>
      </c>
      <c r="AA30" s="15">
        <f>[26]Julho!$E$30</f>
        <v>67.208333333333329</v>
      </c>
      <c r="AB30" s="15">
        <f>[26]Julho!$E$31</f>
        <v>68.041666666666671</v>
      </c>
      <c r="AC30" s="15">
        <f>[26]Julho!$E$32</f>
        <v>49.958333333333336</v>
      </c>
      <c r="AD30" s="15">
        <f>[26]Julho!$E$33</f>
        <v>62.25</v>
      </c>
      <c r="AE30" s="15">
        <f>[26]Julho!$E$34</f>
        <v>55.041666666666664</v>
      </c>
      <c r="AF30" s="15">
        <f>[26]Julho!$E$35</f>
        <v>62.208333333333336</v>
      </c>
      <c r="AG30" s="75">
        <f t="shared" si="2"/>
        <v>55.567204301075265</v>
      </c>
    </row>
    <row r="31" spans="1:33" ht="17.100000000000001" customHeight="1" x14ac:dyDescent="0.2">
      <c r="A31" s="151" t="s">
        <v>48</v>
      </c>
      <c r="B31" s="15">
        <f>[27]Julho!$E$5</f>
        <v>50.833333333333336</v>
      </c>
      <c r="C31" s="15">
        <f>[27]Julho!$E$6</f>
        <v>51.916666666666664</v>
      </c>
      <c r="D31" s="15">
        <f>[27]Julho!$E$7</f>
        <v>54.75</v>
      </c>
      <c r="E31" s="15">
        <f>[27]Julho!$E$8</f>
        <v>52.583333333333336</v>
      </c>
      <c r="F31" s="15">
        <f>[27]Julho!$E$9</f>
        <v>52.375</v>
      </c>
      <c r="G31" s="15">
        <f>[27]Julho!$E$10</f>
        <v>44.708333333333336</v>
      </c>
      <c r="H31" s="15">
        <f>[27]Julho!$E$11</f>
        <v>45.625</v>
      </c>
      <c r="I31" s="15">
        <f>[27]Julho!$E$12</f>
        <v>50.791666666666664</v>
      </c>
      <c r="J31" s="15">
        <f>[27]Julho!$E$13</f>
        <v>95.5</v>
      </c>
      <c r="K31" s="15">
        <f>[27]Julho!$E$14</f>
        <v>76.625</v>
      </c>
      <c r="L31" s="15">
        <f>[27]Julho!$E$15</f>
        <v>60.75</v>
      </c>
      <c r="M31" s="15">
        <f>[27]Julho!$E$16</f>
        <v>51.375</v>
      </c>
      <c r="N31" s="15">
        <f>[27]Julho!$E$17</f>
        <v>50.916666666666664</v>
      </c>
      <c r="O31" s="15">
        <f>[27]Julho!$E$18</f>
        <v>48.125</v>
      </c>
      <c r="P31" s="15">
        <f>[27]Julho!$E$19</f>
        <v>44.791666666666664</v>
      </c>
      <c r="Q31" s="15">
        <f>[27]Julho!$E$20</f>
        <v>46.291666666666664</v>
      </c>
      <c r="R31" s="15">
        <f>[27]Julho!$E$21</f>
        <v>47.875</v>
      </c>
      <c r="S31" s="15">
        <f>[27]Julho!$E$22</f>
        <v>46.041666666666664</v>
      </c>
      <c r="T31" s="15">
        <f>[27]Julho!$E$23</f>
        <v>48.375</v>
      </c>
      <c r="U31" s="15">
        <f>[27]Julho!$E$24</f>
        <v>46.458333333333336</v>
      </c>
      <c r="V31" s="15">
        <f>[27]Julho!$E$25</f>
        <v>74.25</v>
      </c>
      <c r="W31" s="15">
        <f>[27]Julho!$E$26</f>
        <v>66</v>
      </c>
      <c r="X31" s="15">
        <f>[27]Julho!$E$27</f>
        <v>48.041666666666664</v>
      </c>
      <c r="Y31" s="15">
        <f>[27]Julho!$E$28</f>
        <v>69.416666666666671</v>
      </c>
      <c r="Z31" s="15">
        <f>[27]Julho!$E$29</f>
        <v>72.458333333333329</v>
      </c>
      <c r="AA31" s="15">
        <f>[27]Julho!$E$30</f>
        <v>76</v>
      </c>
      <c r="AB31" s="15">
        <f>[27]Julho!$E$31</f>
        <v>62.625</v>
      </c>
      <c r="AC31" s="15">
        <f>[27]Julho!$E$32</f>
        <v>49.041666666666664</v>
      </c>
      <c r="AD31" s="15">
        <f>[27]Julho!$E$33</f>
        <v>52.5</v>
      </c>
      <c r="AE31" s="15">
        <f>[27]Julho!$E$34</f>
        <v>58.541666666666664</v>
      </c>
      <c r="AF31" s="15">
        <f>[27]Julho!$E$35</f>
        <v>58.958333333333336</v>
      </c>
      <c r="AG31" s="75">
        <f t="shared" ref="AG31:AG32" si="3">AVERAGE(B31:AF31)</f>
        <v>56.598118279569896</v>
      </c>
    </row>
    <row r="32" spans="1:33" ht="17.100000000000001" customHeight="1" x14ac:dyDescent="0.2">
      <c r="A32" s="151" t="s">
        <v>20</v>
      </c>
      <c r="B32" s="15">
        <f>[28]Julho!$E$5</f>
        <v>53.833333333333336</v>
      </c>
      <c r="C32" s="15">
        <f>[28]Julho!$E$6</f>
        <v>52.166666666666664</v>
      </c>
      <c r="D32" s="15">
        <f>[28]Julho!$E$7</f>
        <v>50.541666666666664</v>
      </c>
      <c r="E32" s="15">
        <f>[28]Julho!$E$8</f>
        <v>49.708333333333336</v>
      </c>
      <c r="F32" s="15">
        <f>[28]Julho!$E$9</f>
        <v>48.208333333333336</v>
      </c>
      <c r="G32" s="15">
        <f>[28]Julho!$E$10</f>
        <v>51.958333333333336</v>
      </c>
      <c r="H32" s="15">
        <f>[28]Julho!$E$11</f>
        <v>54.916666666666664</v>
      </c>
      <c r="I32" s="15">
        <f>[28]Julho!$E$12</f>
        <v>50.208333333333336</v>
      </c>
      <c r="J32" s="15">
        <f>[28]Julho!$E$13</f>
        <v>69.458333333333329</v>
      </c>
      <c r="K32" s="15">
        <f>[28]Julho!$E$14</f>
        <v>56.916666666666664</v>
      </c>
      <c r="L32" s="15">
        <f>[28]Julho!$E$15</f>
        <v>54.416666666666664</v>
      </c>
      <c r="M32" s="15">
        <f>[28]Julho!$E$16</f>
        <v>52.666666666666664</v>
      </c>
      <c r="N32" s="15">
        <f>[28]Julho!$E$17</f>
        <v>49.166666666666664</v>
      </c>
      <c r="O32" s="15">
        <f>[28]Julho!$E$18</f>
        <v>52.333333333333336</v>
      </c>
      <c r="P32" s="15">
        <f>[28]Julho!$E$19</f>
        <v>54.416666666666664</v>
      </c>
      <c r="Q32" s="15">
        <f>[28]Julho!$E$20</f>
        <v>52.25</v>
      </c>
      <c r="R32" s="15">
        <f>[28]Julho!$E$21</f>
        <v>50.625</v>
      </c>
      <c r="S32" s="15">
        <f>[28]Julho!$E$22</f>
        <v>48.833333333333336</v>
      </c>
      <c r="T32" s="15">
        <f>[28]Julho!$E$23</f>
        <v>46.041666666666664</v>
      </c>
      <c r="U32" s="15">
        <f>[28]Julho!$E$24</f>
        <v>49.125</v>
      </c>
      <c r="V32" s="15">
        <f>[28]Julho!$E$25</f>
        <v>60.291666666666664</v>
      </c>
      <c r="W32" s="15">
        <f>[28]Julho!$E$26</f>
        <v>54.5</v>
      </c>
      <c r="X32" s="15">
        <f>[28]Julho!$E$27</f>
        <v>53.041666666666664</v>
      </c>
      <c r="Y32" s="15">
        <f>[28]Julho!$E$28</f>
        <v>44.75</v>
      </c>
      <c r="Z32" s="15">
        <f>[28]Julho!$E$29</f>
        <v>47.958333333333336</v>
      </c>
      <c r="AA32" s="15">
        <f>[28]Julho!$E$30</f>
        <v>49.583333333333336</v>
      </c>
      <c r="AB32" s="15">
        <f>[28]Julho!$E$31</f>
        <v>44.666666666666664</v>
      </c>
      <c r="AC32" s="15">
        <f>[28]Julho!$E$32</f>
        <v>48.208333333333336</v>
      </c>
      <c r="AD32" s="15">
        <f>[28]Julho!$E$33</f>
        <v>42.25</v>
      </c>
      <c r="AE32" s="15">
        <f>[28]Julho!$E$34</f>
        <v>53.75</v>
      </c>
      <c r="AF32" s="15">
        <f>[28]Julho!$E$35</f>
        <v>53.291666666666664</v>
      </c>
      <c r="AG32" s="75">
        <f t="shared" si="3"/>
        <v>51.615591397849457</v>
      </c>
    </row>
    <row r="33" spans="1:33" ht="17.100000000000001" customHeight="1" x14ac:dyDescent="0.2">
      <c r="A33" s="72" t="s">
        <v>144</v>
      </c>
      <c r="B33" s="15" t="str">
        <f>[29]Julho!$E$5</f>
        <v>*</v>
      </c>
      <c r="C33" s="15" t="str">
        <f>[29]Julho!$E$6</f>
        <v>*</v>
      </c>
      <c r="D33" s="15" t="str">
        <f>[29]Julho!$E$7</f>
        <v>*</v>
      </c>
      <c r="E33" s="15" t="str">
        <f>[29]Julho!$E$8</f>
        <v>*</v>
      </c>
      <c r="F33" s="15" t="str">
        <f>[29]Julho!$E$9</f>
        <v>*</v>
      </c>
      <c r="G33" s="15" t="str">
        <f>[29]Julho!$E$10</f>
        <v>*</v>
      </c>
      <c r="H33" s="15" t="str">
        <f>[29]Julho!$E$11</f>
        <v>*</v>
      </c>
      <c r="I33" s="15" t="str">
        <f>[29]Julho!$E$12</f>
        <v>*</v>
      </c>
      <c r="J33" s="15" t="str">
        <f>[29]Julho!$E$13</f>
        <v>*</v>
      </c>
      <c r="K33" s="15" t="str">
        <f>[29]Julho!$E$14</f>
        <v>*</v>
      </c>
      <c r="L33" s="15" t="str">
        <f>[29]Julho!$E$15</f>
        <v>*</v>
      </c>
      <c r="M33" s="15">
        <f>[29]Julho!$E$16</f>
        <v>42</v>
      </c>
      <c r="N33" s="15">
        <f>[29]Julho!$E$17</f>
        <v>48.666666666666664</v>
      </c>
      <c r="O33" s="15">
        <f>[29]Julho!$E$18</f>
        <v>49.875</v>
      </c>
      <c r="P33" s="15">
        <f>[29]Julho!$E$19</f>
        <v>47.083333333333336</v>
      </c>
      <c r="Q33" s="15">
        <f>[29]Julho!$E$20</f>
        <v>48.541666666666664</v>
      </c>
      <c r="R33" s="15">
        <f>[29]Julho!$E$21</f>
        <v>48.541666666666664</v>
      </c>
      <c r="S33" s="15">
        <f>[29]Julho!$E$22</f>
        <v>44.375</v>
      </c>
      <c r="T33" s="15">
        <f>[29]Julho!$E$23</f>
        <v>48.375</v>
      </c>
      <c r="U33" s="15">
        <f>[29]Julho!$E$24</f>
        <v>49.083333333333336</v>
      </c>
      <c r="V33" s="15">
        <f>[29]Julho!$E$25</f>
        <v>63.208333333333336</v>
      </c>
      <c r="W33" s="15">
        <f>[29]Julho!$E$26</f>
        <v>57</v>
      </c>
      <c r="X33" s="15">
        <f>[29]Julho!$E$27</f>
        <v>58.791666666666664</v>
      </c>
      <c r="Y33" s="15">
        <f>[29]Julho!$E$28</f>
        <v>61.666666666666664</v>
      </c>
      <c r="Z33" s="15">
        <f>[29]Julho!$E$29</f>
        <v>63.708333333333336</v>
      </c>
      <c r="AA33" s="15">
        <f>[29]Julho!$E$30</f>
        <v>62.291666666666664</v>
      </c>
      <c r="AB33" s="15">
        <f>[29]Julho!$E$31</f>
        <v>70.708333333333329</v>
      </c>
      <c r="AC33" s="15">
        <f>[29]Julho!$E$32</f>
        <v>50.458333333333336</v>
      </c>
      <c r="AD33" s="15">
        <f>[29]Julho!$E$33</f>
        <v>55.875</v>
      </c>
      <c r="AE33" s="15">
        <f>[29]Julho!$E$34</f>
        <v>47.041666666666664</v>
      </c>
      <c r="AF33" s="15">
        <f>[29]Julho!$E$35</f>
        <v>59.708333333333336</v>
      </c>
      <c r="AG33" s="95">
        <f>AVERAGE(B33:AF33)</f>
        <v>53.85</v>
      </c>
    </row>
    <row r="34" spans="1:33" ht="17.100000000000001" customHeight="1" x14ac:dyDescent="0.2">
      <c r="A34" s="72" t="s">
        <v>145</v>
      </c>
      <c r="B34" s="15" t="str">
        <f>[30]Julho!$E$5</f>
        <v>*</v>
      </c>
      <c r="C34" s="15" t="str">
        <f>[30]Julho!$E$6</f>
        <v>*</v>
      </c>
      <c r="D34" s="15" t="str">
        <f>[30]Julho!$E$7</f>
        <v>*</v>
      </c>
      <c r="E34" s="15" t="str">
        <f>[30]Julho!$E$8</f>
        <v>*</v>
      </c>
      <c r="F34" s="15" t="str">
        <f>[30]Julho!$E$9</f>
        <v>*</v>
      </c>
      <c r="G34" s="15" t="str">
        <f>[30]Julho!$E$10</f>
        <v>*</v>
      </c>
      <c r="H34" s="15" t="str">
        <f>[30]Julho!$E$11</f>
        <v>*</v>
      </c>
      <c r="I34" s="15" t="str">
        <f>[30]Julho!$E$12</f>
        <v>*</v>
      </c>
      <c r="J34" s="15" t="str">
        <f>[30]Julho!$E$13</f>
        <v>*</v>
      </c>
      <c r="K34" s="15" t="str">
        <f>[30]Julho!$E$14</f>
        <v>*</v>
      </c>
      <c r="L34" s="15" t="str">
        <f>[30]Julho!$E$15</f>
        <v>*</v>
      </c>
      <c r="M34" s="15" t="str">
        <f>[30]Julho!$E$16</f>
        <v>*</v>
      </c>
      <c r="N34" s="15" t="str">
        <f>[30]Julho!$E$17</f>
        <v>*</v>
      </c>
      <c r="O34" s="15" t="str">
        <f>[30]Julho!$E$18</f>
        <v>*</v>
      </c>
      <c r="P34" s="15" t="str">
        <f>[30]Julho!$E$19</f>
        <v>*</v>
      </c>
      <c r="Q34" s="15" t="str">
        <f>[30]Julho!$E$20</f>
        <v>*</v>
      </c>
      <c r="R34" s="15" t="str">
        <f>[30]Julho!$E$21</f>
        <v>*</v>
      </c>
      <c r="S34" s="15" t="str">
        <f>[30]Julho!$E$22</f>
        <v>*</v>
      </c>
      <c r="T34" s="15" t="str">
        <f>[30]Julho!$E$23</f>
        <v>*</v>
      </c>
      <c r="U34" s="15" t="str">
        <f>[30]Julho!$E$24</f>
        <v>*</v>
      </c>
      <c r="V34" s="15" t="str">
        <f>[30]Julho!$E$25</f>
        <v>*</v>
      </c>
      <c r="W34" s="15" t="str">
        <f>[30]Julho!$E$26</f>
        <v>*</v>
      </c>
      <c r="X34" s="15">
        <f>[30]Julho!$E$27</f>
        <v>53.92307692307692</v>
      </c>
      <c r="Y34" s="15">
        <f>[30]Julho!$E$28</f>
        <v>90.125</v>
      </c>
      <c r="Z34" s="15">
        <f>[30]Julho!$E$29</f>
        <v>86.541666666666671</v>
      </c>
      <c r="AA34" s="15">
        <f>[30]Julho!$E$30</f>
        <v>98.916666666666671</v>
      </c>
      <c r="AB34" s="15">
        <f>[30]Julho!$E$31</f>
        <v>78.958333333333329</v>
      </c>
      <c r="AC34" s="15">
        <f>[30]Julho!$E$32</f>
        <v>56.958333333333336</v>
      </c>
      <c r="AD34" s="15">
        <f>[30]Julho!$E$33</f>
        <v>65.166666666666671</v>
      </c>
      <c r="AE34" s="15">
        <f>[30]Julho!$E$34</f>
        <v>62.916666666666664</v>
      </c>
      <c r="AF34" s="15">
        <f>[30]Julho!$E$35</f>
        <v>63.333333333333336</v>
      </c>
      <c r="AG34" s="75">
        <f t="shared" ref="AG34:AG47" si="4">AVERAGE(B34:AF34)</f>
        <v>72.982193732193721</v>
      </c>
    </row>
    <row r="35" spans="1:33" ht="17.100000000000001" customHeight="1" x14ac:dyDescent="0.2">
      <c r="A35" s="72" t="s">
        <v>146</v>
      </c>
      <c r="B35" s="15" t="str">
        <f>[31]Julho!$E$5</f>
        <v>*</v>
      </c>
      <c r="C35" s="15" t="str">
        <f>[31]Julho!$E$6</f>
        <v>*</v>
      </c>
      <c r="D35" s="15" t="str">
        <f>[31]Julho!$E$7</f>
        <v>*</v>
      </c>
      <c r="E35" s="15" t="str">
        <f>[31]Julho!$E$8</f>
        <v>*</v>
      </c>
      <c r="F35" s="15" t="str">
        <f>[31]Julho!$E$9</f>
        <v>*</v>
      </c>
      <c r="G35" s="15" t="str">
        <f>[31]Julho!$E$10</f>
        <v>*</v>
      </c>
      <c r="H35" s="15" t="str">
        <f>[31]Julho!$E$11</f>
        <v>*</v>
      </c>
      <c r="I35" s="15" t="str">
        <f>[31]Julho!$E$12</f>
        <v>*</v>
      </c>
      <c r="J35" s="15">
        <f>[31]Julho!$E$13</f>
        <v>69</v>
      </c>
      <c r="K35" s="15">
        <f>[31]Julho!$E$14</f>
        <v>62.125</v>
      </c>
      <c r="L35" s="15">
        <f>[31]Julho!$E$15</f>
        <v>62.541666666666664</v>
      </c>
      <c r="M35" s="15">
        <f>[31]Julho!$E$16</f>
        <v>54.25</v>
      </c>
      <c r="N35" s="15">
        <f>[31]Julho!$E$17</f>
        <v>57.875</v>
      </c>
      <c r="O35" s="15">
        <f>[31]Julho!$E$18</f>
        <v>52.291666666666664</v>
      </c>
      <c r="P35" s="15">
        <f>[31]Julho!$E$19</f>
        <v>46.791666666666664</v>
      </c>
      <c r="Q35" s="15">
        <f>[31]Julho!$E$20</f>
        <v>48.541666666666664</v>
      </c>
      <c r="R35" s="15">
        <f>[31]Julho!$E$21</f>
        <v>52.041666666666664</v>
      </c>
      <c r="S35" s="15">
        <f>[31]Julho!$E$22</f>
        <v>50.833333333333336</v>
      </c>
      <c r="T35" s="15">
        <f>[31]Julho!$E$23</f>
        <v>47.583333333333336</v>
      </c>
      <c r="U35" s="15">
        <f>[31]Julho!$E$24</f>
        <v>47.083333333333336</v>
      </c>
      <c r="V35" s="15">
        <f>[31]Julho!$E$25</f>
        <v>70.416666666666671</v>
      </c>
      <c r="W35" s="15">
        <f>[31]Julho!$E$26</f>
        <v>57.333333333333336</v>
      </c>
      <c r="X35" s="15">
        <f>[31]Julho!$E$27</f>
        <v>53.041666666666664</v>
      </c>
      <c r="Y35" s="15">
        <f>[31]Julho!$E$28</f>
        <v>56.375</v>
      </c>
      <c r="Z35" s="15">
        <f>[31]Julho!$E$29</f>
        <v>61.666666666666664</v>
      </c>
      <c r="AA35" s="15">
        <f>[31]Julho!$E$30</f>
        <v>57.791666666666664</v>
      </c>
      <c r="AB35" s="15">
        <f>[31]Julho!$E$31</f>
        <v>61.625</v>
      </c>
      <c r="AC35" s="15">
        <f>[31]Julho!$E$32</f>
        <v>47.625</v>
      </c>
      <c r="AD35" s="15">
        <f>[31]Julho!$E$33</f>
        <v>59</v>
      </c>
      <c r="AE35" s="15">
        <f>[31]Julho!$E$34</f>
        <v>64.083333333333329</v>
      </c>
      <c r="AF35" s="15">
        <f>[31]Julho!$E$35</f>
        <v>68.083333333333329</v>
      </c>
      <c r="AG35" s="75">
        <f t="shared" si="4"/>
        <v>56.869565217391305</v>
      </c>
    </row>
    <row r="36" spans="1:33" ht="17.100000000000001" customHeight="1" x14ac:dyDescent="0.2">
      <c r="A36" s="72" t="s">
        <v>147</v>
      </c>
      <c r="B36" s="15" t="str">
        <f>[32]Julho!$E$5</f>
        <v>*</v>
      </c>
      <c r="C36" s="15" t="str">
        <f>[32]Julho!$E$6</f>
        <v>*</v>
      </c>
      <c r="D36" s="15" t="str">
        <f>[32]Julho!$E$7</f>
        <v>*</v>
      </c>
      <c r="E36" s="15" t="str">
        <f>[32]Julho!$E$8</f>
        <v>*</v>
      </c>
      <c r="F36" s="15" t="str">
        <f>[32]Julho!$E$9</f>
        <v>*</v>
      </c>
      <c r="G36" s="15" t="str">
        <f>[32]Julho!$E$10</f>
        <v>*</v>
      </c>
      <c r="H36" s="15" t="str">
        <f>[32]Julho!$E$11</f>
        <v>*</v>
      </c>
      <c r="I36" s="15" t="str">
        <f>[32]Julho!$E$12</f>
        <v>*</v>
      </c>
      <c r="J36" s="15" t="str">
        <f>[32]Julho!$E$13</f>
        <v>*</v>
      </c>
      <c r="K36" s="15" t="str">
        <f>[32]Julho!$E$14</f>
        <v>*</v>
      </c>
      <c r="L36" s="15" t="str">
        <f>[32]Julho!$E$15</f>
        <v>*</v>
      </c>
      <c r="M36" s="15" t="str">
        <f>[32]Julho!$E$16</f>
        <v>*</v>
      </c>
      <c r="N36" s="15" t="str">
        <f>[32]Julho!$E$17</f>
        <v>*</v>
      </c>
      <c r="O36" s="15" t="str">
        <f>[32]Julho!$E$18</f>
        <v>*</v>
      </c>
      <c r="P36" s="15" t="str">
        <f>[32]Julho!$E$19</f>
        <v>*</v>
      </c>
      <c r="Q36" s="15" t="str">
        <f>[32]Julho!$E$20</f>
        <v>*</v>
      </c>
      <c r="R36" s="15" t="str">
        <f>[32]Julho!$E$21</f>
        <v>*</v>
      </c>
      <c r="S36" s="15" t="str">
        <f>[32]Julho!$E$22</f>
        <v>*</v>
      </c>
      <c r="T36" s="15" t="str">
        <f>[32]Julho!$E$23</f>
        <v>*</v>
      </c>
      <c r="U36" s="15" t="str">
        <f>[32]Julho!$E$24</f>
        <v>*</v>
      </c>
      <c r="V36" s="15" t="str">
        <f>[32]Julho!$E$25</f>
        <v>*</v>
      </c>
      <c r="W36" s="15" t="str">
        <f>[32]Julho!$E$26</f>
        <v>*</v>
      </c>
      <c r="X36" s="15" t="str">
        <f>[32]Julho!$E$27</f>
        <v>*</v>
      </c>
      <c r="Y36" s="15" t="str">
        <f>[32]Julho!$E$28</f>
        <v>*</v>
      </c>
      <c r="Z36" s="15" t="str">
        <f>[32]Julho!$E$29</f>
        <v>*</v>
      </c>
      <c r="AA36" s="15" t="str">
        <f>[32]Julho!$E$30</f>
        <v>*</v>
      </c>
      <c r="AB36" s="15" t="str">
        <f>[32]Julho!$E$31</f>
        <v>*</v>
      </c>
      <c r="AC36" s="15" t="str">
        <f>[32]Julho!$E$32</f>
        <v>*</v>
      </c>
      <c r="AD36" s="15" t="str">
        <f>[32]Julho!$E$33</f>
        <v>*</v>
      </c>
      <c r="AE36" s="15" t="str">
        <f>[32]Julho!$E$34</f>
        <v>*</v>
      </c>
      <c r="AF36" s="15" t="str">
        <f>[32]Julho!$E$35</f>
        <v>*</v>
      </c>
      <c r="AG36" s="75" t="s">
        <v>134</v>
      </c>
    </row>
    <row r="37" spans="1:33" ht="17.100000000000001" customHeight="1" x14ac:dyDescent="0.2">
      <c r="A37" s="72" t="s">
        <v>148</v>
      </c>
      <c r="B37" s="15" t="str">
        <f>[33]Julho!$E$5</f>
        <v>*</v>
      </c>
      <c r="C37" s="15" t="str">
        <f>[33]Julho!$E$6</f>
        <v>*</v>
      </c>
      <c r="D37" s="15" t="str">
        <f>[33]Julho!$E$7</f>
        <v>*</v>
      </c>
      <c r="E37" s="15" t="str">
        <f>[33]Julho!$E$8</f>
        <v>*</v>
      </c>
      <c r="F37" s="15" t="str">
        <f>[33]Julho!$E$9</f>
        <v>*</v>
      </c>
      <c r="G37" s="15" t="str">
        <f>[33]Julho!$E$10</f>
        <v>*</v>
      </c>
      <c r="H37" s="15" t="str">
        <f>[33]Julho!$E$11</f>
        <v>*</v>
      </c>
      <c r="I37" s="15" t="str">
        <f>[33]Julho!$E$12</f>
        <v>*</v>
      </c>
      <c r="J37" s="15" t="str">
        <f>[33]Julho!$E$13</f>
        <v>*</v>
      </c>
      <c r="K37" s="15" t="str">
        <f>[33]Julho!$E$14</f>
        <v>*</v>
      </c>
      <c r="L37" s="15">
        <f>[33]Julho!$E$15</f>
        <v>51</v>
      </c>
      <c r="M37" s="15">
        <f>[33]Julho!$E$16</f>
        <v>55.583333333333336</v>
      </c>
      <c r="N37" s="15">
        <f>[33]Julho!$E$17</f>
        <v>50.583333333333336</v>
      </c>
      <c r="O37" s="15">
        <f>[33]Julho!$E$18</f>
        <v>49.260869565217391</v>
      </c>
      <c r="P37" s="15">
        <f>[33]Julho!$E$19</f>
        <v>47.875</v>
      </c>
      <c r="Q37" s="15">
        <f>[33]Julho!$E$20</f>
        <v>50.291666666666664</v>
      </c>
      <c r="R37" s="15">
        <f>[33]Julho!$E$21</f>
        <v>45.291666666666664</v>
      </c>
      <c r="S37" s="15">
        <f>[33]Julho!$E$22</f>
        <v>46.5</v>
      </c>
      <c r="T37" s="15">
        <f>[33]Julho!$E$23</f>
        <v>50.5</v>
      </c>
      <c r="U37" s="15">
        <f>[33]Julho!$E$24</f>
        <v>48</v>
      </c>
      <c r="V37" s="15">
        <f>[33]Julho!$E$25</f>
        <v>65.666666666666671</v>
      </c>
      <c r="W37" s="15">
        <f>[33]Julho!$E$26</f>
        <v>61</v>
      </c>
      <c r="X37" s="15">
        <f>[33]Julho!$E$27</f>
        <v>55.625</v>
      </c>
      <c r="Y37" s="15">
        <f>[33]Julho!$E$28</f>
        <v>47</v>
      </c>
      <c r="Z37" s="15">
        <f>[33]Julho!$E$29</f>
        <v>58.25</v>
      </c>
      <c r="AA37" s="15">
        <f>[33]Julho!$E$30</f>
        <v>57.916666666666664</v>
      </c>
      <c r="AB37" s="15">
        <f>[33]Julho!$E$31</f>
        <v>45.541666666666664</v>
      </c>
      <c r="AC37" s="15">
        <f>[33]Julho!$E$32</f>
        <v>44.708333333333336</v>
      </c>
      <c r="AD37" s="15">
        <f>[33]Julho!$E$33</f>
        <v>46.666666666666664</v>
      </c>
      <c r="AE37" s="15">
        <f>[33]Julho!$E$34</f>
        <v>61.083333333333336</v>
      </c>
      <c r="AF37" s="15">
        <f>[33]Julho!$E$35</f>
        <v>63.5</v>
      </c>
      <c r="AG37" s="75">
        <f t="shared" si="4"/>
        <v>52.468771566597653</v>
      </c>
    </row>
    <row r="38" spans="1:33" ht="17.100000000000001" customHeight="1" x14ac:dyDescent="0.2">
      <c r="A38" s="72" t="s">
        <v>149</v>
      </c>
      <c r="B38" s="15" t="str">
        <f>[34]Julho!$E$5</f>
        <v>*</v>
      </c>
      <c r="C38" s="15" t="str">
        <f>[34]Julho!$E$6</f>
        <v>*</v>
      </c>
      <c r="D38" s="15" t="str">
        <f>[34]Julho!$E$7</f>
        <v>*</v>
      </c>
      <c r="E38" s="15" t="str">
        <f>[34]Julho!$E$8</f>
        <v>*</v>
      </c>
      <c r="F38" s="15" t="str">
        <f>[34]Julho!$E$9</f>
        <v>*</v>
      </c>
      <c r="G38" s="15" t="str">
        <f>[34]Julho!$E$10</f>
        <v>*</v>
      </c>
      <c r="H38" s="15" t="str">
        <f>[34]Julho!$E$11</f>
        <v>*</v>
      </c>
      <c r="I38" s="15" t="str">
        <f>[34]Julho!$E$12</f>
        <v>*</v>
      </c>
      <c r="J38" s="15" t="str">
        <f>[34]Julho!$E$13</f>
        <v>*</v>
      </c>
      <c r="K38" s="15" t="str">
        <f>[34]Julho!$E$14</f>
        <v>*</v>
      </c>
      <c r="L38" s="15" t="str">
        <f>[34]Julho!$E$15</f>
        <v>*</v>
      </c>
      <c r="M38" s="15" t="str">
        <f>[34]Julho!$E$16</f>
        <v>*</v>
      </c>
      <c r="N38" s="15" t="str">
        <f>[34]Julho!$E$17</f>
        <v>*</v>
      </c>
      <c r="O38" s="15" t="str">
        <f>[34]Julho!$E$18</f>
        <v>*</v>
      </c>
      <c r="P38" s="15" t="str">
        <f>[34]Julho!$E$19</f>
        <v>*</v>
      </c>
      <c r="Q38" s="15">
        <f>[34]Julho!$E$20</f>
        <v>44.666666666666664</v>
      </c>
      <c r="R38" s="15">
        <f>[34]Julho!$E$21</f>
        <v>47.208333333333336</v>
      </c>
      <c r="S38" s="15">
        <f>[34]Julho!$E$22</f>
        <v>42.083333333333336</v>
      </c>
      <c r="T38" s="15">
        <f>[34]Julho!$E$23</f>
        <v>47.25</v>
      </c>
      <c r="U38" s="15">
        <f>[34]Julho!$E$24</f>
        <v>58.583333333333336</v>
      </c>
      <c r="V38" s="15">
        <f>[34]Julho!$E$25</f>
        <v>70.708333333333329</v>
      </c>
      <c r="W38" s="15">
        <f>[34]Julho!$E$26</f>
        <v>57.458333333333336</v>
      </c>
      <c r="X38" s="15">
        <f>[34]Julho!$E$27</f>
        <v>59.875</v>
      </c>
      <c r="Y38" s="15">
        <f>[34]Julho!$E$28</f>
        <v>73</v>
      </c>
      <c r="Z38" s="15">
        <f>[34]Julho!$E$29</f>
        <v>76.833333333333329</v>
      </c>
      <c r="AA38" s="15">
        <f>[34]Julho!$E$30</f>
        <v>83</v>
      </c>
      <c r="AB38" s="15">
        <f>[34]Julho!$E$31</f>
        <v>77.333333333333329</v>
      </c>
      <c r="AC38" s="15">
        <f>[34]Julho!$E$32</f>
        <v>53.041666666666664</v>
      </c>
      <c r="AD38" s="15">
        <f>[34]Julho!$E$33</f>
        <v>60.416666666666664</v>
      </c>
      <c r="AE38" s="15">
        <f>[34]Julho!$E$34</f>
        <v>57.541666666666664</v>
      </c>
      <c r="AF38" s="15">
        <f>[34]Julho!$E$35</f>
        <v>69.208333333333329</v>
      </c>
      <c r="AG38" s="75">
        <f t="shared" si="4"/>
        <v>61.138020833333329</v>
      </c>
    </row>
    <row r="39" spans="1:33" ht="17.100000000000001" customHeight="1" x14ac:dyDescent="0.2">
      <c r="A39" s="72" t="s">
        <v>150</v>
      </c>
      <c r="B39" s="15" t="str">
        <f>[35]Julho!$E$5</f>
        <v>*</v>
      </c>
      <c r="C39" s="15" t="str">
        <f>[35]Julho!$E$6</f>
        <v>*</v>
      </c>
      <c r="D39" s="15" t="str">
        <f>[35]Julho!$E$7</f>
        <v>*</v>
      </c>
      <c r="E39" s="15" t="str">
        <f>[35]Julho!$E$8</f>
        <v>*</v>
      </c>
      <c r="F39" s="15" t="str">
        <f>[35]Julho!$E$9</f>
        <v>*</v>
      </c>
      <c r="G39" s="15" t="str">
        <f>[35]Julho!$E$10</f>
        <v>*</v>
      </c>
      <c r="H39" s="15" t="str">
        <f>[35]Julho!$E$11</f>
        <v>*</v>
      </c>
      <c r="I39" s="15" t="str">
        <f>[35]Julho!$E$12</f>
        <v>*</v>
      </c>
      <c r="J39" s="15" t="str">
        <f>[35]Julho!$E$13</f>
        <v>*</v>
      </c>
      <c r="K39" s="15" t="str">
        <f>[35]Julho!$E$14</f>
        <v>*</v>
      </c>
      <c r="L39" s="15" t="str">
        <f>[35]Julho!$E$15</f>
        <v>*</v>
      </c>
      <c r="M39" s="15" t="str">
        <f>[35]Julho!$E$16</f>
        <v>*</v>
      </c>
      <c r="N39" s="15" t="str">
        <f>[35]Julho!$E$17</f>
        <v>*</v>
      </c>
      <c r="O39" s="15" t="str">
        <f>[35]Julho!$E$18</f>
        <v>*</v>
      </c>
      <c r="P39" s="15">
        <f>[35]Julho!$E$19</f>
        <v>76.84615384615384</v>
      </c>
      <c r="Q39" s="15" t="str">
        <f>[35]Julho!$E$20</f>
        <v>*</v>
      </c>
      <c r="R39" s="15" t="str">
        <f>[35]Julho!$E$21</f>
        <v>*</v>
      </c>
      <c r="S39" s="15" t="str">
        <f>[35]Julho!$E$22</f>
        <v>*</v>
      </c>
      <c r="T39" s="15" t="str">
        <f>[35]Julho!$E$23</f>
        <v>*</v>
      </c>
      <c r="U39" s="15" t="str">
        <f>[35]Julho!$E$24</f>
        <v>*</v>
      </c>
      <c r="V39" s="15" t="str">
        <f>[35]Julho!$E$25</f>
        <v>*</v>
      </c>
      <c r="W39" s="15" t="str">
        <f>[35]Julho!$E$26</f>
        <v>*</v>
      </c>
      <c r="X39" s="15" t="str">
        <f>[35]Julho!$E$27</f>
        <v>*</v>
      </c>
      <c r="Y39" s="15" t="str">
        <f>[35]Julho!$E$28</f>
        <v>*</v>
      </c>
      <c r="Z39" s="15" t="str">
        <f>[35]Julho!$E$29</f>
        <v>*</v>
      </c>
      <c r="AA39" s="15" t="str">
        <f>[35]Julho!$E$30</f>
        <v>*</v>
      </c>
      <c r="AB39" s="15" t="str">
        <f>[35]Julho!$E$31</f>
        <v>*</v>
      </c>
      <c r="AC39" s="15" t="str">
        <f>[35]Julho!$E$32</f>
        <v>*</v>
      </c>
      <c r="AD39" s="15" t="str">
        <f>[35]Julho!$E$33</f>
        <v>*</v>
      </c>
      <c r="AE39" s="15" t="str">
        <f>[35]Julho!$E$34</f>
        <v>*</v>
      </c>
      <c r="AF39" s="15" t="str">
        <f>[35]Julho!$E$35</f>
        <v>*</v>
      </c>
      <c r="AG39" s="75">
        <f t="shared" si="4"/>
        <v>76.84615384615384</v>
      </c>
    </row>
    <row r="40" spans="1:33" ht="17.100000000000001" customHeight="1" x14ac:dyDescent="0.2">
      <c r="A40" s="72" t="s">
        <v>151</v>
      </c>
      <c r="B40" s="15" t="str">
        <f>[36]Julho!$E$5</f>
        <v>*</v>
      </c>
      <c r="C40" s="15" t="str">
        <f>[36]Julho!$E$6</f>
        <v>*</v>
      </c>
      <c r="D40" s="15" t="str">
        <f>[36]Julho!$E$7</f>
        <v>*</v>
      </c>
      <c r="E40" s="15" t="str">
        <f>[36]Julho!$E$8</f>
        <v>*</v>
      </c>
      <c r="F40" s="15" t="str">
        <f>[36]Julho!$E$9</f>
        <v>*</v>
      </c>
      <c r="G40" s="15" t="str">
        <f>[36]Julho!$E$10</f>
        <v>*</v>
      </c>
      <c r="H40" s="15" t="str">
        <f>[36]Julho!$E$11</f>
        <v>*</v>
      </c>
      <c r="I40" s="15" t="str">
        <f>[36]Julho!$E$12</f>
        <v>*</v>
      </c>
      <c r="J40" s="15" t="str">
        <f>[36]Julho!$E$13</f>
        <v>*</v>
      </c>
      <c r="K40" s="15" t="str">
        <f>[36]Julho!$E$14</f>
        <v>*</v>
      </c>
      <c r="L40" s="15" t="str">
        <f>[36]Julho!$E$15</f>
        <v>*</v>
      </c>
      <c r="M40" s="15" t="str">
        <f>[36]Julho!$E$16</f>
        <v>*</v>
      </c>
      <c r="N40" s="15" t="str">
        <f>[36]Julho!$E$17</f>
        <v>*</v>
      </c>
      <c r="O40" s="15" t="str">
        <f>[36]Julho!$E$18</f>
        <v>*</v>
      </c>
      <c r="P40" s="15" t="str">
        <f>[36]Julho!$E$19</f>
        <v>*</v>
      </c>
      <c r="Q40" s="15" t="str">
        <f>[36]Julho!$E$20</f>
        <v>*</v>
      </c>
      <c r="R40" s="15">
        <f>[36]Julho!$E$21</f>
        <v>54.375</v>
      </c>
      <c r="S40" s="15">
        <f>[36]Julho!$E$22</f>
        <v>42</v>
      </c>
      <c r="T40" s="15">
        <f>[36]Julho!$E$23</f>
        <v>66.8</v>
      </c>
      <c r="U40" s="15" t="str">
        <f>[36]Julho!$E$24</f>
        <v>*</v>
      </c>
      <c r="V40" s="15">
        <f>[36]Julho!$E$25</f>
        <v>47.75</v>
      </c>
      <c r="W40" s="15">
        <f>[36]Julho!$E$26</f>
        <v>68</v>
      </c>
      <c r="X40" s="15" t="str">
        <f>[36]Julho!$E$27</f>
        <v>*</v>
      </c>
      <c r="Y40" s="15" t="str">
        <f>[36]Julho!$E$28</f>
        <v>*</v>
      </c>
      <c r="Z40" s="15">
        <f>[36]Julho!$E$29</f>
        <v>46</v>
      </c>
      <c r="AA40" s="15">
        <f>[36]Julho!$E$30</f>
        <v>81.642857142857139</v>
      </c>
      <c r="AB40" s="15" t="str">
        <f>[36]Julho!$E$31</f>
        <v>*</v>
      </c>
      <c r="AC40" s="15" t="str">
        <f>[36]Julho!$E$32</f>
        <v>*</v>
      </c>
      <c r="AD40" s="15" t="str">
        <f>[36]Julho!$E$33</f>
        <v>*</v>
      </c>
      <c r="AE40" s="15">
        <f>[36]Julho!$E$34</f>
        <v>53.833333333333336</v>
      </c>
      <c r="AF40" s="15">
        <f>[36]Julho!$E$35</f>
        <v>60.25</v>
      </c>
      <c r="AG40" s="75">
        <f t="shared" si="4"/>
        <v>57.850132275132282</v>
      </c>
    </row>
    <row r="41" spans="1:33" ht="17.100000000000001" customHeight="1" x14ac:dyDescent="0.2">
      <c r="A41" s="72" t="s">
        <v>152</v>
      </c>
      <c r="B41" s="15" t="str">
        <f>[37]Julho!$E$5</f>
        <v>*</v>
      </c>
      <c r="C41" s="15" t="str">
        <f>[37]Julho!$E$6</f>
        <v>*</v>
      </c>
      <c r="D41" s="15" t="str">
        <f>[37]Julho!$E$7</f>
        <v>*</v>
      </c>
      <c r="E41" s="15" t="str">
        <f>[37]Julho!$E$8</f>
        <v>*</v>
      </c>
      <c r="F41" s="15" t="str">
        <f>[37]Julho!$E$9</f>
        <v>*</v>
      </c>
      <c r="G41" s="15" t="str">
        <f>[37]Julho!$E$10</f>
        <v>*</v>
      </c>
      <c r="H41" s="15" t="str">
        <f>[37]Julho!$E$11</f>
        <v>*</v>
      </c>
      <c r="I41" s="15" t="str">
        <f>[37]Julho!$E$12</f>
        <v>*</v>
      </c>
      <c r="J41" s="15" t="str">
        <f>[37]Julho!$E$13</f>
        <v>*</v>
      </c>
      <c r="K41" s="15" t="str">
        <f>[37]Julho!$E$14</f>
        <v>*</v>
      </c>
      <c r="L41" s="15" t="str">
        <f>[37]Julho!$E$15</f>
        <v>*</v>
      </c>
      <c r="M41" s="15" t="str">
        <f>[37]Julho!$E$16</f>
        <v>*</v>
      </c>
      <c r="N41" s="15">
        <f>[37]Julho!$E$17</f>
        <v>53.666666666666664</v>
      </c>
      <c r="O41" s="15">
        <f>[37]Julho!$E$18</f>
        <v>58.041666666666664</v>
      </c>
      <c r="P41" s="15">
        <f>[37]Julho!$E$19</f>
        <v>58.208333333333336</v>
      </c>
      <c r="Q41" s="15">
        <f>[37]Julho!$E$20</f>
        <v>59.916666666666664</v>
      </c>
      <c r="R41" s="15">
        <f>[37]Julho!$E$21</f>
        <v>57.333333333333336</v>
      </c>
      <c r="S41" s="15">
        <f>[37]Julho!$E$22</f>
        <v>48.625</v>
      </c>
      <c r="T41" s="15">
        <f>[37]Julho!$E$23</f>
        <v>52.125</v>
      </c>
      <c r="U41" s="15">
        <f>[37]Julho!$E$24</f>
        <v>64.791666666666671</v>
      </c>
      <c r="V41" s="15">
        <f>[37]Julho!$E$25</f>
        <v>77.125</v>
      </c>
      <c r="W41" s="15">
        <f>[37]Julho!$E$26</f>
        <v>72.166666666666671</v>
      </c>
      <c r="X41" s="15">
        <f>[37]Julho!$E$27</f>
        <v>66.041666666666671</v>
      </c>
      <c r="Y41" s="15">
        <f>[37]Julho!$E$28</f>
        <v>79.125</v>
      </c>
      <c r="Z41" s="15">
        <f>[37]Julho!$E$29</f>
        <v>77.791666666666671</v>
      </c>
      <c r="AA41" s="15">
        <f>[37]Julho!$E$30</f>
        <v>87.333333333333329</v>
      </c>
      <c r="AB41" s="15">
        <f>[37]Julho!$E$31</f>
        <v>78.708333333333329</v>
      </c>
      <c r="AC41" s="15">
        <f>[37]Julho!$E$32</f>
        <v>61.125</v>
      </c>
      <c r="AD41" s="15">
        <f>[37]Julho!$E$33</f>
        <v>62.125</v>
      </c>
      <c r="AE41" s="15">
        <f>[37]Julho!$E$34</f>
        <v>73.625</v>
      </c>
      <c r="AF41" s="15">
        <f>[37]Julho!$E$35</f>
        <v>73.625</v>
      </c>
      <c r="AG41" s="75">
        <f t="shared" si="4"/>
        <v>66.39473684210526</v>
      </c>
    </row>
    <row r="42" spans="1:33" ht="17.100000000000001" customHeight="1" x14ac:dyDescent="0.2">
      <c r="A42" s="72" t="s">
        <v>153</v>
      </c>
      <c r="B42" s="15" t="str">
        <f>[38]Julho!$E$5</f>
        <v>*</v>
      </c>
      <c r="C42" s="15" t="str">
        <f>[38]Julho!$E$6</f>
        <v>*</v>
      </c>
      <c r="D42" s="15" t="str">
        <f>[38]Julho!$E$7</f>
        <v>*</v>
      </c>
      <c r="E42" s="15" t="str">
        <f>[38]Julho!$E$8</f>
        <v>*</v>
      </c>
      <c r="F42" s="15" t="str">
        <f>[38]Julho!$E$9</f>
        <v>*</v>
      </c>
      <c r="G42" s="15" t="str">
        <f>[38]Julho!$E$10</f>
        <v>*</v>
      </c>
      <c r="H42" s="15" t="str">
        <f>[38]Julho!$E$11</f>
        <v>*</v>
      </c>
      <c r="I42" s="15" t="str">
        <f>[38]Julho!$E$12</f>
        <v>*</v>
      </c>
      <c r="J42" s="15" t="str">
        <f>[38]Julho!$E$13</f>
        <v>*</v>
      </c>
      <c r="K42" s="15" t="str">
        <f>[38]Julho!$E$14</f>
        <v>*</v>
      </c>
      <c r="L42" s="15" t="str">
        <f>[38]Julho!$E$15</f>
        <v>*</v>
      </c>
      <c r="M42" s="15" t="str">
        <f>[38]Julho!$E$16</f>
        <v>*</v>
      </c>
      <c r="N42" s="15" t="str">
        <f>[38]Julho!$E$17</f>
        <v>*</v>
      </c>
      <c r="O42" s="15" t="str">
        <f>[38]Julho!$E$18</f>
        <v>*</v>
      </c>
      <c r="P42" s="15" t="str">
        <f>[38]Julho!$E$19</f>
        <v>*</v>
      </c>
      <c r="Q42" s="15" t="str">
        <f>[38]Julho!$E$20</f>
        <v>*</v>
      </c>
      <c r="R42" s="15">
        <f>[38]Julho!$E$21</f>
        <v>52.81818181818182</v>
      </c>
      <c r="S42" s="15">
        <f>[38]Julho!$E$22</f>
        <v>42.541666666666664</v>
      </c>
      <c r="T42" s="15">
        <f>[38]Julho!$E$23</f>
        <v>52.94736842105263</v>
      </c>
      <c r="U42" s="15">
        <f>[38]Julho!$E$24</f>
        <v>64</v>
      </c>
      <c r="V42" s="15">
        <f>[38]Julho!$E$25</f>
        <v>63.75</v>
      </c>
      <c r="W42" s="15">
        <f>[38]Julho!$E$26</f>
        <v>54.375</v>
      </c>
      <c r="X42" s="15">
        <f>[38]Julho!$E$27</f>
        <v>53.125</v>
      </c>
      <c r="Y42" s="15">
        <f>[38]Julho!$E$28</f>
        <v>63.5</v>
      </c>
      <c r="Z42" s="15">
        <f>[38]Julho!$E$29</f>
        <v>69.583333333333329</v>
      </c>
      <c r="AA42" s="15">
        <f>[38]Julho!$E$30</f>
        <v>70.125</v>
      </c>
      <c r="AB42" s="15">
        <f>[38]Julho!$E$31</f>
        <v>73.083333333333329</v>
      </c>
      <c r="AC42" s="15">
        <f>[38]Julho!$E$32</f>
        <v>55.791666666666664</v>
      </c>
      <c r="AD42" s="15">
        <f>[38]Julho!$E$33</f>
        <v>54.125</v>
      </c>
      <c r="AE42" s="15">
        <f>[38]Julho!$E$34</f>
        <v>51.125</v>
      </c>
      <c r="AF42" s="15">
        <f>[38]Julho!$E$35</f>
        <v>58.083333333333336</v>
      </c>
      <c r="AG42" s="75">
        <f>AVERAGE(B42:AF42)</f>
        <v>58.598258904837856</v>
      </c>
    </row>
    <row r="43" spans="1:33" ht="17.100000000000001" customHeight="1" x14ac:dyDescent="0.2">
      <c r="A43" s="72" t="s">
        <v>154</v>
      </c>
      <c r="B43" s="15" t="str">
        <f>[39]Julho!$E$5</f>
        <v>*</v>
      </c>
      <c r="C43" s="15" t="str">
        <f>[39]Julho!$E$6</f>
        <v>*</v>
      </c>
      <c r="D43" s="15" t="str">
        <f>[39]Julho!$E$7</f>
        <v>*</v>
      </c>
      <c r="E43" s="15" t="str">
        <f>[39]Julho!$E$8</f>
        <v>*</v>
      </c>
      <c r="F43" s="15" t="str">
        <f>[39]Julho!$E$9</f>
        <v>*</v>
      </c>
      <c r="G43" s="15" t="str">
        <f>[39]Julho!$E$10</f>
        <v>*</v>
      </c>
      <c r="H43" s="15" t="str">
        <f>[39]Julho!$E$11</f>
        <v>*</v>
      </c>
      <c r="I43" s="15" t="str">
        <f>[39]Julho!$E$12</f>
        <v>*</v>
      </c>
      <c r="J43" s="15" t="str">
        <f>[39]Julho!$E$13</f>
        <v>*</v>
      </c>
      <c r="K43" s="15" t="str">
        <f>[39]Julho!$E$14</f>
        <v>*</v>
      </c>
      <c r="L43" s="15" t="str">
        <f>[39]Julho!$E$15</f>
        <v>*</v>
      </c>
      <c r="M43" s="15" t="str">
        <f>[39]Julho!$E$16</f>
        <v>*</v>
      </c>
      <c r="N43" s="15">
        <f>[39]Julho!$E$17</f>
        <v>51.75</v>
      </c>
      <c r="O43" s="15">
        <f>[39]Julho!$E$18</f>
        <v>58.416666666666664</v>
      </c>
      <c r="P43" s="15">
        <f>[39]Julho!$E$19</f>
        <v>58.041666666666664</v>
      </c>
      <c r="Q43" s="15">
        <f>[39]Julho!$E$20</f>
        <v>57.541666666666664</v>
      </c>
      <c r="R43" s="15">
        <f>[39]Julho!$E$21</f>
        <v>55.166666666666664</v>
      </c>
      <c r="S43" s="15">
        <f>[39]Julho!$E$22</f>
        <v>48</v>
      </c>
      <c r="T43" s="15">
        <f>[39]Julho!$E$23</f>
        <v>53.608695652173914</v>
      </c>
      <c r="U43" s="15">
        <f>[39]Julho!$E$24</f>
        <v>68.25</v>
      </c>
      <c r="V43" s="15">
        <f>[39]Julho!$E$25</f>
        <v>72</v>
      </c>
      <c r="W43" s="15">
        <f>[39]Julho!$E$26</f>
        <v>59.708333333333336</v>
      </c>
      <c r="X43" s="15">
        <f>[39]Julho!$E$27</f>
        <v>60.583333333333336</v>
      </c>
      <c r="Y43" s="15">
        <f>[39]Julho!$E$28</f>
        <v>75.125</v>
      </c>
      <c r="Z43" s="15">
        <f>[39]Julho!$E$29</f>
        <v>78.958333333333329</v>
      </c>
      <c r="AA43" s="15">
        <f>[39]Julho!$E$30</f>
        <v>85.625</v>
      </c>
      <c r="AB43" s="15">
        <f>[39]Julho!$E$31</f>
        <v>78.75</v>
      </c>
      <c r="AC43" s="15">
        <f>[39]Julho!$E$32</f>
        <v>62.458333333333336</v>
      </c>
      <c r="AD43" s="15">
        <f>[39]Julho!$E$33</f>
        <v>63.583333333333336</v>
      </c>
      <c r="AE43" s="15">
        <f>[39]Julho!$E$34</f>
        <v>57.791666666666664</v>
      </c>
      <c r="AF43" s="15">
        <f>[39]Julho!$E$35</f>
        <v>66.333333333333329</v>
      </c>
      <c r="AG43" s="75">
        <f t="shared" si="4"/>
        <v>63.773264683447749</v>
      </c>
    </row>
    <row r="44" spans="1:33" ht="17.100000000000001" customHeight="1" x14ac:dyDescent="0.2">
      <c r="A44" s="72" t="s">
        <v>155</v>
      </c>
      <c r="B44" s="15" t="str">
        <f>[40]Julho!$E$5</f>
        <v>*</v>
      </c>
      <c r="C44" s="15" t="str">
        <f>[40]Julho!$E$6</f>
        <v>*</v>
      </c>
      <c r="D44" s="15" t="str">
        <f>[40]Julho!$E$7</f>
        <v>*</v>
      </c>
      <c r="E44" s="15" t="str">
        <f>[40]Julho!$E$8</f>
        <v>*</v>
      </c>
      <c r="F44" s="15" t="str">
        <f>[40]Julho!$E$9</f>
        <v>*</v>
      </c>
      <c r="G44" s="15" t="str">
        <f>[40]Julho!$E$10</f>
        <v>*</v>
      </c>
      <c r="H44" s="15" t="str">
        <f>[40]Julho!$E$11</f>
        <v>*</v>
      </c>
      <c r="I44" s="15" t="str">
        <f>[40]Julho!$E$12</f>
        <v>*</v>
      </c>
      <c r="J44" s="15" t="str">
        <f>[40]Julho!$E$13</f>
        <v>*</v>
      </c>
      <c r="K44" s="15" t="str">
        <f>[40]Julho!$E$14</f>
        <v>*</v>
      </c>
      <c r="L44" s="15" t="str">
        <f>[40]Julho!$E$15</f>
        <v>*</v>
      </c>
      <c r="M44" s="15" t="str">
        <f>[40]Julho!$E$16</f>
        <v>*</v>
      </c>
      <c r="N44" s="15" t="str">
        <f>[40]Julho!$E$17</f>
        <v>*</v>
      </c>
      <c r="O44" s="15" t="str">
        <f>[40]Julho!$E$18</f>
        <v>*</v>
      </c>
      <c r="P44" s="15" t="str">
        <f>[40]Julho!$E$19</f>
        <v>*</v>
      </c>
      <c r="Q44" s="15" t="str">
        <f>[40]Julho!$E$20</f>
        <v>*</v>
      </c>
      <c r="R44" s="15">
        <f>[40]Julho!$E$21</f>
        <v>57.291666666666664</v>
      </c>
      <c r="S44" s="15">
        <f>[40]Julho!$E$22</f>
        <v>53.333333333333336</v>
      </c>
      <c r="T44" s="15">
        <f>[40]Julho!$E$23</f>
        <v>57.166666666666664</v>
      </c>
      <c r="U44" s="15">
        <f>[40]Julho!$E$24</f>
        <v>59.083333333333336</v>
      </c>
      <c r="V44" s="15">
        <f>[40]Julho!$E$25</f>
        <v>61.75</v>
      </c>
      <c r="W44" s="15">
        <f>[40]Julho!$E$26</f>
        <v>60.75</v>
      </c>
      <c r="X44" s="15">
        <f>[40]Julho!$E$27</f>
        <v>60.208333333333336</v>
      </c>
      <c r="Y44" s="15">
        <f>[40]Julho!$E$28</f>
        <v>62.75</v>
      </c>
      <c r="Z44" s="15">
        <f>[40]Julho!$E$29</f>
        <v>64.833333333333329</v>
      </c>
      <c r="AA44" s="15">
        <f>[40]Julho!$E$30</f>
        <v>65.25</v>
      </c>
      <c r="AB44" s="15">
        <f>[40]Julho!$E$31</f>
        <v>67.208333333333329</v>
      </c>
      <c r="AC44" s="15">
        <f>[40]Julho!$E$32</f>
        <v>59.083333333333336</v>
      </c>
      <c r="AD44" s="15">
        <f>[40]Julho!$E$33</f>
        <v>63.791666666666664</v>
      </c>
      <c r="AE44" s="15">
        <f>[40]Julho!$E$34</f>
        <v>60</v>
      </c>
      <c r="AF44" s="15">
        <f>[40]Julho!$E$35</f>
        <v>61.375</v>
      </c>
      <c r="AG44" s="75">
        <f t="shared" si="4"/>
        <v>60.924999999999997</v>
      </c>
    </row>
    <row r="45" spans="1:33" ht="17.100000000000001" customHeight="1" x14ac:dyDescent="0.2">
      <c r="A45" s="72" t="s">
        <v>156</v>
      </c>
      <c r="B45" s="15" t="str">
        <f>[41]Julho!$E$5</f>
        <v>*</v>
      </c>
      <c r="C45" s="15" t="str">
        <f>[41]Julho!$E$6</f>
        <v>*</v>
      </c>
      <c r="D45" s="15" t="str">
        <f>[41]Julho!$E$7</f>
        <v>*</v>
      </c>
      <c r="E45" s="15" t="str">
        <f>[41]Julho!$E$8</f>
        <v>*</v>
      </c>
      <c r="F45" s="15" t="str">
        <f>[41]Julho!$E$9</f>
        <v>*</v>
      </c>
      <c r="G45" s="15" t="str">
        <f>[41]Julho!$E$10</f>
        <v>*</v>
      </c>
      <c r="H45" s="15" t="str">
        <f>[41]Julho!$E$11</f>
        <v>*</v>
      </c>
      <c r="I45" s="15" t="str">
        <f>[41]Julho!$E$12</f>
        <v>*</v>
      </c>
      <c r="J45" s="15" t="str">
        <f>[41]Julho!$E$13</f>
        <v>*</v>
      </c>
      <c r="K45" s="15" t="str">
        <f>[41]Julho!$E$14</f>
        <v>*</v>
      </c>
      <c r="L45" s="15" t="str">
        <f>[41]Julho!$E$15</f>
        <v>*</v>
      </c>
      <c r="M45" s="15">
        <f>[41]Julho!$E$16</f>
        <v>42.25</v>
      </c>
      <c r="N45" s="15">
        <f>[41]Julho!$E$17</f>
        <v>44.041666666666664</v>
      </c>
      <c r="O45" s="15">
        <f>[41]Julho!$E$18</f>
        <v>43.208333333333336</v>
      </c>
      <c r="P45" s="15">
        <f>[41]Julho!$E$19</f>
        <v>39.833333333333336</v>
      </c>
      <c r="Q45" s="15">
        <f>[41]Julho!$E$20</f>
        <v>43.083333333333336</v>
      </c>
      <c r="R45" s="15">
        <f>[41]Julho!$E$21</f>
        <v>45.625</v>
      </c>
      <c r="S45" s="15">
        <f>[41]Julho!$E$22</f>
        <v>38.791666666666664</v>
      </c>
      <c r="T45" s="15">
        <f>[41]Julho!$E$23</f>
        <v>45.291666666666664</v>
      </c>
      <c r="U45" s="15">
        <f>[41]Julho!$E$24</f>
        <v>44.833333333333336</v>
      </c>
      <c r="V45" s="15">
        <f>[41]Julho!$E$25</f>
        <v>68.083333333333329</v>
      </c>
      <c r="W45" s="15">
        <f>[41]Julho!$E$26</f>
        <v>59.958333333333336</v>
      </c>
      <c r="X45" s="15">
        <f>[41]Julho!$E$27</f>
        <v>53.416666666666664</v>
      </c>
      <c r="Y45" s="15">
        <f>[41]Julho!$E$28</f>
        <v>57.75</v>
      </c>
      <c r="Z45" s="15">
        <f>[41]Julho!$E$29</f>
        <v>62.208333333333336</v>
      </c>
      <c r="AA45" s="15">
        <f>[41]Julho!$E$30</f>
        <v>59.833333333333336</v>
      </c>
      <c r="AB45" s="15">
        <f>[41]Julho!$E$31</f>
        <v>68.458333333333329</v>
      </c>
      <c r="AC45" s="15">
        <f>[41]Julho!$E$32</f>
        <v>40.333333333333336</v>
      </c>
      <c r="AD45" s="15">
        <f>[41]Julho!$E$33</f>
        <v>58.5</v>
      </c>
      <c r="AE45" s="15">
        <f>[41]Julho!$E$34</f>
        <v>52.166666666666664</v>
      </c>
      <c r="AF45" s="15">
        <f>[41]Julho!$E$35</f>
        <v>64.25</v>
      </c>
      <c r="AG45" s="75">
        <f t="shared" si="4"/>
        <v>51.595833333333339</v>
      </c>
    </row>
    <row r="46" spans="1:33" ht="17.100000000000001" customHeight="1" x14ac:dyDescent="0.2">
      <c r="A46" s="72" t="s">
        <v>157</v>
      </c>
      <c r="B46" s="15" t="str">
        <f>[42]Julho!$E$5</f>
        <v>*</v>
      </c>
      <c r="C46" s="15" t="str">
        <f>[42]Julho!$E$6</f>
        <v>*</v>
      </c>
      <c r="D46" s="15" t="str">
        <f>[42]Julho!$E$7</f>
        <v>*</v>
      </c>
      <c r="E46" s="15" t="str">
        <f>[42]Julho!$E$8</f>
        <v>*</v>
      </c>
      <c r="F46" s="15" t="str">
        <f>[42]Julho!$E$9</f>
        <v>*</v>
      </c>
      <c r="G46" s="15" t="str">
        <f>[42]Julho!$E$10</f>
        <v>*</v>
      </c>
      <c r="H46" s="15" t="str">
        <f>[42]Julho!$E$11</f>
        <v>*</v>
      </c>
      <c r="I46" s="15" t="str">
        <f>[42]Julho!$E$12</f>
        <v>*</v>
      </c>
      <c r="J46" s="15">
        <f>[42]Julho!$E$13</f>
        <v>78.666666666666671</v>
      </c>
      <c r="K46" s="15">
        <f>[42]Julho!$E$14</f>
        <v>74.904761904761898</v>
      </c>
      <c r="L46" s="15">
        <f>[42]Julho!$E$15</f>
        <v>79.588235294117652</v>
      </c>
      <c r="M46" s="15">
        <f>[42]Julho!$E$16</f>
        <v>85.266666666666666</v>
      </c>
      <c r="N46" s="15">
        <f>[42]Julho!$E$17</f>
        <v>92.785714285714292</v>
      </c>
      <c r="O46" s="15">
        <f>[42]Julho!$E$18</f>
        <v>80.833333333333329</v>
      </c>
      <c r="P46" s="15">
        <f>[42]Julho!$E$19</f>
        <v>78.111111111111114</v>
      </c>
      <c r="Q46" s="15">
        <f>[42]Julho!$E$20</f>
        <v>76.75</v>
      </c>
      <c r="R46" s="15">
        <f>[42]Julho!$E$21</f>
        <v>75.055555555555557</v>
      </c>
      <c r="S46" s="15">
        <f>[42]Julho!$E$22</f>
        <v>76.944444444444443</v>
      </c>
      <c r="T46" s="15">
        <f>[42]Julho!$E$23</f>
        <v>79.75</v>
      </c>
      <c r="U46" s="15">
        <f>[42]Julho!$E$24</f>
        <v>74.277777777777771</v>
      </c>
      <c r="V46" s="15">
        <f>[42]Julho!$E$25</f>
        <v>83.666666666666671</v>
      </c>
      <c r="W46" s="15">
        <f>[42]Julho!$E$26</f>
        <v>89</v>
      </c>
      <c r="X46" s="15">
        <f>[42]Julho!$E$27</f>
        <v>91.066666666666663</v>
      </c>
      <c r="Y46" s="15">
        <f>[42]Julho!$E$28</f>
        <v>89.615384615384613</v>
      </c>
      <c r="Z46" s="15">
        <f>[42]Julho!$E$29</f>
        <v>90</v>
      </c>
      <c r="AA46" s="15">
        <f>[42]Julho!$E$30</f>
        <v>91.666666666666671</v>
      </c>
      <c r="AB46" s="15">
        <f>[42]Julho!$E$31</f>
        <v>92.571428571428569</v>
      </c>
      <c r="AC46" s="15">
        <f>[42]Julho!$E$32</f>
        <v>76.055555555555557</v>
      </c>
      <c r="AD46" s="15">
        <f>[42]Julho!$E$33</f>
        <v>91.307692307692307</v>
      </c>
      <c r="AE46" s="15">
        <f>[42]Julho!$E$34</f>
        <v>82.6875</v>
      </c>
      <c r="AF46" s="15">
        <f>[42]Julho!$E$35</f>
        <v>84.785714285714292</v>
      </c>
      <c r="AG46" s="75">
        <f t="shared" si="4"/>
        <v>83.276414885909773</v>
      </c>
    </row>
    <row r="47" spans="1:33" ht="17.100000000000001" customHeight="1" x14ac:dyDescent="0.2">
      <c r="A47" s="72" t="s">
        <v>158</v>
      </c>
      <c r="B47" s="15" t="str">
        <f>[43]Julho!$E$5</f>
        <v>*</v>
      </c>
      <c r="C47" s="15" t="str">
        <f>[43]Julho!$E$6</f>
        <v>*</v>
      </c>
      <c r="D47" s="15" t="str">
        <f>[43]Julho!$E$7</f>
        <v>*</v>
      </c>
      <c r="E47" s="15" t="str">
        <f>[43]Julho!$E$8</f>
        <v>*</v>
      </c>
      <c r="F47" s="15" t="str">
        <f>[43]Julho!$E$9</f>
        <v>*</v>
      </c>
      <c r="G47" s="15" t="str">
        <f>[43]Julho!$E$10</f>
        <v>*</v>
      </c>
      <c r="H47" s="15" t="str">
        <f>[43]Julho!$E$11</f>
        <v>*</v>
      </c>
      <c r="I47" s="15" t="str">
        <f>[43]Julho!$E$12</f>
        <v>*</v>
      </c>
      <c r="J47" s="15" t="str">
        <f>[43]Julho!$E$13</f>
        <v>*</v>
      </c>
      <c r="K47" s="15">
        <f>[43]Julho!$E$14</f>
        <v>56</v>
      </c>
      <c r="L47" s="15">
        <f>[43]Julho!$E$15</f>
        <v>61.416666666666664</v>
      </c>
      <c r="M47" s="15">
        <f>[43]Julho!$E$16</f>
        <v>56.583333333333336</v>
      </c>
      <c r="N47" s="15">
        <f>[43]Julho!$E$17</f>
        <v>58.375</v>
      </c>
      <c r="O47" s="15">
        <f>[43]Julho!$E$18</f>
        <v>59.625</v>
      </c>
      <c r="P47" s="15">
        <f>[43]Julho!$E$19</f>
        <v>56.166666666666664</v>
      </c>
      <c r="Q47" s="15">
        <f>[43]Julho!$E$20</f>
        <v>55</v>
      </c>
      <c r="R47" s="15">
        <f>[43]Julho!$E$21</f>
        <v>51.958333333333336</v>
      </c>
      <c r="S47" s="15">
        <f>[43]Julho!$E$22</f>
        <v>48.708333333333336</v>
      </c>
      <c r="T47" s="15">
        <f>[43]Julho!$E$23</f>
        <v>55.166666666666664</v>
      </c>
      <c r="U47" s="15">
        <f>[43]Julho!$E$24</f>
        <v>52.541666666666664</v>
      </c>
      <c r="V47" s="15">
        <f>[43]Julho!$E$25</f>
        <v>64.708333333333329</v>
      </c>
      <c r="W47" s="15">
        <f>[43]Julho!$E$26</f>
        <v>58.916666666666664</v>
      </c>
      <c r="X47" s="15">
        <f>[43]Julho!$E$27</f>
        <v>58.125</v>
      </c>
      <c r="Y47" s="15">
        <f>[43]Julho!$E$28</f>
        <v>57.083333333333336</v>
      </c>
      <c r="Z47" s="15">
        <f>[43]Julho!$E$29</f>
        <v>56.833333333333336</v>
      </c>
      <c r="AA47" s="15">
        <f>[43]Julho!$E$30</f>
        <v>56.5</v>
      </c>
      <c r="AB47" s="15">
        <f>[43]Julho!$E$31</f>
        <v>57.208333333333336</v>
      </c>
      <c r="AC47" s="15">
        <f>[43]Julho!$E$32</f>
        <v>54.916666666666664</v>
      </c>
      <c r="AD47" s="15">
        <f>[43]Julho!$E$33</f>
        <v>56.708333333333336</v>
      </c>
      <c r="AE47" s="15">
        <f>[43]Julho!$E$34</f>
        <v>57.25</v>
      </c>
      <c r="AF47" s="15">
        <f>[43]Julho!$E$35</f>
        <v>59.416666666666664</v>
      </c>
      <c r="AG47" s="75">
        <f t="shared" si="4"/>
        <v>56.782196969696976</v>
      </c>
    </row>
    <row r="48" spans="1:33" ht="17.100000000000001" customHeight="1" x14ac:dyDescent="0.2">
      <c r="A48" s="72" t="s">
        <v>159</v>
      </c>
      <c r="B48" s="15" t="str">
        <f>[44]Julho!$E$5</f>
        <v>*</v>
      </c>
      <c r="C48" s="15" t="str">
        <f>[44]Julho!$E$6</f>
        <v>*</v>
      </c>
      <c r="D48" s="15" t="str">
        <f>[44]Julho!$E$7</f>
        <v>*</v>
      </c>
      <c r="E48" s="15" t="str">
        <f>[44]Julho!$E$8</f>
        <v>*</v>
      </c>
      <c r="F48" s="15" t="str">
        <f>[44]Julho!$E$9</f>
        <v>*</v>
      </c>
      <c r="G48" s="15" t="str">
        <f>[44]Julho!$E$10</f>
        <v>*</v>
      </c>
      <c r="H48" s="15" t="str">
        <f>[44]Julho!$E$11</f>
        <v>*</v>
      </c>
      <c r="I48" s="15" t="str">
        <f>[44]Julho!$E$12</f>
        <v>*</v>
      </c>
      <c r="J48" s="15" t="str">
        <f>[44]Julho!$E$13</f>
        <v>*</v>
      </c>
      <c r="K48" s="15" t="str">
        <f>[44]Julho!$E$14</f>
        <v>*</v>
      </c>
      <c r="L48" s="15">
        <f>[44]Julho!$E$15</f>
        <v>55</v>
      </c>
      <c r="M48" s="15">
        <f>[44]Julho!$E$16</f>
        <v>60.75</v>
      </c>
      <c r="N48" s="15">
        <f>[44]Julho!$E$17</f>
        <v>55.416666666666664</v>
      </c>
      <c r="O48" s="15">
        <f>[44]Julho!$E$18</f>
        <v>56.458333333333336</v>
      </c>
      <c r="P48" s="15">
        <f>[44]Julho!$E$19</f>
        <v>46.833333333333336</v>
      </c>
      <c r="Q48" s="15">
        <f>[44]Julho!$E$20</f>
        <v>56.541666666666664</v>
      </c>
      <c r="R48" s="15">
        <f>[44]Julho!$E$21</f>
        <v>41.833333333333336</v>
      </c>
      <c r="S48" s="15">
        <f>[44]Julho!$E$22</f>
        <v>45.75</v>
      </c>
      <c r="T48" s="15">
        <f>[44]Julho!$E$23</f>
        <v>46.75</v>
      </c>
      <c r="U48" s="15">
        <f>[44]Julho!$E$24</f>
        <v>46.083333333333336</v>
      </c>
      <c r="V48" s="15">
        <f>[44]Julho!$E$25</f>
        <v>66.75</v>
      </c>
      <c r="W48" s="15">
        <f>[44]Julho!$E$26</f>
        <v>66.291666666666671</v>
      </c>
      <c r="X48" s="15">
        <f>[44]Julho!$E$27</f>
        <v>60.375</v>
      </c>
      <c r="Y48" s="15">
        <f>[44]Julho!$E$28</f>
        <v>52.166666666666664</v>
      </c>
      <c r="Z48" s="15">
        <f>[44]Julho!$E$29</f>
        <v>60.625</v>
      </c>
      <c r="AA48" s="15">
        <f>[44]Julho!$E$30</f>
        <v>61.916666666666664</v>
      </c>
      <c r="AB48" s="15">
        <f>[44]Julho!$E$31</f>
        <v>54.291666666666664</v>
      </c>
      <c r="AC48" s="15">
        <f>[44]Julho!$E$32</f>
        <v>45.083333333333336</v>
      </c>
      <c r="AD48" s="15">
        <f>[44]Julho!$E$33</f>
        <v>62.416666666666664</v>
      </c>
      <c r="AE48" s="15">
        <f>[44]Julho!$E$34</f>
        <v>61.291666666666664</v>
      </c>
      <c r="AF48" s="15">
        <f>[44]Julho!$E$35</f>
        <v>63.333333333333336</v>
      </c>
      <c r="AG48" s="75">
        <f>AVERAGE(B48:AF48)</f>
        <v>55.521825396825392</v>
      </c>
    </row>
    <row r="49" spans="1:34" ht="17.100000000000001" customHeight="1" x14ac:dyDescent="0.2">
      <c r="A49" s="72" t="s">
        <v>160</v>
      </c>
      <c r="B49" s="15" t="str">
        <f>[45]Julho!$E$5</f>
        <v>*</v>
      </c>
      <c r="C49" s="15" t="str">
        <f>[45]Julho!$E$6</f>
        <v>*</v>
      </c>
      <c r="D49" s="15" t="str">
        <f>[45]Julho!$E$7</f>
        <v>*</v>
      </c>
      <c r="E49" s="15" t="str">
        <f>[45]Julho!$E$8</f>
        <v>*</v>
      </c>
      <c r="F49" s="15" t="str">
        <f>[45]Julho!$E$9</f>
        <v>*</v>
      </c>
      <c r="G49" s="15" t="str">
        <f>[45]Julho!$E$10</f>
        <v>*</v>
      </c>
      <c r="H49" s="15" t="str">
        <f>[45]Julho!$E$11</f>
        <v>*</v>
      </c>
      <c r="I49" s="15" t="str">
        <f>[45]Julho!$E$12</f>
        <v>*</v>
      </c>
      <c r="J49" s="15" t="str">
        <f>[45]Julho!$E$13</f>
        <v>*</v>
      </c>
      <c r="K49" s="15" t="str">
        <f>[45]Julho!$E$14</f>
        <v>*</v>
      </c>
      <c r="L49" s="15">
        <f>[45]Julho!$E$15</f>
        <v>57.68181818181818</v>
      </c>
      <c r="M49" s="15">
        <f>[45]Julho!$E$16</f>
        <v>53.5</v>
      </c>
      <c r="N49" s="15">
        <f>[45]Julho!$E$17</f>
        <v>57.041666666666664</v>
      </c>
      <c r="O49" s="15">
        <f>[45]Julho!$E$18</f>
        <v>59.25</v>
      </c>
      <c r="P49" s="15">
        <f>[45]Julho!$E$19</f>
        <v>48.916666666666664</v>
      </c>
      <c r="Q49" s="15">
        <f>[45]Julho!$E$20</f>
        <v>52.25</v>
      </c>
      <c r="R49" s="15">
        <f>[45]Julho!$E$21</f>
        <v>53.166666666666664</v>
      </c>
      <c r="S49" s="15">
        <f>[45]Julho!$E$22</f>
        <v>59</v>
      </c>
      <c r="T49" s="15">
        <f>[45]Julho!$E$23</f>
        <v>52.25</v>
      </c>
      <c r="U49" s="15">
        <f>[45]Julho!$E$24</f>
        <v>49.166666666666664</v>
      </c>
      <c r="V49" s="15">
        <f>[45]Julho!$E$25</f>
        <v>65.125</v>
      </c>
      <c r="W49" s="15">
        <f>[45]Julho!$E$26</f>
        <v>62.166666666666664</v>
      </c>
      <c r="X49" s="15">
        <f>[45]Julho!$E$27</f>
        <v>61.75</v>
      </c>
      <c r="Y49" s="15">
        <f>[45]Julho!$E$28</f>
        <v>52.041666666666664</v>
      </c>
      <c r="Z49" s="15">
        <f>[45]Julho!$E$29</f>
        <v>53.75</v>
      </c>
      <c r="AA49" s="15">
        <f>[45]Julho!$E$30</f>
        <v>55.791666666666664</v>
      </c>
      <c r="AB49" s="15">
        <f>[45]Julho!$E$31</f>
        <v>52.166666666666664</v>
      </c>
      <c r="AC49" s="15">
        <f>[45]Julho!$E$32</f>
        <v>49.5</v>
      </c>
      <c r="AD49" s="15">
        <f>[45]Julho!$E$33</f>
        <v>46.041666666666664</v>
      </c>
      <c r="AE49" s="15">
        <f>[45]Julho!$E$34</f>
        <v>54.541666666666664</v>
      </c>
      <c r="AF49" s="15">
        <f>[45]Julho!$E$35</f>
        <v>57.791666666666664</v>
      </c>
      <c r="AG49" s="75">
        <f>AVERAGE(B49:AF49)</f>
        <v>54.899531024531022</v>
      </c>
    </row>
    <row r="50" spans="1:34" s="5" customFormat="1" ht="17.100000000000001" customHeight="1" x14ac:dyDescent="0.2">
      <c r="A50" s="108" t="s">
        <v>34</v>
      </c>
      <c r="B50" s="18">
        <f t="shared" ref="B50:AG50" si="5">AVERAGE(B5:B49)</f>
        <v>60.985197368421055</v>
      </c>
      <c r="C50" s="18">
        <f t="shared" si="5"/>
        <v>59.481477373558114</v>
      </c>
      <c r="D50" s="18">
        <f t="shared" si="5"/>
        <v>61.696909198461988</v>
      </c>
      <c r="E50" s="18">
        <f t="shared" si="5"/>
        <v>65.767219387755091</v>
      </c>
      <c r="F50" s="18">
        <f t="shared" si="5"/>
        <v>60.925781716195253</v>
      </c>
      <c r="G50" s="18">
        <f t="shared" si="5"/>
        <v>56.068027210884345</v>
      </c>
      <c r="H50" s="18">
        <f t="shared" si="5"/>
        <v>55.222484942593645</v>
      </c>
      <c r="I50" s="18">
        <f t="shared" si="5"/>
        <v>66.329738713667282</v>
      </c>
      <c r="J50" s="18">
        <f t="shared" si="5"/>
        <v>78.781746031746039</v>
      </c>
      <c r="K50" s="18">
        <f t="shared" si="5"/>
        <v>65.666282642089101</v>
      </c>
      <c r="L50" s="18">
        <f t="shared" si="5"/>
        <v>61.8032148436372</v>
      </c>
      <c r="M50" s="18">
        <f t="shared" si="5"/>
        <v>56.748989898989898</v>
      </c>
      <c r="N50" s="18">
        <f t="shared" si="5"/>
        <v>55.929824561403514</v>
      </c>
      <c r="O50" s="18">
        <f t="shared" si="5"/>
        <v>56.246767734553785</v>
      </c>
      <c r="P50" s="18">
        <f t="shared" si="5"/>
        <v>54.259557465326694</v>
      </c>
      <c r="Q50" s="18">
        <f t="shared" si="5"/>
        <v>53.645021149712242</v>
      </c>
      <c r="R50" s="18">
        <f t="shared" si="5"/>
        <v>52.354551613697957</v>
      </c>
      <c r="S50" s="18">
        <f t="shared" si="5"/>
        <v>48.938830816879594</v>
      </c>
      <c r="T50" s="18">
        <f t="shared" si="5"/>
        <v>51.990188554631544</v>
      </c>
      <c r="U50" s="18">
        <f t="shared" si="5"/>
        <v>56.344173441734398</v>
      </c>
      <c r="V50" s="18">
        <f t="shared" si="5"/>
        <v>66.741865079365084</v>
      </c>
      <c r="W50" s="18">
        <f t="shared" si="5"/>
        <v>60.478379442195234</v>
      </c>
      <c r="X50" s="18">
        <f t="shared" si="5"/>
        <v>58.646722919937211</v>
      </c>
      <c r="Y50" s="18">
        <f t="shared" si="5"/>
        <v>63.22959910459911</v>
      </c>
      <c r="Z50" s="18">
        <f t="shared" si="5"/>
        <v>66.134161448447543</v>
      </c>
      <c r="AA50" s="18">
        <f t="shared" si="5"/>
        <v>69.730980066445184</v>
      </c>
      <c r="AB50" s="18">
        <f t="shared" si="5"/>
        <v>66.436043165272508</v>
      </c>
      <c r="AC50" s="18">
        <f t="shared" si="5"/>
        <v>54.228778821210653</v>
      </c>
      <c r="AD50" s="18">
        <f t="shared" si="5"/>
        <v>57.65800798117872</v>
      </c>
      <c r="AE50" s="18">
        <f t="shared" si="5"/>
        <v>57.65349930057701</v>
      </c>
      <c r="AF50" s="18">
        <f t="shared" si="5"/>
        <v>62.160173415507074</v>
      </c>
      <c r="AG50" s="21">
        <f t="shared" si="5"/>
        <v>60.402839146617204</v>
      </c>
      <c r="AH50" s="5" t="s">
        <v>51</v>
      </c>
    </row>
    <row r="51" spans="1:34" x14ac:dyDescent="0.2">
      <c r="A51" s="77"/>
      <c r="B51" s="69"/>
      <c r="C51" s="69"/>
      <c r="D51" s="69" t="s">
        <v>136</v>
      </c>
      <c r="E51" s="69"/>
      <c r="F51" s="69"/>
      <c r="G51" s="6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66"/>
      <c r="AE51" s="66"/>
      <c r="AF51" s="82"/>
      <c r="AG51" s="67"/>
    </row>
    <row r="52" spans="1:34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10"/>
      <c r="K52" s="110"/>
      <c r="L52" s="110"/>
      <c r="M52" s="110" t="s">
        <v>49</v>
      </c>
      <c r="N52" s="110"/>
      <c r="O52" s="110"/>
      <c r="P52" s="110"/>
      <c r="Q52" s="110"/>
      <c r="R52" s="110"/>
      <c r="S52" s="110"/>
      <c r="T52" s="154" t="s">
        <v>131</v>
      </c>
      <c r="U52" s="154"/>
      <c r="V52" s="154"/>
      <c r="W52" s="154"/>
      <c r="X52" s="154"/>
      <c r="Y52" s="110"/>
      <c r="Z52" s="110"/>
      <c r="AA52" s="110"/>
      <c r="AB52" s="110"/>
      <c r="AC52" s="110"/>
      <c r="AD52" s="110"/>
      <c r="AE52" s="110"/>
      <c r="AF52" s="110"/>
      <c r="AG52" s="68"/>
      <c r="AH52" s="65"/>
    </row>
    <row r="53" spans="1:34" x14ac:dyDescent="0.2">
      <c r="A53" s="78"/>
      <c r="B53" s="110"/>
      <c r="C53" s="110"/>
      <c r="D53" s="110"/>
      <c r="E53" s="110"/>
      <c r="F53" s="110"/>
      <c r="G53" s="110"/>
      <c r="H53" s="110"/>
      <c r="I53" s="110"/>
      <c r="J53" s="109"/>
      <c r="K53" s="109"/>
      <c r="L53" s="109"/>
      <c r="M53" s="109" t="s">
        <v>50</v>
      </c>
      <c r="N53" s="109"/>
      <c r="O53" s="109"/>
      <c r="P53" s="109"/>
      <c r="Q53" s="110"/>
      <c r="R53" s="110"/>
      <c r="S53" s="110"/>
      <c r="T53" s="153" t="s">
        <v>132</v>
      </c>
      <c r="U53" s="153"/>
      <c r="V53" s="153"/>
      <c r="W53" s="153"/>
      <c r="X53" s="153"/>
      <c r="Y53" s="110"/>
      <c r="Z53" s="110"/>
      <c r="AA53" s="110"/>
      <c r="AB53" s="110"/>
      <c r="AC53" s="110"/>
      <c r="AD53" s="66"/>
      <c r="AE53" s="69"/>
      <c r="AF53" s="69"/>
      <c r="AG53" s="65"/>
      <c r="AH53" s="67"/>
    </row>
    <row r="54" spans="1:34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66"/>
      <c r="AE54" s="66"/>
      <c r="AF54" s="82"/>
      <c r="AG54" s="116"/>
    </row>
    <row r="55" spans="1:34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68"/>
    </row>
    <row r="56" spans="1:34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1"/>
    </row>
    <row r="59" spans="1:34" x14ac:dyDescent="0.2">
      <c r="X59" s="2" t="s">
        <v>51</v>
      </c>
      <c r="AH59" s="17" t="s">
        <v>51</v>
      </c>
    </row>
    <row r="62" spans="1:34" x14ac:dyDescent="0.2">
      <c r="S62" s="2" t="s">
        <v>51</v>
      </c>
    </row>
    <row r="65" spans="31:31" x14ac:dyDescent="0.2">
      <c r="AE65" s="2" t="s">
        <v>51</v>
      </c>
    </row>
  </sheetData>
  <sheetProtection algorithmName="SHA-512" hashValue="7VXCegvjJSm3ftpyz3AfWXwK9lMrcDv36NMSpiQuutR6Sd6hSJmDdyMB8VA9rzn80qIxPzGRLDn/6uEwjLxXQA==" saltValue="o42VF5TW0ls2FmwvZ9W0lA==" spinCount="100000" sheet="1" objects="1" scenarios="1"/>
  <mergeCells count="36"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zoomScale="90" zoomScaleNormal="90" workbookViewId="0">
      <selection activeCell="I18" sqref="I1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85546875" style="1" customWidth="1"/>
    <col min="35" max="35" width="9.140625" style="1"/>
  </cols>
  <sheetData>
    <row r="1" spans="1:35" ht="20.100000000000001" customHeight="1" x14ac:dyDescent="0.2">
      <c r="A1" s="159" t="s">
        <v>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5" s="4" customFormat="1" ht="20.100000000000001" customHeight="1" x14ac:dyDescent="0.2">
      <c r="A2" s="169" t="s">
        <v>21</v>
      </c>
      <c r="B2" s="156" t="s">
        <v>135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8"/>
      <c r="AI2" s="7"/>
    </row>
    <row r="3" spans="1:35" s="5" customFormat="1" ht="20.100000000000001" customHeight="1" x14ac:dyDescent="0.2">
      <c r="A3" s="169"/>
      <c r="B3" s="168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68">
        <v>30</v>
      </c>
      <c r="AF3" s="168">
        <v>31</v>
      </c>
      <c r="AG3" s="60" t="s">
        <v>39</v>
      </c>
      <c r="AH3" s="96" t="s">
        <v>38</v>
      </c>
      <c r="AI3" s="8"/>
    </row>
    <row r="4" spans="1:35" s="5" customFormat="1" ht="20.100000000000001" customHeight="1" x14ac:dyDescent="0.2">
      <c r="A4" s="169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60" t="s">
        <v>37</v>
      </c>
      <c r="AH4" s="96" t="s">
        <v>37</v>
      </c>
      <c r="AI4" s="8"/>
    </row>
    <row r="5" spans="1:35" s="5" customFormat="1" ht="20.100000000000001" customHeight="1" x14ac:dyDescent="0.2">
      <c r="A5" s="151" t="s">
        <v>44</v>
      </c>
      <c r="B5" s="15">
        <f>[1]Julho!$F$5</f>
        <v>97</v>
      </c>
      <c r="C5" s="15">
        <f>[1]Julho!$F$6</f>
        <v>96</v>
      </c>
      <c r="D5" s="15">
        <f>[1]Julho!$F$7</f>
        <v>92</v>
      </c>
      <c r="E5" s="15">
        <f>[1]Julho!$F$8</f>
        <v>96</v>
      </c>
      <c r="F5" s="15">
        <f>[1]Julho!$F$9</f>
        <v>97</v>
      </c>
      <c r="G5" s="15">
        <f>[1]Julho!$F$10</f>
        <v>94</v>
      </c>
      <c r="H5" s="15">
        <f>[1]Julho!$F$11</f>
        <v>92</v>
      </c>
      <c r="I5" s="107">
        <f>[1]Julho!$F$12</f>
        <v>94</v>
      </c>
      <c r="J5" s="15">
        <f>[1]Julho!$F$13</f>
        <v>89</v>
      </c>
      <c r="K5" s="15">
        <f>[1]Julho!$F$14</f>
        <v>86</v>
      </c>
      <c r="L5" s="15">
        <f>[1]Julho!$F$15</f>
        <v>99</v>
      </c>
      <c r="M5" s="15">
        <f>[1]Julho!$F$16</f>
        <v>97</v>
      </c>
      <c r="N5" s="15">
        <f>[1]Julho!$F$17</f>
        <v>93</v>
      </c>
      <c r="O5" s="15">
        <f>[1]Julho!$F$18</f>
        <v>98</v>
      </c>
      <c r="P5" s="15">
        <f>[1]Julho!$F$19</f>
        <v>95</v>
      </c>
      <c r="Q5" s="15">
        <f>[1]Julho!$F$20</f>
        <v>94</v>
      </c>
      <c r="R5" s="15">
        <f>[1]Julho!$F$21</f>
        <v>97</v>
      </c>
      <c r="S5" s="15">
        <f>[1]Julho!$F$22</f>
        <v>92</v>
      </c>
      <c r="T5" s="15">
        <f>[1]Julho!$F$23</f>
        <v>93</v>
      </c>
      <c r="U5" s="15">
        <f>[1]Julho!$F$24</f>
        <v>94</v>
      </c>
      <c r="V5" s="15">
        <f>[1]Julho!$F$25</f>
        <v>83</v>
      </c>
      <c r="W5" s="15">
        <f>[1]Julho!$F$26</f>
        <v>94</v>
      </c>
      <c r="X5" s="15">
        <f>[1]Julho!$F$27</f>
        <v>90</v>
      </c>
      <c r="Y5" s="15">
        <f>[1]Julho!$F$28</f>
        <v>88</v>
      </c>
      <c r="Z5" s="15">
        <f>[1]Julho!$F$29</f>
        <v>86</v>
      </c>
      <c r="AA5" s="15">
        <f>[1]Julho!$F$30</f>
        <v>93</v>
      </c>
      <c r="AB5" s="15">
        <f>[1]Julho!$F$31</f>
        <v>95</v>
      </c>
      <c r="AC5" s="15">
        <f>[1]Julho!$F$32</f>
        <v>94</v>
      </c>
      <c r="AD5" s="15">
        <f>[1]Julho!$F$33</f>
        <v>89</v>
      </c>
      <c r="AE5" s="15">
        <f>[1]Julho!$F$34</f>
        <v>97</v>
      </c>
      <c r="AF5" s="15">
        <f>[1]Julho!$F$35</f>
        <v>89</v>
      </c>
      <c r="AG5" s="20">
        <f>MAX(B5:AF5)</f>
        <v>99</v>
      </c>
      <c r="AH5" s="85">
        <f>AVERAGE(B5:AF5)</f>
        <v>93</v>
      </c>
      <c r="AI5" s="8"/>
    </row>
    <row r="6" spans="1:35" ht="17.100000000000001" customHeight="1" x14ac:dyDescent="0.2">
      <c r="A6" s="151" t="s">
        <v>0</v>
      </c>
      <c r="B6" s="15">
        <f>[2]Julho!$F$5</f>
        <v>98</v>
      </c>
      <c r="C6" s="15">
        <f>[2]Julho!$F$6</f>
        <v>96</v>
      </c>
      <c r="D6" s="15">
        <f>[2]Julho!$F$7</f>
        <v>92</v>
      </c>
      <c r="E6" s="15">
        <f>[2]Julho!$F$8</f>
        <v>99</v>
      </c>
      <c r="F6" s="15">
        <f>[2]Julho!$F$9</f>
        <v>99</v>
      </c>
      <c r="G6" s="15">
        <f>[2]Julho!$F$10</f>
        <v>93</v>
      </c>
      <c r="H6" s="15">
        <f>[2]Julho!$F$11</f>
        <v>93</v>
      </c>
      <c r="I6" s="15">
        <f>[2]Julho!$F$12</f>
        <v>98</v>
      </c>
      <c r="J6" s="15">
        <f>[2]Julho!$F$13</f>
        <v>91</v>
      </c>
      <c r="K6" s="15">
        <f>[2]Julho!$F$14</f>
        <v>93</v>
      </c>
      <c r="L6" s="15">
        <f>[2]Julho!$F$15</f>
        <v>100</v>
      </c>
      <c r="M6" s="15">
        <f>[2]Julho!$F$16</f>
        <v>91</v>
      </c>
      <c r="N6" s="15">
        <f>[2]Julho!$F$17</f>
        <v>82</v>
      </c>
      <c r="O6" s="15">
        <f>[2]Julho!$F$18</f>
        <v>92</v>
      </c>
      <c r="P6" s="15">
        <f>[2]Julho!$F$19</f>
        <v>88</v>
      </c>
      <c r="Q6" s="15">
        <f>[2]Julho!$F$20</f>
        <v>85</v>
      </c>
      <c r="R6" s="15">
        <f>[2]Julho!$F$21</f>
        <v>90</v>
      </c>
      <c r="S6" s="15">
        <f>[2]Julho!$F$22</f>
        <v>85</v>
      </c>
      <c r="T6" s="15">
        <f>[2]Julho!$F$23</f>
        <v>86</v>
      </c>
      <c r="U6" s="15">
        <f>[2]Julho!$F$24</f>
        <v>90</v>
      </c>
      <c r="V6" s="15">
        <f>[2]Julho!$F$25</f>
        <v>92</v>
      </c>
      <c r="W6" s="15">
        <f>[2]Julho!$F$26</f>
        <v>88</v>
      </c>
      <c r="X6" s="15">
        <f>[2]Julho!$F$27</f>
        <v>90</v>
      </c>
      <c r="Y6" s="15">
        <f>[2]Julho!$F$28</f>
        <v>88</v>
      </c>
      <c r="Z6" s="15">
        <f>[2]Julho!$F$29</f>
        <v>99</v>
      </c>
      <c r="AA6" s="15">
        <f>[2]Julho!$F$30</f>
        <v>98</v>
      </c>
      <c r="AB6" s="15">
        <f>[2]Julho!$F$31</f>
        <v>99</v>
      </c>
      <c r="AC6" s="15">
        <f>[2]Julho!$F$32</f>
        <v>92</v>
      </c>
      <c r="AD6" s="15">
        <f>[2]Julho!$F$33</f>
        <v>89</v>
      </c>
      <c r="AE6" s="15">
        <f>[2]Julho!$F$34</f>
        <v>91</v>
      </c>
      <c r="AF6" s="15">
        <f>[2]Julho!$F$35</f>
        <v>93</v>
      </c>
      <c r="AG6" s="21">
        <f>MAX(B6:AF6)</f>
        <v>100</v>
      </c>
      <c r="AH6" s="86">
        <f t="shared" ref="AH6:AH16" si="1">AVERAGE(B6:AF6)</f>
        <v>92.258064516129039</v>
      </c>
    </row>
    <row r="7" spans="1:35" ht="17.100000000000001" customHeight="1" x14ac:dyDescent="0.2">
      <c r="A7" s="151" t="s">
        <v>1</v>
      </c>
      <c r="B7" s="15">
        <f>[3]Julho!$F$5</f>
        <v>97</v>
      </c>
      <c r="C7" s="15">
        <f>[3]Julho!$F$6</f>
        <v>96</v>
      </c>
      <c r="D7" s="15">
        <f>[3]Julho!$F$7</f>
        <v>97</v>
      </c>
      <c r="E7" s="15">
        <f>[3]Julho!$F$8</f>
        <v>96</v>
      </c>
      <c r="F7" s="15">
        <f>[3]Julho!$F$9</f>
        <v>97</v>
      </c>
      <c r="G7" s="15">
        <f>[3]Julho!$F$10</f>
        <v>96</v>
      </c>
      <c r="H7" s="15">
        <f>[3]Julho!$F$11</f>
        <v>96</v>
      </c>
      <c r="I7" s="15">
        <f>[3]Julho!$F$12</f>
        <v>92</v>
      </c>
      <c r="J7" s="15">
        <f>[3]Julho!$F$13</f>
        <v>88</v>
      </c>
      <c r="K7" s="15">
        <f>[3]Julho!$F$14</f>
        <v>95</v>
      </c>
      <c r="L7" s="15">
        <f>[3]Julho!$F$15</f>
        <v>92</v>
      </c>
      <c r="M7" s="15">
        <f>[3]Julho!$F$16</f>
        <v>82</v>
      </c>
      <c r="N7" s="15">
        <f>[3]Julho!$F$17</f>
        <v>95</v>
      </c>
      <c r="O7" s="15">
        <f>[3]Julho!$F$18</f>
        <v>96</v>
      </c>
      <c r="P7" s="15">
        <f>[3]Julho!$F$19</f>
        <v>96</v>
      </c>
      <c r="Q7" s="15">
        <f>[3]Julho!$F$20</f>
        <v>95</v>
      </c>
      <c r="R7" s="15">
        <f>[3]Julho!$F$21</f>
        <v>95</v>
      </c>
      <c r="S7" s="15">
        <f>[3]Julho!$F$22</f>
        <v>94</v>
      </c>
      <c r="T7" s="15">
        <f>[3]Julho!$F$23</f>
        <v>93</v>
      </c>
      <c r="U7" s="15">
        <f>[3]Julho!$F$24</f>
        <v>95</v>
      </c>
      <c r="V7" s="15">
        <f>[3]Julho!$F$25</f>
        <v>86</v>
      </c>
      <c r="W7" s="15">
        <f>[3]Julho!$F$26</f>
        <v>81</v>
      </c>
      <c r="X7" s="15">
        <f>[3]Julho!$F$27</f>
        <v>95</v>
      </c>
      <c r="Y7" s="15">
        <f>[3]Julho!$F$28</f>
        <v>88</v>
      </c>
      <c r="Z7" s="15">
        <f>[3]Julho!$F$29</f>
        <v>90</v>
      </c>
      <c r="AA7" s="15">
        <f>[3]Julho!$F$30</f>
        <v>90</v>
      </c>
      <c r="AB7" s="15">
        <f>[3]Julho!$F$31</f>
        <v>97</v>
      </c>
      <c r="AC7" s="15">
        <f>[3]Julho!$F$32</f>
        <v>96</v>
      </c>
      <c r="AD7" s="15">
        <f>[3]Julho!$F$33</f>
        <v>94</v>
      </c>
      <c r="AE7" s="15">
        <f>[3]Julho!$F$34</f>
        <v>79</v>
      </c>
      <c r="AF7" s="15">
        <f>[3]Julho!$F$35</f>
        <v>88</v>
      </c>
      <c r="AG7" s="21">
        <f>MAX(B7:AF7)</f>
        <v>97</v>
      </c>
      <c r="AH7" s="86">
        <f t="shared" si="1"/>
        <v>92.483870967741936</v>
      </c>
    </row>
    <row r="8" spans="1:35" ht="17.100000000000001" customHeight="1" x14ac:dyDescent="0.2">
      <c r="A8" s="151" t="s">
        <v>71</v>
      </c>
      <c r="B8" s="15">
        <f>[4]Julho!$F$5</f>
        <v>98</v>
      </c>
      <c r="C8" s="15">
        <f>[4]Julho!$F$6</f>
        <v>70</v>
      </c>
      <c r="D8" s="15">
        <f>[4]Julho!$F$7</f>
        <v>80</v>
      </c>
      <c r="E8" s="15">
        <f>[4]Julho!$F$8</f>
        <v>82</v>
      </c>
      <c r="F8" s="15">
        <f>[4]Julho!$F$9</f>
        <v>83</v>
      </c>
      <c r="G8" s="15">
        <f>[4]Julho!$F$10</f>
        <v>67</v>
      </c>
      <c r="H8" s="15">
        <f>[4]Julho!$F$11</f>
        <v>63</v>
      </c>
      <c r="I8" s="107">
        <f>[4]Julho!$F$12</f>
        <v>82</v>
      </c>
      <c r="J8" s="15">
        <f>[4]Julho!$F$13</f>
        <v>99</v>
      </c>
      <c r="K8" s="15">
        <f>[4]Julho!$F$14</f>
        <v>95</v>
      </c>
      <c r="L8" s="15">
        <f>[4]Julho!$F$15</f>
        <v>82</v>
      </c>
      <c r="M8" s="15">
        <f>[4]Julho!$F$16</f>
        <v>76</v>
      </c>
      <c r="N8" s="15">
        <f>[4]Julho!$F$17</f>
        <v>65</v>
      </c>
      <c r="O8" s="15">
        <f>[4]Julho!$F$18</f>
        <v>71</v>
      </c>
      <c r="P8" s="15">
        <f>[4]Julho!$F$19</f>
        <v>56</v>
      </c>
      <c r="Q8" s="15">
        <f>[4]Julho!$F$20</f>
        <v>76</v>
      </c>
      <c r="R8" s="15">
        <f>[4]Julho!$F$21</f>
        <v>70</v>
      </c>
      <c r="S8" s="15">
        <f>[4]Julho!$F$22</f>
        <v>71</v>
      </c>
      <c r="T8" s="15">
        <f>[4]Julho!$F$23</f>
        <v>64</v>
      </c>
      <c r="U8" s="15">
        <f>[4]Julho!$F$24</f>
        <v>70</v>
      </c>
      <c r="V8" s="15">
        <f>[4]Julho!$F$25</f>
        <v>87</v>
      </c>
      <c r="W8" s="15">
        <f>[4]Julho!$F$26</f>
        <v>80</v>
      </c>
      <c r="X8" s="15">
        <f>[4]Julho!$F$27</f>
        <v>82</v>
      </c>
      <c r="Y8" s="15">
        <f>[4]Julho!$F$28</f>
        <v>62</v>
      </c>
      <c r="Z8" s="15">
        <f>[4]Julho!$F$29</f>
        <v>82</v>
      </c>
      <c r="AA8" s="15">
        <f>[4]Julho!$F$30</f>
        <v>76</v>
      </c>
      <c r="AB8" s="15">
        <f>[4]Julho!$F$31</f>
        <v>83</v>
      </c>
      <c r="AC8" s="15">
        <f>[4]Julho!$F$32</f>
        <v>63</v>
      </c>
      <c r="AD8" s="15">
        <f>[4]Julho!$F$33</f>
        <v>64</v>
      </c>
      <c r="AE8" s="15">
        <f>[4]Julho!$F$34</f>
        <v>67</v>
      </c>
      <c r="AF8" s="15">
        <f>[4]Julho!$F$35</f>
        <v>100</v>
      </c>
      <c r="AG8" s="21">
        <f>MAX(B8:AF8)</f>
        <v>100</v>
      </c>
      <c r="AH8" s="86">
        <f t="shared" si="1"/>
        <v>76.322580645161295</v>
      </c>
    </row>
    <row r="9" spans="1:35" ht="17.100000000000001" customHeight="1" x14ac:dyDescent="0.2">
      <c r="A9" s="151" t="s">
        <v>45</v>
      </c>
      <c r="B9" s="15">
        <f>[5]Julho!$F$5</f>
        <v>87</v>
      </c>
      <c r="C9" s="15">
        <f>[5]Julho!$F$6</f>
        <v>82</v>
      </c>
      <c r="D9" s="15">
        <f>[5]Julho!$F$7</f>
        <v>92</v>
      </c>
      <c r="E9" s="15">
        <f>[5]Julho!$F$8</f>
        <v>96</v>
      </c>
      <c r="F9" s="15">
        <f>[5]Julho!$F$9</f>
        <v>100</v>
      </c>
      <c r="G9" s="15">
        <f>[5]Julho!$F$10</f>
        <v>91</v>
      </c>
      <c r="H9" s="15">
        <f>[5]Julho!$F$11</f>
        <v>86</v>
      </c>
      <c r="I9" s="15">
        <f>[5]Julho!$F$12</f>
        <v>92</v>
      </c>
      <c r="J9" s="15">
        <f>[5]Julho!$F$13</f>
        <v>91</v>
      </c>
      <c r="K9" s="15">
        <f>[5]Julho!$F$14</f>
        <v>86</v>
      </c>
      <c r="L9" s="15">
        <f>[5]Julho!$F$15</f>
        <v>94</v>
      </c>
      <c r="M9" s="15">
        <f>[5]Julho!$F$16</f>
        <v>90</v>
      </c>
      <c r="N9" s="15">
        <f>[5]Julho!$F$17</f>
        <v>91</v>
      </c>
      <c r="O9" s="15">
        <f>[5]Julho!$F$18</f>
        <v>87</v>
      </c>
      <c r="P9" s="15">
        <f>[5]Julho!$F$19</f>
        <v>77</v>
      </c>
      <c r="Q9" s="15">
        <f>[5]Julho!$F$20</f>
        <v>77</v>
      </c>
      <c r="R9" s="15">
        <f>[5]Julho!$F$21</f>
        <v>90</v>
      </c>
      <c r="S9" s="15">
        <f>[5]Julho!$F$22</f>
        <v>89</v>
      </c>
      <c r="T9" s="15">
        <f>[5]Julho!$F$23</f>
        <v>84</v>
      </c>
      <c r="U9" s="15">
        <f>[5]Julho!$F$24</f>
        <v>86</v>
      </c>
      <c r="V9" s="15">
        <f>[5]Julho!$F$25</f>
        <v>86</v>
      </c>
      <c r="W9" s="15">
        <f>[5]Julho!$F$26</f>
        <v>87</v>
      </c>
      <c r="X9" s="15">
        <f>[5]Julho!$F$27</f>
        <v>91</v>
      </c>
      <c r="Y9" s="15">
        <f>[5]Julho!$F$28</f>
        <v>83</v>
      </c>
      <c r="Z9" s="15">
        <f>[5]Julho!$F$29</f>
        <v>93</v>
      </c>
      <c r="AA9" s="15">
        <f>[5]Julho!$F$30</f>
        <v>92</v>
      </c>
      <c r="AB9" s="15">
        <f>[5]Julho!$F$31</f>
        <v>92</v>
      </c>
      <c r="AC9" s="15">
        <f>[5]Julho!$F$32</f>
        <v>87</v>
      </c>
      <c r="AD9" s="15">
        <f>[5]Julho!$F$33</f>
        <v>87</v>
      </c>
      <c r="AE9" s="15">
        <f>[5]Julho!$F$34</f>
        <v>91</v>
      </c>
      <c r="AF9" s="15">
        <f>[5]Julho!$F$35</f>
        <v>92</v>
      </c>
      <c r="AG9" s="21">
        <f>MAX(B9:AF9)</f>
        <v>100</v>
      </c>
      <c r="AH9" s="86">
        <f t="shared" ref="AH9" si="2">AVERAGE(B9:AF9)</f>
        <v>88.677419354838705</v>
      </c>
    </row>
    <row r="10" spans="1:35" ht="17.100000000000001" customHeight="1" x14ac:dyDescent="0.2">
      <c r="A10" s="151" t="s">
        <v>2</v>
      </c>
      <c r="B10" s="15">
        <f>[6]Julho!$F$5</f>
        <v>77</v>
      </c>
      <c r="C10" s="15">
        <f>[6]Julho!$F$6</f>
        <v>74</v>
      </c>
      <c r="D10" s="15">
        <f>[6]Julho!$F$7</f>
        <v>84</v>
      </c>
      <c r="E10" s="15">
        <f>[6]Julho!$F$8</f>
        <v>79</v>
      </c>
      <c r="F10" s="15">
        <f>[6]Julho!$F$9</f>
        <v>76</v>
      </c>
      <c r="G10" s="15">
        <f>[6]Julho!$F$10</f>
        <v>70</v>
      </c>
      <c r="H10" s="15">
        <f>[6]Julho!$F$11</f>
        <v>55</v>
      </c>
      <c r="I10" s="15">
        <f>[6]Julho!$F$12</f>
        <v>70</v>
      </c>
      <c r="J10" s="15">
        <f>[6]Julho!$F$13</f>
        <v>95</v>
      </c>
      <c r="K10" s="15">
        <f>[6]Julho!$F$14</f>
        <v>85</v>
      </c>
      <c r="L10" s="15">
        <f>[6]Julho!$F$15</f>
        <v>73</v>
      </c>
      <c r="M10" s="15">
        <f>[6]Julho!$F$16</f>
        <v>55</v>
      </c>
      <c r="N10" s="15">
        <f>[6]Julho!$F$17</f>
        <v>64</v>
      </c>
      <c r="O10" s="15">
        <f>[6]Julho!$F$18</f>
        <v>68</v>
      </c>
      <c r="P10" s="15">
        <f>[6]Julho!$F$19</f>
        <v>59</v>
      </c>
      <c r="Q10" s="15">
        <f>[6]Julho!$F$20</f>
        <v>69</v>
      </c>
      <c r="R10" s="15">
        <f>[6]Julho!$F$21</f>
        <v>70</v>
      </c>
      <c r="S10" s="15">
        <f>[6]Julho!$F$22</f>
        <v>46</v>
      </c>
      <c r="T10" s="15">
        <f>[6]Julho!$F$23</f>
        <v>59</v>
      </c>
      <c r="U10" s="15">
        <f>[6]Julho!$F$24</f>
        <v>69</v>
      </c>
      <c r="V10" s="15">
        <f>[6]Julho!$F$25</f>
        <v>85</v>
      </c>
      <c r="W10" s="15">
        <f>[6]Julho!$F$26</f>
        <v>59</v>
      </c>
      <c r="X10" s="15">
        <f>[6]Julho!$F$27</f>
        <v>64</v>
      </c>
      <c r="Y10" s="15">
        <f>[6]Julho!$F$28</f>
        <v>89</v>
      </c>
      <c r="Z10" s="15">
        <f>[6]Julho!$F$29</f>
        <v>85</v>
      </c>
      <c r="AA10" s="15">
        <f>[6]Julho!$F$30</f>
        <v>88</v>
      </c>
      <c r="AB10" s="15">
        <f>[6]Julho!$F$31</f>
        <v>83</v>
      </c>
      <c r="AC10" s="15">
        <f>[6]Julho!$F$32</f>
        <v>64</v>
      </c>
      <c r="AD10" s="15">
        <f>[6]Julho!$F$33</f>
        <v>80</v>
      </c>
      <c r="AE10" s="15">
        <f>[6]Julho!$F$34</f>
        <v>83</v>
      </c>
      <c r="AF10" s="15">
        <f>[6]Julho!$F$35</f>
        <v>84</v>
      </c>
      <c r="AG10" s="21">
        <f t="shared" ref="AG10:AG16" si="3">MAX(B10:AF10)</f>
        <v>95</v>
      </c>
      <c r="AH10" s="86">
        <f>AVERAGE(B10:AF10)</f>
        <v>72.935483870967744</v>
      </c>
    </row>
    <row r="11" spans="1:35" ht="17.100000000000001" customHeight="1" x14ac:dyDescent="0.2">
      <c r="A11" s="151" t="s">
        <v>3</v>
      </c>
      <c r="B11" s="15">
        <f>[7]Julho!$F$5</f>
        <v>86</v>
      </c>
      <c r="C11" s="15">
        <f>[7]Julho!$F$6</f>
        <v>86</v>
      </c>
      <c r="D11" s="15">
        <f>[7]Julho!$F$7</f>
        <v>86</v>
      </c>
      <c r="E11" s="15">
        <f>[7]Julho!$F$8</f>
        <v>83</v>
      </c>
      <c r="F11" s="15">
        <f>[7]Julho!$F$9</f>
        <v>85</v>
      </c>
      <c r="G11" s="15">
        <f>[7]Julho!$F$10</f>
        <v>86</v>
      </c>
      <c r="H11" s="15">
        <f>[7]Julho!$F$11</f>
        <v>87</v>
      </c>
      <c r="I11" s="15">
        <f>[7]Julho!$F$12</f>
        <v>86</v>
      </c>
      <c r="J11" s="15">
        <f>[7]Julho!$F$13</f>
        <v>81</v>
      </c>
      <c r="K11" s="15">
        <f>[7]Julho!$F$14</f>
        <v>76</v>
      </c>
      <c r="L11" s="15">
        <f>[7]Julho!$F$15</f>
        <v>88</v>
      </c>
      <c r="M11" s="15">
        <f>[7]Julho!$F$16</f>
        <v>77</v>
      </c>
      <c r="N11" s="15">
        <f>[7]Julho!$F$17</f>
        <v>80</v>
      </c>
      <c r="O11" s="15">
        <f>[7]Julho!$F$18</f>
        <v>81</v>
      </c>
      <c r="P11" s="15">
        <f>[7]Julho!$F$19</f>
        <v>84</v>
      </c>
      <c r="Q11" s="15">
        <f>[7]Julho!$F$20</f>
        <v>84</v>
      </c>
      <c r="R11" s="15">
        <f>[7]Julho!$F$21</f>
        <v>81</v>
      </c>
      <c r="S11" s="15">
        <f>[7]Julho!$F$22</f>
        <v>82</v>
      </c>
      <c r="T11" s="15">
        <f>[7]Julho!$F$23</f>
        <v>80</v>
      </c>
      <c r="U11" s="15">
        <f>[7]Julho!$F$24</f>
        <v>85</v>
      </c>
      <c r="V11" s="15">
        <f>[7]Julho!$F$25</f>
        <v>79</v>
      </c>
      <c r="W11" s="15">
        <f>[7]Julho!$F$26</f>
        <v>87</v>
      </c>
      <c r="X11" s="15">
        <f>[7]Julho!$F$27</f>
        <v>85</v>
      </c>
      <c r="Y11" s="15">
        <f>[7]Julho!$F$28</f>
        <v>75</v>
      </c>
      <c r="Z11" s="15">
        <f>[7]Julho!$F$29</f>
        <v>73</v>
      </c>
      <c r="AA11" s="15">
        <f>[7]Julho!$F$30</f>
        <v>79</v>
      </c>
      <c r="AB11" s="15">
        <f>[7]Julho!$F$31</f>
        <v>73</v>
      </c>
      <c r="AC11" s="15">
        <f>[7]Julho!$F$32</f>
        <v>69</v>
      </c>
      <c r="AD11" s="15">
        <f>[7]Julho!$F$33</f>
        <v>77</v>
      </c>
      <c r="AE11" s="15">
        <f>[7]Julho!$F$34</f>
        <v>75</v>
      </c>
      <c r="AF11" s="15">
        <f>[7]Julho!$F$35</f>
        <v>74</v>
      </c>
      <c r="AG11" s="21">
        <f t="shared" si="3"/>
        <v>88</v>
      </c>
      <c r="AH11" s="86">
        <f>AVERAGE(B11:AF11)</f>
        <v>80.967741935483872</v>
      </c>
    </row>
    <row r="12" spans="1:35" ht="17.100000000000001" customHeight="1" x14ac:dyDescent="0.2">
      <c r="A12" s="151" t="s">
        <v>4</v>
      </c>
      <c r="B12" s="15">
        <f>[8]Julho!$F$5</f>
        <v>68</v>
      </c>
      <c r="C12" s="15">
        <f>[8]Julho!$F$6</f>
        <v>68</v>
      </c>
      <c r="D12" s="15">
        <f>[8]Julho!$F$7</f>
        <v>66</v>
      </c>
      <c r="E12" s="15">
        <f>[8]Julho!$F$8</f>
        <v>59</v>
      </c>
      <c r="F12" s="15">
        <f>[8]Julho!$F$9</f>
        <v>62</v>
      </c>
      <c r="G12" s="15">
        <f>[8]Julho!$F$10</f>
        <v>63</v>
      </c>
      <c r="H12" s="15">
        <f>[8]Julho!$F$11</f>
        <v>67</v>
      </c>
      <c r="I12" s="15">
        <f>[8]Julho!$F$12</f>
        <v>66</v>
      </c>
      <c r="J12" s="15">
        <f>[8]Julho!$F$13</f>
        <v>95</v>
      </c>
      <c r="K12" s="15">
        <f>[8]Julho!$F$14</f>
        <v>91</v>
      </c>
      <c r="L12" s="15">
        <f>[8]Julho!$F$15</f>
        <v>69</v>
      </c>
      <c r="M12" s="15">
        <f>[8]Julho!$F$16</f>
        <v>68</v>
      </c>
      <c r="N12" s="15">
        <f>[8]Julho!$F$17</f>
        <v>65</v>
      </c>
      <c r="O12" s="15">
        <f>[8]Julho!$F$18</f>
        <v>58</v>
      </c>
      <c r="P12" s="15">
        <f>[8]Julho!$F$19</f>
        <v>59</v>
      </c>
      <c r="Q12" s="15">
        <f>[8]Julho!$F$20</f>
        <v>62</v>
      </c>
      <c r="R12" s="15">
        <f>[8]Julho!$F$21</f>
        <v>68</v>
      </c>
      <c r="S12" s="15">
        <f>[8]Julho!$F$22</f>
        <v>65</v>
      </c>
      <c r="T12" s="15">
        <f>[8]Julho!$F$23</f>
        <v>73</v>
      </c>
      <c r="U12" s="15">
        <f>[8]Julho!$F$24</f>
        <v>61</v>
      </c>
      <c r="V12" s="15">
        <f>[8]Julho!$F$25</f>
        <v>94</v>
      </c>
      <c r="W12" s="15">
        <f>[8]Julho!$F$26</f>
        <v>88</v>
      </c>
      <c r="X12" s="15">
        <f>[8]Julho!$F$27</f>
        <v>63</v>
      </c>
      <c r="Y12" s="15">
        <f>[8]Julho!$F$28</f>
        <v>54</v>
      </c>
      <c r="Z12" s="15">
        <f>[8]Julho!$F$29</f>
        <v>58</v>
      </c>
      <c r="AA12" s="15">
        <f>[8]Julho!$F$30</f>
        <v>66</v>
      </c>
      <c r="AB12" s="15">
        <f>[8]Julho!$F$31</f>
        <v>57</v>
      </c>
      <c r="AC12" s="15">
        <f>[8]Julho!$F$32</f>
        <v>62</v>
      </c>
      <c r="AD12" s="15">
        <f>[8]Julho!$F$33</f>
        <v>57</v>
      </c>
      <c r="AE12" s="15">
        <f>[8]Julho!$F$34</f>
        <v>77</v>
      </c>
      <c r="AF12" s="15">
        <f>[8]Julho!$F$35</f>
        <v>80</v>
      </c>
      <c r="AG12" s="21">
        <f t="shared" si="3"/>
        <v>95</v>
      </c>
      <c r="AH12" s="86">
        <f>AVERAGE(B12:AF12)</f>
        <v>68.032258064516128</v>
      </c>
    </row>
    <row r="13" spans="1:35" ht="17.100000000000001" customHeight="1" x14ac:dyDescent="0.2">
      <c r="A13" s="151" t="s">
        <v>5</v>
      </c>
      <c r="B13" s="15">
        <f>[9]Julho!$F$5</f>
        <v>74</v>
      </c>
      <c r="C13" s="15">
        <f>[9]Julho!$F$6</f>
        <v>76</v>
      </c>
      <c r="D13" s="15">
        <f>[9]Julho!$F$7</f>
        <v>75</v>
      </c>
      <c r="E13" s="15">
        <f>[9]Julho!$F$8</f>
        <v>90</v>
      </c>
      <c r="F13" s="15">
        <f>[9]Julho!$F$9</f>
        <v>82</v>
      </c>
      <c r="G13" s="15">
        <f>[9]Julho!$F$10</f>
        <v>86</v>
      </c>
      <c r="H13" s="15">
        <f>[9]Julho!$F$11</f>
        <v>82</v>
      </c>
      <c r="I13" s="15">
        <f>[9]Julho!$F$12</f>
        <v>85</v>
      </c>
      <c r="J13" s="15">
        <f>[9]Julho!$F$13</f>
        <v>91</v>
      </c>
      <c r="K13" s="15">
        <f>[9]Julho!$F$14</f>
        <v>89</v>
      </c>
      <c r="L13" s="15">
        <f>[9]Julho!$F$15</f>
        <v>79</v>
      </c>
      <c r="M13" s="15">
        <f>[9]Julho!$F$16</f>
        <v>81</v>
      </c>
      <c r="N13" s="15">
        <f>[9]Julho!$F$17</f>
        <v>84</v>
      </c>
      <c r="O13" s="15">
        <f>[9]Julho!$F$18</f>
        <v>72</v>
      </c>
      <c r="P13" s="15">
        <f>[9]Julho!$F$19</f>
        <v>69</v>
      </c>
      <c r="Q13" s="15" t="str">
        <f>[9]Julho!$F$20</f>
        <v>*</v>
      </c>
      <c r="R13" s="15" t="str">
        <f>[9]Julho!$F$21</f>
        <v>*</v>
      </c>
      <c r="S13" s="15" t="str">
        <f>[9]Julho!$F$22</f>
        <v>*</v>
      </c>
      <c r="T13" s="15" t="str">
        <f>[9]Julho!$F$23</f>
        <v>*</v>
      </c>
      <c r="U13" s="15">
        <f>[9]Julho!$F$24</f>
        <v>67</v>
      </c>
      <c r="V13" s="15">
        <f>[9]Julho!$F$25</f>
        <v>79</v>
      </c>
      <c r="W13" s="15">
        <f>[9]Julho!$F$26</f>
        <v>86</v>
      </c>
      <c r="X13" s="15">
        <f>[9]Julho!$F$27</f>
        <v>86</v>
      </c>
      <c r="Y13" s="15">
        <f>[9]Julho!$F$28</f>
        <v>72</v>
      </c>
      <c r="Z13" s="15">
        <f>[9]Julho!$F$29</f>
        <v>82</v>
      </c>
      <c r="AA13" s="15">
        <f>[9]Julho!$F$30</f>
        <v>85</v>
      </c>
      <c r="AB13" s="15">
        <f>[9]Julho!$F$31</f>
        <v>89</v>
      </c>
      <c r="AC13" s="15" t="str">
        <f>[9]Julho!$F$32</f>
        <v>*</v>
      </c>
      <c r="AD13" s="15" t="str">
        <f>[9]Julho!$F$33</f>
        <v>*</v>
      </c>
      <c r="AE13" s="15">
        <f>[9]Julho!$F$34</f>
        <v>68</v>
      </c>
      <c r="AF13" s="15">
        <f>[9]Julho!$F$35</f>
        <v>70</v>
      </c>
      <c r="AG13" s="21">
        <f t="shared" si="3"/>
        <v>91</v>
      </c>
      <c r="AH13" s="86">
        <f t="shared" si="1"/>
        <v>79.959999999999994</v>
      </c>
    </row>
    <row r="14" spans="1:35" ht="17.100000000000001" customHeight="1" x14ac:dyDescent="0.2">
      <c r="A14" s="151" t="s">
        <v>47</v>
      </c>
      <c r="B14" s="15">
        <f>[10]Julho!$F$5</f>
        <v>88</v>
      </c>
      <c r="C14" s="15">
        <f>[10]Julho!$F$6</f>
        <v>76</v>
      </c>
      <c r="D14" s="15">
        <f>[10]Julho!$F$7</f>
        <v>82</v>
      </c>
      <c r="E14" s="15">
        <f>[10]Julho!$F$8</f>
        <v>76</v>
      </c>
      <c r="F14" s="15">
        <f>[10]Julho!$F$9</f>
        <v>69</v>
      </c>
      <c r="G14" s="15">
        <f>[10]Julho!$F$10</f>
        <v>72</v>
      </c>
      <c r="H14" s="15">
        <f>[10]Julho!$F$11</f>
        <v>75</v>
      </c>
      <c r="I14" s="15">
        <f>[10]Julho!$F$12</f>
        <v>80</v>
      </c>
      <c r="J14" s="15">
        <f>[10]Julho!$F$13</f>
        <v>90</v>
      </c>
      <c r="K14" s="15">
        <f>[10]Julho!$F$14</f>
        <v>88</v>
      </c>
      <c r="L14" s="15">
        <f>[10]Julho!$F$15</f>
        <v>70</v>
      </c>
      <c r="M14" s="15">
        <f>[10]Julho!$F$16</f>
        <v>70</v>
      </c>
      <c r="N14" s="15">
        <f>[10]Julho!$F$17</f>
        <v>70</v>
      </c>
      <c r="O14" s="15">
        <f>[10]Julho!$F$18</f>
        <v>73</v>
      </c>
      <c r="P14" s="15">
        <f>[10]Julho!$F$19</f>
        <v>68</v>
      </c>
      <c r="Q14" s="15">
        <f>[10]Julho!$F$20</f>
        <v>75</v>
      </c>
      <c r="R14" s="15">
        <f>[10]Julho!$F$21</f>
        <v>72</v>
      </c>
      <c r="S14" s="15">
        <f>[10]Julho!$F$22</f>
        <v>70</v>
      </c>
      <c r="T14" s="15">
        <f>[10]Julho!$F$23</f>
        <v>75</v>
      </c>
      <c r="U14" s="15">
        <f>[10]Julho!$F$24</f>
        <v>71</v>
      </c>
      <c r="V14" s="15">
        <f>[10]Julho!$F$25</f>
        <v>91</v>
      </c>
      <c r="W14" s="15">
        <f>[10]Julho!$F$26</f>
        <v>90</v>
      </c>
      <c r="X14" s="15">
        <f>[10]Julho!$F$27</f>
        <v>84</v>
      </c>
      <c r="Y14" s="15">
        <f>[10]Julho!$F$28</f>
        <v>67</v>
      </c>
      <c r="Z14" s="15">
        <f>[10]Julho!$F$29</f>
        <v>77</v>
      </c>
      <c r="AA14" s="15">
        <f>[10]Julho!$F$30</f>
        <v>72</v>
      </c>
      <c r="AB14" s="15">
        <f>[10]Julho!$F$31</f>
        <v>82</v>
      </c>
      <c r="AC14" s="15">
        <f>[10]Julho!$F$32</f>
        <v>73</v>
      </c>
      <c r="AD14" s="15">
        <f>[10]Julho!$F$33</f>
        <v>66</v>
      </c>
      <c r="AE14" s="15">
        <f>[10]Julho!$F$34</f>
        <v>82</v>
      </c>
      <c r="AF14" s="15">
        <f>[10]Julho!$F$35</f>
        <v>80</v>
      </c>
      <c r="AG14" s="21">
        <f t="shared" ref="AG14" si="4">MAX(B14:AF14)</f>
        <v>91</v>
      </c>
      <c r="AH14" s="86">
        <f t="shared" ref="AH14" si="5">AVERAGE(B14:AF14)</f>
        <v>76.58064516129032</v>
      </c>
    </row>
    <row r="15" spans="1:35" ht="17.100000000000001" customHeight="1" x14ac:dyDescent="0.2">
      <c r="A15" s="151" t="s">
        <v>6</v>
      </c>
      <c r="B15" s="15">
        <f>[11]Julho!$F$5</f>
        <v>96</v>
      </c>
      <c r="C15" s="15">
        <f>[11]Julho!$F$6</f>
        <v>97</v>
      </c>
      <c r="D15" s="15">
        <f>[11]Julho!$F$7</f>
        <v>97</v>
      </c>
      <c r="E15" s="15">
        <f>[11]Julho!$F$8</f>
        <v>97</v>
      </c>
      <c r="F15" s="15">
        <f>[11]Julho!$F$9</f>
        <v>96</v>
      </c>
      <c r="G15" s="15">
        <f>[11]Julho!$F$10</f>
        <v>95</v>
      </c>
      <c r="H15" s="15">
        <f>[11]Julho!$F$11</f>
        <v>96</v>
      </c>
      <c r="I15" s="15">
        <f>[11]Julho!$F$12</f>
        <v>93</v>
      </c>
      <c r="J15" s="15">
        <f>[11]Julho!$F$13</f>
        <v>92</v>
      </c>
      <c r="K15" s="15">
        <f>[11]Julho!$F$14</f>
        <v>92</v>
      </c>
      <c r="L15" s="15">
        <f>[11]Julho!$F$15</f>
        <v>92</v>
      </c>
      <c r="M15" s="15">
        <f>[11]Julho!$F$16</f>
        <v>84</v>
      </c>
      <c r="N15" s="15">
        <f>[11]Julho!$F$17</f>
        <v>94</v>
      </c>
      <c r="O15" s="15">
        <f>[11]Julho!$F$18</f>
        <v>96</v>
      </c>
      <c r="P15" s="15">
        <f>[11]Julho!$F$19</f>
        <v>95</v>
      </c>
      <c r="Q15" s="15">
        <f>[11]Julho!$F$20</f>
        <v>96</v>
      </c>
      <c r="R15" s="15">
        <f>[11]Julho!$F$21</f>
        <v>95</v>
      </c>
      <c r="S15" s="15">
        <f>[11]Julho!$F$22</f>
        <v>95</v>
      </c>
      <c r="T15" s="15">
        <f>[11]Julho!$F$23</f>
        <v>95</v>
      </c>
      <c r="U15" s="15">
        <f>[11]Julho!$F$24</f>
        <v>96</v>
      </c>
      <c r="V15" s="15">
        <f>[11]Julho!$F$25</f>
        <v>95</v>
      </c>
      <c r="W15" s="15">
        <f>[11]Julho!$F$26</f>
        <v>94</v>
      </c>
      <c r="X15" s="15">
        <f>[11]Julho!$F$27</f>
        <v>96</v>
      </c>
      <c r="Y15" s="15">
        <f>[11]Julho!$F$28</f>
        <v>95</v>
      </c>
      <c r="Z15" s="15">
        <f>[11]Julho!$F$29</f>
        <v>96</v>
      </c>
      <c r="AA15" s="15">
        <f>[11]Julho!$F$30</f>
        <v>97</v>
      </c>
      <c r="AB15" s="15">
        <f>[11]Julho!$F$31</f>
        <v>97</v>
      </c>
      <c r="AC15" s="15">
        <f>[11]Julho!$F$32</f>
        <v>96</v>
      </c>
      <c r="AD15" s="15">
        <f>[11]Julho!$F$33</f>
        <v>96</v>
      </c>
      <c r="AE15" s="15">
        <f>[11]Julho!$F$34</f>
        <v>97</v>
      </c>
      <c r="AF15" s="15">
        <f>[11]Julho!$F$35</f>
        <v>90</v>
      </c>
      <c r="AG15" s="21">
        <f t="shared" si="3"/>
        <v>97</v>
      </c>
      <c r="AH15" s="86">
        <f t="shared" si="1"/>
        <v>94.774193548387103</v>
      </c>
    </row>
    <row r="16" spans="1:35" ht="17.100000000000001" customHeight="1" x14ac:dyDescent="0.2">
      <c r="A16" s="151" t="s">
        <v>7</v>
      </c>
      <c r="B16" s="15">
        <f>[12]Julho!$F$5</f>
        <v>84</v>
      </c>
      <c r="C16" s="15">
        <f>[12]Julho!$F$6</f>
        <v>83</v>
      </c>
      <c r="D16" s="15">
        <f>[12]Julho!$F$7</f>
        <v>88</v>
      </c>
      <c r="E16" s="15">
        <f>[12]Julho!$F$8</f>
        <v>92</v>
      </c>
      <c r="F16" s="15">
        <f>[12]Julho!$F$9</f>
        <v>80</v>
      </c>
      <c r="G16" s="15">
        <f>[12]Julho!$F$10</f>
        <v>78</v>
      </c>
      <c r="H16" s="15">
        <f>[12]Julho!$F$11</f>
        <v>73</v>
      </c>
      <c r="I16" s="15">
        <f>[12]Julho!$F$12</f>
        <v>89</v>
      </c>
      <c r="J16" s="15">
        <f>[12]Julho!$F$13</f>
        <v>92</v>
      </c>
      <c r="K16" s="15">
        <f>[12]Julho!$F$14</f>
        <v>93</v>
      </c>
      <c r="L16" s="15">
        <f>[12]Julho!$F$15</f>
        <v>97</v>
      </c>
      <c r="M16" s="15">
        <f>[12]Julho!$F$16</f>
        <v>70</v>
      </c>
      <c r="N16" s="15">
        <f>[12]Julho!$F$17</f>
        <v>73</v>
      </c>
      <c r="O16" s="15">
        <f>[12]Julho!$F$18</f>
        <v>74</v>
      </c>
      <c r="P16" s="15">
        <f>[12]Julho!$F$19</f>
        <v>70</v>
      </c>
      <c r="Q16" s="15">
        <f>[12]Julho!$F$20</f>
        <v>79</v>
      </c>
      <c r="R16" s="15">
        <f>[12]Julho!$F$21</f>
        <v>67</v>
      </c>
      <c r="S16" s="15">
        <f>[12]Julho!$F$22</f>
        <v>57</v>
      </c>
      <c r="T16" s="15">
        <f>[12]Julho!$F$23</f>
        <v>63</v>
      </c>
      <c r="U16" s="15">
        <f>[12]Julho!$F$24</f>
        <v>84</v>
      </c>
      <c r="V16" s="15">
        <f>[12]Julho!$F$25</f>
        <v>90</v>
      </c>
      <c r="W16" s="15">
        <f>[12]Julho!$F$26</f>
        <v>76</v>
      </c>
      <c r="X16" s="15">
        <f>[12]Julho!$F$27</f>
        <v>81</v>
      </c>
      <c r="Y16" s="15">
        <f>[12]Julho!$F$28</f>
        <v>92</v>
      </c>
      <c r="Z16" s="15">
        <f>[12]Julho!$F$29</f>
        <v>99</v>
      </c>
      <c r="AA16" s="15">
        <f>[12]Julho!$F$30</f>
        <v>99</v>
      </c>
      <c r="AB16" s="15">
        <f>[12]Julho!$F$31</f>
        <v>99</v>
      </c>
      <c r="AC16" s="15">
        <f>[12]Julho!$F$32</f>
        <v>84</v>
      </c>
      <c r="AD16" s="15">
        <f>[12]Julho!$F$33</f>
        <v>90</v>
      </c>
      <c r="AE16" s="15">
        <f>[12]Julho!$F$34</f>
        <v>77</v>
      </c>
      <c r="AF16" s="15">
        <f>[12]Julho!$F$35</f>
        <v>95</v>
      </c>
      <c r="AG16" s="21">
        <f t="shared" si="3"/>
        <v>99</v>
      </c>
      <c r="AH16" s="86">
        <f t="shared" si="1"/>
        <v>82.838709677419359</v>
      </c>
    </row>
    <row r="17" spans="1:34" ht="17.100000000000001" customHeight="1" x14ac:dyDescent="0.2">
      <c r="A17" s="151" t="s">
        <v>8</v>
      </c>
      <c r="B17" s="15">
        <f>[13]Julho!$F$5</f>
        <v>93</v>
      </c>
      <c r="C17" s="15">
        <f>[13]Julho!$F$6</f>
        <v>89</v>
      </c>
      <c r="D17" s="15">
        <f>[13]Julho!$F$7</f>
        <v>97</v>
      </c>
      <c r="E17" s="15">
        <f>[13]Julho!$F$8</f>
        <v>99</v>
      </c>
      <c r="F17" s="15">
        <f>[13]Julho!$F$9</f>
        <v>100</v>
      </c>
      <c r="G17" s="15">
        <f>[13]Julho!$F$10</f>
        <v>81</v>
      </c>
      <c r="H17" s="15">
        <f>[13]Julho!$F$11</f>
        <v>80</v>
      </c>
      <c r="I17" s="107">
        <f>[13]Julho!$F$12</f>
        <v>100</v>
      </c>
      <c r="J17" s="15">
        <f>[13]Julho!$F$13</f>
        <v>89</v>
      </c>
      <c r="K17" s="15">
        <f>[13]Julho!$F$14</f>
        <v>98</v>
      </c>
      <c r="L17" s="15">
        <f>[13]Julho!$F$15</f>
        <v>99</v>
      </c>
      <c r="M17" s="15">
        <f>[13]Julho!$F$16</f>
        <v>90</v>
      </c>
      <c r="N17" s="15">
        <f>[13]Julho!$F$17</f>
        <v>79</v>
      </c>
      <c r="O17" s="15">
        <f>[13]Julho!$F$18</f>
        <v>81</v>
      </c>
      <c r="P17" s="15">
        <f>[13]Julho!$F$19</f>
        <v>81</v>
      </c>
      <c r="Q17" s="15">
        <f>[13]Julho!$F$20</f>
        <v>79</v>
      </c>
      <c r="R17" s="15">
        <f>[13]Julho!$F$21</f>
        <v>75</v>
      </c>
      <c r="S17" s="15">
        <f>[13]Julho!$F$22</f>
        <v>70</v>
      </c>
      <c r="T17" s="15">
        <f>[13]Julho!$F$23</f>
        <v>76</v>
      </c>
      <c r="U17" s="15">
        <f>[13]Julho!$F$24</f>
        <v>85</v>
      </c>
      <c r="V17" s="15">
        <f>[13]Julho!$F$25</f>
        <v>94</v>
      </c>
      <c r="W17" s="15">
        <f>[13]Julho!$F$26</f>
        <v>96</v>
      </c>
      <c r="X17" s="15">
        <f>[13]Julho!$F$27</f>
        <v>90</v>
      </c>
      <c r="Y17" s="15">
        <f>[13]Julho!$F$28</f>
        <v>92</v>
      </c>
      <c r="Z17" s="15">
        <f>[13]Julho!$F$29</f>
        <v>100</v>
      </c>
      <c r="AA17" s="15">
        <f>[13]Julho!$F$30</f>
        <v>100</v>
      </c>
      <c r="AB17" s="15">
        <f>[13]Julho!$F$31</f>
        <v>100</v>
      </c>
      <c r="AC17" s="15">
        <f>[13]Julho!$F$32</f>
        <v>75</v>
      </c>
      <c r="AD17" s="15">
        <f>[13]Julho!$F$33</f>
        <v>85</v>
      </c>
      <c r="AE17" s="15">
        <f>[13]Julho!$F$34</f>
        <v>94</v>
      </c>
      <c r="AF17" s="15">
        <f>[13]Julho!$F$35</f>
        <v>92</v>
      </c>
      <c r="AG17" s="21">
        <f>MAX(B17:AF17)</f>
        <v>100</v>
      </c>
      <c r="AH17" s="86">
        <f>AVERAGE(B17:AF17)</f>
        <v>89</v>
      </c>
    </row>
    <row r="18" spans="1:34" ht="17.100000000000001" customHeight="1" x14ac:dyDescent="0.2">
      <c r="A18" s="151" t="s">
        <v>9</v>
      </c>
      <c r="B18" s="15">
        <f>[14]Julho!$F$5</f>
        <v>80</v>
      </c>
      <c r="C18" s="15">
        <f>[14]Julho!$F$6</f>
        <v>76</v>
      </c>
      <c r="D18" s="15">
        <f>[14]Julho!$F$7</f>
        <v>78</v>
      </c>
      <c r="E18" s="15">
        <f>[14]Julho!$F$8</f>
        <v>80</v>
      </c>
      <c r="F18" s="15">
        <f>[14]Julho!$F$9</f>
        <v>73</v>
      </c>
      <c r="G18" s="15">
        <f>[14]Julho!$F$10</f>
        <v>68</v>
      </c>
      <c r="H18" s="15">
        <f>[14]Julho!$F$11</f>
        <v>64</v>
      </c>
      <c r="I18" s="15">
        <f>[14]Julho!$F$12</f>
        <v>81</v>
      </c>
      <c r="J18" s="15">
        <f>[14]Julho!$F$13</f>
        <v>86</v>
      </c>
      <c r="K18" s="15">
        <f>[14]Julho!$F$14</f>
        <v>93</v>
      </c>
      <c r="L18" s="15">
        <f>[14]Julho!$F$15</f>
        <v>88</v>
      </c>
      <c r="M18" s="15">
        <f>[14]Julho!$F$16</f>
        <v>77</v>
      </c>
      <c r="N18" s="15">
        <f>[14]Julho!$F$17</f>
        <v>60</v>
      </c>
      <c r="O18" s="15">
        <f>[14]Julho!$F$18</f>
        <v>63</v>
      </c>
      <c r="P18" s="15">
        <f>[14]Julho!$F$19</f>
        <v>68</v>
      </c>
      <c r="Q18" s="15">
        <f>[14]Julho!$F$20</f>
        <v>67</v>
      </c>
      <c r="R18" s="15">
        <f>[14]Julho!$F$21</f>
        <v>63</v>
      </c>
      <c r="S18" s="15">
        <f>[14]Julho!$F$22</f>
        <v>59</v>
      </c>
      <c r="T18" s="15">
        <f>[14]Julho!$F$23</f>
        <v>67</v>
      </c>
      <c r="U18" s="15">
        <f>[14]Julho!$F$24</f>
        <v>77</v>
      </c>
      <c r="V18" s="15">
        <f>[14]Julho!$F$25</f>
        <v>86</v>
      </c>
      <c r="W18" s="15">
        <f>[14]Julho!$F$26</f>
        <v>76</v>
      </c>
      <c r="X18" s="15">
        <f>[14]Julho!$F$27</f>
        <v>82</v>
      </c>
      <c r="Y18" s="15">
        <f>[14]Julho!$F$28</f>
        <v>89</v>
      </c>
      <c r="Z18" s="15">
        <f>[14]Julho!$F$29</f>
        <v>90</v>
      </c>
      <c r="AA18" s="15">
        <f>[14]Julho!$F$30</f>
        <v>96</v>
      </c>
      <c r="AB18" s="15">
        <f>[14]Julho!$F$31</f>
        <v>98</v>
      </c>
      <c r="AC18" s="15">
        <f>[14]Julho!$F$32</f>
        <v>63</v>
      </c>
      <c r="AD18" s="15">
        <f>[14]Julho!$F$33</f>
        <v>86</v>
      </c>
      <c r="AE18" s="15">
        <f>[14]Julho!$F$34</f>
        <v>64</v>
      </c>
      <c r="AF18" s="15">
        <f>[14]Julho!$F$35</f>
        <v>84</v>
      </c>
      <c r="AG18" s="21">
        <f t="shared" ref="AG18:AG29" si="6">MAX(B18:AF18)</f>
        <v>98</v>
      </c>
      <c r="AH18" s="86">
        <f t="shared" ref="AH18:AH30" si="7">AVERAGE(B18:AF18)</f>
        <v>76.838709677419359</v>
      </c>
    </row>
    <row r="19" spans="1:34" ht="17.100000000000001" customHeight="1" x14ac:dyDescent="0.2">
      <c r="A19" s="151" t="s">
        <v>46</v>
      </c>
      <c r="B19" s="15">
        <f>[15]Julho!$F$5</f>
        <v>100</v>
      </c>
      <c r="C19" s="15">
        <f>[15]Julho!$F$6</f>
        <v>100</v>
      </c>
      <c r="D19" s="15">
        <f>[15]Julho!$F$7</f>
        <v>100</v>
      </c>
      <c r="E19" s="15">
        <f>[15]Julho!$F$8</f>
        <v>99</v>
      </c>
      <c r="F19" s="15">
        <f>[15]Julho!$F$9</f>
        <v>100</v>
      </c>
      <c r="G19" s="15">
        <f>[15]Julho!$F$10</f>
        <v>100</v>
      </c>
      <c r="H19" s="15">
        <f>[15]Julho!$F$11</f>
        <v>100</v>
      </c>
      <c r="I19" s="15">
        <f>[15]Julho!$F$12</f>
        <v>96</v>
      </c>
      <c r="J19" s="15">
        <f>[15]Julho!$F$13</f>
        <v>94</v>
      </c>
      <c r="K19" s="15">
        <f>[15]Julho!$F$14</f>
        <v>80</v>
      </c>
      <c r="L19" s="15">
        <f>[15]Julho!$F$15</f>
        <v>100</v>
      </c>
      <c r="M19" s="15">
        <f>[15]Julho!$F$16</f>
        <v>91</v>
      </c>
      <c r="N19" s="15">
        <f>[15]Julho!$F$17</f>
        <v>92</v>
      </c>
      <c r="O19" s="15">
        <f>[15]Julho!$F$18</f>
        <v>93</v>
      </c>
      <c r="P19" s="15">
        <f>[15]Julho!$F$19</f>
        <v>93</v>
      </c>
      <c r="Q19" s="15">
        <f>[15]Julho!$F$20</f>
        <v>93</v>
      </c>
      <c r="R19" s="15">
        <f>[15]Julho!$F$21</f>
        <v>92</v>
      </c>
      <c r="S19" s="15">
        <f>[15]Julho!$F$22</f>
        <v>90</v>
      </c>
      <c r="T19" s="15">
        <f>[15]Julho!$F$23</f>
        <v>88</v>
      </c>
      <c r="U19" s="15">
        <f>[15]Julho!$F$24</f>
        <v>88</v>
      </c>
      <c r="V19" s="15">
        <f>[15]Julho!$F$25</f>
        <v>82</v>
      </c>
      <c r="W19" s="15">
        <f>[15]Julho!$F$26</f>
        <v>91</v>
      </c>
      <c r="X19" s="15">
        <f>[15]Julho!$F$27</f>
        <v>88</v>
      </c>
      <c r="Y19" s="15">
        <f>[15]Julho!$F$28</f>
        <v>85</v>
      </c>
      <c r="Z19" s="15">
        <f>[15]Julho!$F$29</f>
        <v>95</v>
      </c>
      <c r="AA19" s="15">
        <f>[15]Julho!$F$30</f>
        <v>95</v>
      </c>
      <c r="AB19" s="15">
        <f>[15]Julho!$F$31</f>
        <v>100</v>
      </c>
      <c r="AC19" s="15">
        <f>[15]Julho!$F$32</f>
        <v>94</v>
      </c>
      <c r="AD19" s="15">
        <f>[15]Julho!$F$33</f>
        <v>87</v>
      </c>
      <c r="AE19" s="15">
        <f>[15]Julho!$F$34</f>
        <v>87</v>
      </c>
      <c r="AF19" s="15">
        <f>[15]Julho!$F$35</f>
        <v>84</v>
      </c>
      <c r="AG19" s="21">
        <f t="shared" ref="AG19" si="8">MAX(B19:AF19)</f>
        <v>100</v>
      </c>
      <c r="AH19" s="86">
        <f t="shared" ref="AH19" si="9">AVERAGE(B19:AF19)</f>
        <v>92.806451612903231</v>
      </c>
    </row>
    <row r="20" spans="1:34" ht="17.100000000000001" customHeight="1" x14ac:dyDescent="0.2">
      <c r="A20" s="151" t="s">
        <v>10</v>
      </c>
      <c r="B20" s="15">
        <f>[16]Julho!$F$5</f>
        <v>94</v>
      </c>
      <c r="C20" s="15">
        <f>[16]Julho!$F$6</f>
        <v>85</v>
      </c>
      <c r="D20" s="15">
        <f>[16]Julho!$F$7</f>
        <v>93</v>
      </c>
      <c r="E20" s="15">
        <f>[16]Julho!$F$8</f>
        <v>99</v>
      </c>
      <c r="F20" s="15">
        <f>[16]Julho!$F$9</f>
        <v>91</v>
      </c>
      <c r="G20" s="15">
        <f>[16]Julho!$F$10</f>
        <v>87</v>
      </c>
      <c r="H20" s="15">
        <f>[16]Julho!$F$11</f>
        <v>84</v>
      </c>
      <c r="I20" s="15">
        <f>[16]Julho!$F$12</f>
        <v>95</v>
      </c>
      <c r="J20" s="15">
        <f>[16]Julho!$F$13</f>
        <v>90</v>
      </c>
      <c r="K20" s="15">
        <f>[16]Julho!$F$14</f>
        <v>94</v>
      </c>
      <c r="L20" s="15">
        <f>[16]Julho!$F$15</f>
        <v>97</v>
      </c>
      <c r="M20" s="15">
        <f>[16]Julho!$F$16</f>
        <v>86</v>
      </c>
      <c r="N20" s="15">
        <f>[16]Julho!$F$17</f>
        <v>85</v>
      </c>
      <c r="O20" s="15">
        <f>[16]Julho!$F$18</f>
        <v>83</v>
      </c>
      <c r="P20" s="15">
        <f>[16]Julho!$F$19</f>
        <v>76</v>
      </c>
      <c r="Q20" s="15">
        <f>[16]Julho!$F$20</f>
        <v>81</v>
      </c>
      <c r="R20" s="15">
        <f>[16]Julho!$F$21</f>
        <v>81</v>
      </c>
      <c r="S20" s="15">
        <f>[16]Julho!$F$22</f>
        <v>79</v>
      </c>
      <c r="T20" s="15">
        <f>[16]Julho!$F$23</f>
        <v>71</v>
      </c>
      <c r="U20" s="15">
        <f>[16]Julho!$F$24</f>
        <v>84</v>
      </c>
      <c r="V20" s="15">
        <f>[16]Julho!$F$25</f>
        <v>94</v>
      </c>
      <c r="W20" s="15">
        <f>[16]Julho!$F$26</f>
        <v>89</v>
      </c>
      <c r="X20" s="15">
        <f>[16]Julho!$F$27</f>
        <v>89</v>
      </c>
      <c r="Y20" s="15">
        <f>[16]Julho!$F$28</f>
        <v>92</v>
      </c>
      <c r="Z20" s="15">
        <f>[16]Julho!$F$29</f>
        <v>97</v>
      </c>
      <c r="AA20" s="15">
        <f>[16]Julho!$F$30</f>
        <v>96</v>
      </c>
      <c r="AB20" s="15">
        <f>[16]Julho!$F$31</f>
        <v>99</v>
      </c>
      <c r="AC20" s="15">
        <f>[16]Julho!$F$32</f>
        <v>86</v>
      </c>
      <c r="AD20" s="15">
        <f>[16]Julho!$F$33</f>
        <v>88</v>
      </c>
      <c r="AE20" s="15">
        <f>[16]Julho!$F$34</f>
        <v>90</v>
      </c>
      <c r="AF20" s="15">
        <f>[16]Julho!$F$35</f>
        <v>96</v>
      </c>
      <c r="AG20" s="21">
        <f t="shared" si="6"/>
        <v>99</v>
      </c>
      <c r="AH20" s="86">
        <f t="shared" si="7"/>
        <v>88.741935483870961</v>
      </c>
    </row>
    <row r="21" spans="1:34" ht="17.100000000000001" customHeight="1" x14ac:dyDescent="0.2">
      <c r="A21" s="151" t="s">
        <v>11</v>
      </c>
      <c r="B21" s="15">
        <f>[17]Julho!$F$5</f>
        <v>93</v>
      </c>
      <c r="C21" s="15">
        <f>[17]Julho!$F$6</f>
        <v>93</v>
      </c>
      <c r="D21" s="15">
        <f>[17]Julho!$F$7</f>
        <v>94</v>
      </c>
      <c r="E21" s="15">
        <f>[17]Julho!$F$8</f>
        <v>94</v>
      </c>
      <c r="F21" s="15">
        <f>[17]Julho!$F$9</f>
        <v>93</v>
      </c>
      <c r="G21" s="15">
        <f>[17]Julho!$F$10</f>
        <v>91</v>
      </c>
      <c r="H21" s="15">
        <f>[17]Julho!$F$11</f>
        <v>91</v>
      </c>
      <c r="I21" s="15">
        <f>[17]Julho!$F$12</f>
        <v>86</v>
      </c>
      <c r="J21" s="15">
        <f>[17]Julho!$F$13</f>
        <v>85</v>
      </c>
      <c r="K21" s="15">
        <f>[17]Julho!$F$14</f>
        <v>79</v>
      </c>
      <c r="L21" s="15">
        <f>[17]Julho!$F$15</f>
        <v>95</v>
      </c>
      <c r="M21" s="15">
        <f>[17]Julho!$F$16</f>
        <v>89</v>
      </c>
      <c r="N21" s="15">
        <f>[17]Julho!$F$17</f>
        <v>90</v>
      </c>
      <c r="O21" s="15">
        <f>[17]Julho!$F$18</f>
        <v>92</v>
      </c>
      <c r="P21" s="15">
        <f>[17]Julho!$F$19</f>
        <v>92</v>
      </c>
      <c r="Q21" s="15">
        <f>[17]Julho!$F$20</f>
        <v>90</v>
      </c>
      <c r="R21" s="15">
        <f>[17]Julho!$F$21</f>
        <v>89</v>
      </c>
      <c r="S21" s="15">
        <f>[17]Julho!$F$22</f>
        <v>86</v>
      </c>
      <c r="T21" s="15">
        <f>[17]Julho!$F$23</f>
        <v>89</v>
      </c>
      <c r="U21" s="15">
        <f>[17]Julho!$F$24</f>
        <v>88</v>
      </c>
      <c r="V21" s="15">
        <f>[17]Julho!$F$25</f>
        <v>81</v>
      </c>
      <c r="W21" s="15">
        <f>[17]Julho!$F$26</f>
        <v>84</v>
      </c>
      <c r="X21" s="15">
        <f>[17]Julho!$F$27</f>
        <v>88</v>
      </c>
      <c r="Y21" s="15">
        <f>[17]Julho!$F$28</f>
        <v>85</v>
      </c>
      <c r="Z21" s="15">
        <f>[17]Julho!$F$29</f>
        <v>94</v>
      </c>
      <c r="AA21" s="15">
        <f>[17]Julho!$F$30</f>
        <v>91</v>
      </c>
      <c r="AB21" s="15">
        <f>[17]Julho!$F$31</f>
        <v>96</v>
      </c>
      <c r="AC21" s="15">
        <f>[17]Julho!$F$32</f>
        <v>90</v>
      </c>
      <c r="AD21" s="15">
        <f>[17]Julho!$F$33</f>
        <v>84</v>
      </c>
      <c r="AE21" s="15">
        <f>[17]Julho!$F$34</f>
        <v>81</v>
      </c>
      <c r="AF21" s="15">
        <f>[17]Julho!$F$35</f>
        <v>82</v>
      </c>
      <c r="AG21" s="21">
        <f t="shared" si="6"/>
        <v>96</v>
      </c>
      <c r="AH21" s="86">
        <f t="shared" si="7"/>
        <v>88.870967741935488</v>
      </c>
    </row>
    <row r="22" spans="1:34" ht="17.100000000000001" customHeight="1" x14ac:dyDescent="0.2">
      <c r="A22" s="151" t="s">
        <v>12</v>
      </c>
      <c r="B22" s="15">
        <f>[18]Julho!$F$5</f>
        <v>95</v>
      </c>
      <c r="C22" s="15">
        <f>[18]Julho!$F$6</f>
        <v>94</v>
      </c>
      <c r="D22" s="15">
        <f>[18]Julho!$F$7</f>
        <v>94</v>
      </c>
      <c r="E22" s="15">
        <f>[18]Julho!$F$8</f>
        <v>96</v>
      </c>
      <c r="F22" s="15">
        <f>[18]Julho!$F$9</f>
        <v>95</v>
      </c>
      <c r="G22" s="15">
        <f>[18]Julho!$F$10</f>
        <v>94</v>
      </c>
      <c r="H22" s="15">
        <f>[18]Julho!$F$11</f>
        <v>93</v>
      </c>
      <c r="I22" s="15">
        <f>[18]Julho!$F$12</f>
        <v>90</v>
      </c>
      <c r="J22" s="15">
        <f>[18]Julho!$F$13</f>
        <v>79</v>
      </c>
      <c r="K22" s="15">
        <f>[18]Julho!$F$14</f>
        <v>86</v>
      </c>
      <c r="L22" s="15">
        <f>[18]Julho!$F$15</f>
        <v>88</v>
      </c>
      <c r="M22" s="15">
        <f>[18]Julho!$F$16</f>
        <v>83</v>
      </c>
      <c r="N22" s="15">
        <f>[18]Julho!$F$17</f>
        <v>73</v>
      </c>
      <c r="O22" s="15">
        <f>[18]Julho!$F$18</f>
        <v>81</v>
      </c>
      <c r="P22" s="15">
        <f>[18]Julho!$F$19</f>
        <v>83</v>
      </c>
      <c r="Q22" s="15">
        <f>[18]Julho!$F$20</f>
        <v>94</v>
      </c>
      <c r="R22" s="15">
        <f>[18]Julho!$F$21</f>
        <v>88</v>
      </c>
      <c r="S22" s="15">
        <f>[18]Julho!$F$22</f>
        <v>83</v>
      </c>
      <c r="T22" s="15">
        <f>[18]Julho!$F$23</f>
        <v>92</v>
      </c>
      <c r="U22" s="15">
        <f>[18]Julho!$F$24</f>
        <v>93</v>
      </c>
      <c r="V22" s="15">
        <f>[18]Julho!$F$25</f>
        <v>80</v>
      </c>
      <c r="W22" s="15">
        <f>[18]Julho!$F$26</f>
        <v>77</v>
      </c>
      <c r="X22" s="15">
        <f>[18]Julho!$F$27</f>
        <v>93</v>
      </c>
      <c r="Y22" s="15">
        <f>[18]Julho!$F$28</f>
        <v>71</v>
      </c>
      <c r="Z22" s="15">
        <f>[18]Julho!$F$29</f>
        <v>81</v>
      </c>
      <c r="AA22" s="15">
        <f>[18]Julho!$F$30</f>
        <v>84</v>
      </c>
      <c r="AB22" s="15">
        <f>[18]Julho!$F$31</f>
        <v>88</v>
      </c>
      <c r="AC22" s="15">
        <f>[18]Julho!$F$32</f>
        <v>93</v>
      </c>
      <c r="AD22" s="15">
        <f>[18]Julho!$F$33</f>
        <v>84</v>
      </c>
      <c r="AE22" s="15">
        <f>[18]Julho!$F$34</f>
        <v>69</v>
      </c>
      <c r="AF22" s="15">
        <f>[18]Julho!$F$35</f>
        <v>70</v>
      </c>
      <c r="AG22" s="21">
        <f t="shared" si="6"/>
        <v>96</v>
      </c>
      <c r="AH22" s="86">
        <f t="shared" si="7"/>
        <v>85.935483870967744</v>
      </c>
    </row>
    <row r="23" spans="1:34" ht="17.100000000000001" customHeight="1" x14ac:dyDescent="0.2">
      <c r="A23" s="151" t="s">
        <v>13</v>
      </c>
      <c r="B23" s="15">
        <f>[19]Julho!$F$5</f>
        <v>90</v>
      </c>
      <c r="C23" s="15">
        <f>[19]Julho!$F$6</f>
        <v>95</v>
      </c>
      <c r="D23" s="15">
        <f>[19]Julho!$F$7</f>
        <v>97</v>
      </c>
      <c r="E23" s="15">
        <f>[19]Julho!$F$8</f>
        <v>97</v>
      </c>
      <c r="F23" s="15">
        <f>[19]Julho!$F$9</f>
        <v>98</v>
      </c>
      <c r="G23" s="15">
        <f>[19]Julho!$F$10</f>
        <v>98</v>
      </c>
      <c r="H23" s="15">
        <f>[19]Julho!$F$11</f>
        <v>96</v>
      </c>
      <c r="I23" s="15">
        <f>[19]Julho!$F$12</f>
        <v>97</v>
      </c>
      <c r="J23" s="15">
        <f>[19]Julho!$F$13</f>
        <v>94</v>
      </c>
      <c r="K23" s="15">
        <f>[19]Julho!$F$14</f>
        <v>91</v>
      </c>
      <c r="L23" s="15">
        <f>[19]Julho!$F$15</f>
        <v>97</v>
      </c>
      <c r="M23" s="15">
        <f>[19]Julho!$F$16</f>
        <v>97</v>
      </c>
      <c r="N23" s="15">
        <f>[19]Julho!$F$17</f>
        <v>97</v>
      </c>
      <c r="O23" s="15">
        <f>[19]Julho!$F$18</f>
        <v>97</v>
      </c>
      <c r="P23" s="15">
        <f>[19]Julho!$F$19</f>
        <v>96</v>
      </c>
      <c r="Q23" s="15">
        <f>[19]Julho!$F$20</f>
        <v>97</v>
      </c>
      <c r="R23" s="15">
        <f>[19]Julho!$F$21</f>
        <v>97</v>
      </c>
      <c r="S23" s="15">
        <f>[19]Julho!$F$22</f>
        <v>96</v>
      </c>
      <c r="T23" s="15">
        <f>[19]Julho!$F$23</f>
        <v>94</v>
      </c>
      <c r="U23" s="15">
        <f>[19]Julho!$F$24</f>
        <v>96</v>
      </c>
      <c r="V23" s="15">
        <f>[19]Julho!$F$25</f>
        <v>90</v>
      </c>
      <c r="W23" s="15">
        <f>[19]Julho!$F$26</f>
        <v>97</v>
      </c>
      <c r="X23" s="15">
        <f>[19]Julho!$F$27</f>
        <v>96</v>
      </c>
      <c r="Y23" s="15">
        <f>[19]Julho!$F$28</f>
        <v>82</v>
      </c>
      <c r="Z23" s="15">
        <f>[19]Julho!$F$29</f>
        <v>91</v>
      </c>
      <c r="AA23" s="15">
        <f>[19]Julho!$F$30</f>
        <v>96</v>
      </c>
      <c r="AB23" s="15">
        <f>[19]Julho!$F$31</f>
        <v>98</v>
      </c>
      <c r="AC23" s="15">
        <f>[19]Julho!$F$32</f>
        <v>96</v>
      </c>
      <c r="AD23" s="15">
        <f>[19]Julho!$F$33</f>
        <v>96</v>
      </c>
      <c r="AE23" s="15">
        <f>[19]Julho!$F$34</f>
        <v>98</v>
      </c>
      <c r="AF23" s="15">
        <f>[19]Julho!$F$35</f>
        <v>94</v>
      </c>
      <c r="AG23" s="21">
        <f t="shared" si="6"/>
        <v>98</v>
      </c>
      <c r="AH23" s="86">
        <f t="shared" si="7"/>
        <v>95.193548387096769</v>
      </c>
    </row>
    <row r="24" spans="1:34" ht="17.100000000000001" customHeight="1" x14ac:dyDescent="0.2">
      <c r="A24" s="151" t="s">
        <v>14</v>
      </c>
      <c r="B24" s="15">
        <f>[20]Julho!$F$5</f>
        <v>90</v>
      </c>
      <c r="C24" s="15">
        <f>[20]Julho!$F$6</f>
        <v>83</v>
      </c>
      <c r="D24" s="15">
        <f>[20]Julho!$F$7</f>
        <v>88</v>
      </c>
      <c r="E24" s="15">
        <f>[20]Julho!$F$8</f>
        <v>85</v>
      </c>
      <c r="F24" s="15">
        <f>[20]Julho!$F$9</f>
        <v>83</v>
      </c>
      <c r="G24" s="15">
        <f>[20]Julho!$F$10</f>
        <v>83</v>
      </c>
      <c r="H24" s="15">
        <f>[20]Julho!$F$11</f>
        <v>85</v>
      </c>
      <c r="I24" s="15">
        <f>[20]Julho!$F$12</f>
        <v>87</v>
      </c>
      <c r="J24" s="15">
        <f>[20]Julho!$F$13</f>
        <v>88</v>
      </c>
      <c r="K24" s="15">
        <f>[20]Julho!$F$14</f>
        <v>84</v>
      </c>
      <c r="L24" s="15">
        <f>[20]Julho!$F$15</f>
        <v>83</v>
      </c>
      <c r="M24" s="15">
        <f>[20]Julho!$F$16</f>
        <v>87</v>
      </c>
      <c r="N24" s="15">
        <f>[20]Julho!$F$17</f>
        <v>82</v>
      </c>
      <c r="O24" s="15">
        <f>[20]Julho!$F$18</f>
        <v>80</v>
      </c>
      <c r="P24" s="15">
        <f>[20]Julho!$F$19</f>
        <v>82</v>
      </c>
      <c r="Q24" s="15">
        <f>[20]Julho!$F$20</f>
        <v>84</v>
      </c>
      <c r="R24" s="15">
        <f>[20]Julho!$F$21</f>
        <v>89</v>
      </c>
      <c r="S24" s="15">
        <f>[20]Julho!$F$22</f>
        <v>83</v>
      </c>
      <c r="T24" s="15">
        <f>[20]Julho!$F$23</f>
        <v>72</v>
      </c>
      <c r="U24" s="15">
        <f>[20]Julho!$F$24</f>
        <v>79</v>
      </c>
      <c r="V24" s="15">
        <f>[20]Julho!$F$25</f>
        <v>87</v>
      </c>
      <c r="W24" s="15">
        <f>[20]Julho!$F$26</f>
        <v>90</v>
      </c>
      <c r="X24" s="15">
        <f>[20]Julho!$F$27</f>
        <v>87</v>
      </c>
      <c r="Y24" s="15">
        <f>[20]Julho!$F$28</f>
        <v>80</v>
      </c>
      <c r="Z24" s="15">
        <f>[20]Julho!$F$29</f>
        <v>83</v>
      </c>
      <c r="AA24" s="15">
        <f>[20]Julho!$F$30</f>
        <v>85</v>
      </c>
      <c r="AB24" s="15">
        <f>[20]Julho!$F$31</f>
        <v>83</v>
      </c>
      <c r="AC24" s="15">
        <f>[20]Julho!$F$32</f>
        <v>80</v>
      </c>
      <c r="AD24" s="15">
        <f>[20]Julho!$F$33</f>
        <v>69</v>
      </c>
      <c r="AE24" s="15">
        <f>[20]Julho!$F$34</f>
        <v>82</v>
      </c>
      <c r="AF24" s="15">
        <f>[20]Julho!$F$35</f>
        <v>84</v>
      </c>
      <c r="AG24" s="21">
        <f t="shared" si="6"/>
        <v>90</v>
      </c>
      <c r="AH24" s="86">
        <f t="shared" si="7"/>
        <v>83.451612903225808</v>
      </c>
    </row>
    <row r="25" spans="1:34" ht="17.100000000000001" customHeight="1" x14ac:dyDescent="0.2">
      <c r="A25" s="151" t="s">
        <v>15</v>
      </c>
      <c r="B25" s="15">
        <f>[21]Julho!$F$5</f>
        <v>87</v>
      </c>
      <c r="C25" s="15">
        <f>[21]Julho!$F$6</f>
        <v>75</v>
      </c>
      <c r="D25" s="15">
        <f>[21]Julho!$F$7</f>
        <v>64</v>
      </c>
      <c r="E25" s="15">
        <f>[21]Julho!$F$8</f>
        <v>97</v>
      </c>
      <c r="F25" s="15">
        <f>[21]Julho!$F$9</f>
        <v>92</v>
      </c>
      <c r="G25" s="15">
        <f>[21]Julho!$F$10</f>
        <v>74</v>
      </c>
      <c r="H25" s="15">
        <f>[21]Julho!$F$11</f>
        <v>70</v>
      </c>
      <c r="I25" s="15">
        <f>[21]Julho!$F$12</f>
        <v>97</v>
      </c>
      <c r="J25" s="15">
        <f>[21]Julho!$F$13</f>
        <v>97</v>
      </c>
      <c r="K25" s="15">
        <f>[21]Julho!$F$14</f>
        <v>96</v>
      </c>
      <c r="L25" s="15">
        <f>[21]Julho!$F$15</f>
        <v>96</v>
      </c>
      <c r="M25" s="15">
        <f>[21]Julho!$F$16</f>
        <v>78</v>
      </c>
      <c r="N25" s="15">
        <f>[21]Julho!$F$17</f>
        <v>79</v>
      </c>
      <c r="O25" s="15">
        <f>[21]Julho!$F$18</f>
        <v>81</v>
      </c>
      <c r="P25" s="15">
        <f>[21]Julho!$F$19</f>
        <v>81</v>
      </c>
      <c r="Q25" s="15">
        <f>[21]Julho!$F$20</f>
        <v>75</v>
      </c>
      <c r="R25" s="15">
        <f>[21]Julho!$F$21</f>
        <v>81</v>
      </c>
      <c r="S25" s="15">
        <f>[21]Julho!$F$22</f>
        <v>69</v>
      </c>
      <c r="T25" s="15">
        <f>[21]Julho!$F$23</f>
        <v>80</v>
      </c>
      <c r="U25" s="15">
        <f>[21]Julho!$F$24</f>
        <v>95</v>
      </c>
      <c r="V25" s="15">
        <f>[21]Julho!$F$25</f>
        <v>97</v>
      </c>
      <c r="W25" s="15">
        <f>[21]Julho!$F$26</f>
        <v>78</v>
      </c>
      <c r="X25" s="15">
        <f>[21]Julho!$F$27</f>
        <v>73</v>
      </c>
      <c r="Y25" s="15">
        <f>[21]Julho!$F$28</f>
        <v>97</v>
      </c>
      <c r="Z25" s="15">
        <f>[21]Julho!$F$29</f>
        <v>97</v>
      </c>
      <c r="AA25" s="15">
        <f>[21]Julho!$F$30</f>
        <v>97</v>
      </c>
      <c r="AB25" s="15">
        <f>[21]Julho!$F$31</f>
        <v>97</v>
      </c>
      <c r="AC25" s="15">
        <f>[21]Julho!$F$32</f>
        <v>76</v>
      </c>
      <c r="AD25" s="15">
        <f>[21]Julho!$F$33</f>
        <v>94</v>
      </c>
      <c r="AE25" s="15">
        <f>[21]Julho!$F$34</f>
        <v>94</v>
      </c>
      <c r="AF25" s="15">
        <f>[21]Julho!$F$35</f>
        <v>95</v>
      </c>
      <c r="AG25" s="21">
        <f t="shared" si="6"/>
        <v>97</v>
      </c>
      <c r="AH25" s="86">
        <f t="shared" si="7"/>
        <v>85.774193548387103</v>
      </c>
    </row>
    <row r="26" spans="1:34" ht="17.100000000000001" customHeight="1" x14ac:dyDescent="0.2">
      <c r="A26" s="151" t="s">
        <v>16</v>
      </c>
      <c r="B26" s="15">
        <f>[22]Julho!$F$5</f>
        <v>89</v>
      </c>
      <c r="C26" s="15">
        <f>[22]Julho!$F$6</f>
        <v>77</v>
      </c>
      <c r="D26" s="15">
        <f>[22]Julho!$F$7</f>
        <v>89</v>
      </c>
      <c r="E26" s="15">
        <f>[22]Julho!$F$8</f>
        <v>95</v>
      </c>
      <c r="F26" s="15">
        <f>[22]Julho!$F$9</f>
        <v>96</v>
      </c>
      <c r="G26" s="15">
        <f>[22]Julho!$F$10</f>
        <v>85</v>
      </c>
      <c r="H26" s="15">
        <f>[22]Julho!$F$11</f>
        <v>74</v>
      </c>
      <c r="I26" s="15">
        <f>[22]Julho!$F$12</f>
        <v>94</v>
      </c>
      <c r="J26" s="15">
        <f>[22]Julho!$F$13</f>
        <v>94</v>
      </c>
      <c r="K26" s="15">
        <f>[22]Julho!$F$14</f>
        <v>90</v>
      </c>
      <c r="L26" s="15">
        <f>[22]Julho!$F$15</f>
        <v>91</v>
      </c>
      <c r="M26" s="15">
        <f>[22]Julho!$F$16</f>
        <v>86</v>
      </c>
      <c r="N26" s="15">
        <f>[22]Julho!$F$17</f>
        <v>87</v>
      </c>
      <c r="O26" s="15">
        <f>[22]Julho!$F$18</f>
        <v>90</v>
      </c>
      <c r="P26" s="15">
        <f>[22]Julho!$F$19</f>
        <v>78</v>
      </c>
      <c r="Q26" s="15">
        <f>[22]Julho!$F$20</f>
        <v>72</v>
      </c>
      <c r="R26" s="15">
        <f>[22]Julho!$F$21</f>
        <v>92</v>
      </c>
      <c r="S26" s="15">
        <f>[22]Julho!$F$22</f>
        <v>80</v>
      </c>
      <c r="T26" s="15">
        <f>[22]Julho!$F$23</f>
        <v>69</v>
      </c>
      <c r="U26" s="15">
        <f>[22]Julho!$F$24</f>
        <v>91</v>
      </c>
      <c r="V26" s="15">
        <f>[22]Julho!$F$25</f>
        <v>90</v>
      </c>
      <c r="W26" s="15">
        <f>[22]Julho!$F$26</f>
        <v>83</v>
      </c>
      <c r="X26" s="15">
        <f>[22]Julho!$F$27</f>
        <v>90</v>
      </c>
      <c r="Y26" s="15">
        <f>[22]Julho!$F$28</f>
        <v>85</v>
      </c>
      <c r="Z26" s="15">
        <f>[22]Julho!$F$29</f>
        <v>88</v>
      </c>
      <c r="AA26" s="15">
        <f>[22]Julho!$F$30</f>
        <v>91</v>
      </c>
      <c r="AB26" s="15">
        <f>[22]Julho!$F$31</f>
        <v>94</v>
      </c>
      <c r="AC26" s="15">
        <f>[22]Julho!$F$32</f>
        <v>89</v>
      </c>
      <c r="AD26" s="15">
        <f>[22]Julho!$F$33</f>
        <v>75</v>
      </c>
      <c r="AE26" s="15">
        <f>[22]Julho!$F$34</f>
        <v>79</v>
      </c>
      <c r="AF26" s="15">
        <f>[22]Julho!$F$35</f>
        <v>83</v>
      </c>
      <c r="AG26" s="21">
        <f t="shared" si="6"/>
        <v>96</v>
      </c>
      <c r="AH26" s="86">
        <f t="shared" si="7"/>
        <v>86</v>
      </c>
    </row>
    <row r="27" spans="1:34" ht="17.100000000000001" customHeight="1" x14ac:dyDescent="0.2">
      <c r="A27" s="151" t="s">
        <v>17</v>
      </c>
      <c r="B27" s="15">
        <f>[23]Julho!$F$5</f>
        <v>100</v>
      </c>
      <c r="C27" s="15">
        <f>[23]Julho!$F$6</f>
        <v>97</v>
      </c>
      <c r="D27" s="15">
        <f>[23]Julho!$F$7</f>
        <v>100</v>
      </c>
      <c r="E27" s="15">
        <f>[23]Julho!$F$8</f>
        <v>97</v>
      </c>
      <c r="F27" s="15">
        <f>[23]Julho!$F$9</f>
        <v>100</v>
      </c>
      <c r="G27" s="15">
        <f>[23]Julho!$F$10</f>
        <v>97</v>
      </c>
      <c r="H27" s="15">
        <f>[23]Julho!$F$11</f>
        <v>97</v>
      </c>
      <c r="I27" s="15">
        <f>[23]Julho!$F$12</f>
        <v>91</v>
      </c>
      <c r="J27" s="15">
        <f>[23]Julho!$F$13</f>
        <v>89</v>
      </c>
      <c r="K27" s="15">
        <f>[23]Julho!$F$14</f>
        <v>98</v>
      </c>
      <c r="L27" s="15">
        <f>[23]Julho!$F$15</f>
        <v>100</v>
      </c>
      <c r="M27" s="15">
        <f>[23]Julho!$F$16</f>
        <v>93</v>
      </c>
      <c r="N27" s="15">
        <f>[23]Julho!$F$17</f>
        <v>93</v>
      </c>
      <c r="O27" s="15">
        <f>[23]Julho!$F$18</f>
        <v>100</v>
      </c>
      <c r="P27" s="15">
        <f>[23]Julho!$F$19</f>
        <v>91</v>
      </c>
      <c r="Q27" s="15">
        <f>[23]Julho!$F$20</f>
        <v>89</v>
      </c>
      <c r="R27" s="15">
        <f>[23]Julho!$F$21</f>
        <v>92</v>
      </c>
      <c r="S27" s="15">
        <f>[23]Julho!$F$22</f>
        <v>87</v>
      </c>
      <c r="T27" s="15">
        <f>[23]Julho!$F$23</f>
        <v>87</v>
      </c>
      <c r="U27" s="15">
        <f>[23]Julho!$F$24</f>
        <v>89</v>
      </c>
      <c r="V27" s="15">
        <f>[23]Julho!$F$25</f>
        <v>85</v>
      </c>
      <c r="W27" s="15">
        <f>[23]Julho!$F$26</f>
        <v>94</v>
      </c>
      <c r="X27" s="15">
        <f>[23]Julho!$F$27</f>
        <v>97</v>
      </c>
      <c r="Y27" s="15">
        <f>[23]Julho!$F$28</f>
        <v>95</v>
      </c>
      <c r="Z27" s="15">
        <f>[23]Julho!$F$29</f>
        <v>100</v>
      </c>
      <c r="AA27" s="15">
        <f>[23]Julho!$F$30</f>
        <v>97</v>
      </c>
      <c r="AB27" s="15">
        <f>[23]Julho!$F$31</f>
        <v>100</v>
      </c>
      <c r="AC27" s="15">
        <f>[23]Julho!$F$32</f>
        <v>97</v>
      </c>
      <c r="AD27" s="15">
        <f>[23]Julho!$F$33</f>
        <v>90</v>
      </c>
      <c r="AE27" s="15">
        <f>[23]Julho!$F$34</f>
        <v>94</v>
      </c>
      <c r="AF27" s="15">
        <f>[23]Julho!$F$35</f>
        <v>88</v>
      </c>
      <c r="AG27" s="21">
        <f t="shared" si="6"/>
        <v>100</v>
      </c>
      <c r="AH27" s="86">
        <f t="shared" si="7"/>
        <v>94.322580645161295</v>
      </c>
    </row>
    <row r="28" spans="1:34" ht="17.100000000000001" customHeight="1" x14ac:dyDescent="0.2">
      <c r="A28" s="151" t="s">
        <v>18</v>
      </c>
      <c r="B28" s="15">
        <f>[24]Julho!$F$5</f>
        <v>83</v>
      </c>
      <c r="C28" s="15">
        <f>[24]Julho!$F$6</f>
        <v>85</v>
      </c>
      <c r="D28" s="15">
        <f>[24]Julho!$F$7</f>
        <v>88</v>
      </c>
      <c r="E28" s="15">
        <f>[24]Julho!$F$8</f>
        <v>84</v>
      </c>
      <c r="F28" s="15">
        <f>[24]Julho!$F$9</f>
        <v>92</v>
      </c>
      <c r="G28" s="15">
        <f>[24]Julho!$F$10</f>
        <v>79</v>
      </c>
      <c r="H28" s="15">
        <f>[24]Julho!$F$11</f>
        <v>74</v>
      </c>
      <c r="I28" s="15">
        <f>[24]Julho!$F$12</f>
        <v>79</v>
      </c>
      <c r="J28" s="15">
        <f>[24]Julho!$F$13</f>
        <v>99</v>
      </c>
      <c r="K28" s="15">
        <f>[24]Julho!$F$14</f>
        <v>87</v>
      </c>
      <c r="L28" s="15">
        <f>[24]Julho!$F$15</f>
        <v>71</v>
      </c>
      <c r="M28" s="15">
        <f>[24]Julho!$F$16</f>
        <v>62</v>
      </c>
      <c r="N28" s="15">
        <f>[24]Julho!$F$17</f>
        <v>78</v>
      </c>
      <c r="O28" s="15">
        <f>[24]Julho!$F$18</f>
        <v>85</v>
      </c>
      <c r="P28" s="15">
        <f>[24]Julho!$F$19</f>
        <v>73</v>
      </c>
      <c r="Q28" s="15">
        <f>[24]Julho!$F$20</f>
        <v>83</v>
      </c>
      <c r="R28" s="15">
        <f>[24]Julho!$F$21</f>
        <v>69</v>
      </c>
      <c r="S28" s="15">
        <f>[24]Julho!$F$22</f>
        <v>63</v>
      </c>
      <c r="T28" s="15">
        <f>[24]Julho!$F$23</f>
        <v>70</v>
      </c>
      <c r="U28" s="15">
        <f>[24]Julho!$F$24</f>
        <v>80</v>
      </c>
      <c r="V28" s="15">
        <f>[24]Julho!$F$25</f>
        <v>93</v>
      </c>
      <c r="W28" s="15">
        <f>[24]Julho!$F$26</f>
        <v>74</v>
      </c>
      <c r="X28" s="15">
        <f>[24]Julho!$F$27</f>
        <v>81</v>
      </c>
      <c r="Y28" s="15">
        <f>[24]Julho!$F$28</f>
        <v>96</v>
      </c>
      <c r="Z28" s="15">
        <f>[24]Julho!$F$29</f>
        <v>86</v>
      </c>
      <c r="AA28" s="15">
        <f>[24]Julho!$F$30</f>
        <v>81</v>
      </c>
      <c r="AB28" s="15">
        <f>[24]Julho!$F$31</f>
        <v>96</v>
      </c>
      <c r="AC28" s="15">
        <f>[24]Julho!$F$32</f>
        <v>83</v>
      </c>
      <c r="AD28" s="15">
        <f>[24]Julho!$F$33</f>
        <v>84</v>
      </c>
      <c r="AE28" s="15">
        <f>[24]Julho!$F$34</f>
        <v>96</v>
      </c>
      <c r="AF28" s="15">
        <f>[24]Julho!$F$35</f>
        <v>83</v>
      </c>
      <c r="AG28" s="21">
        <f t="shared" si="6"/>
        <v>99</v>
      </c>
      <c r="AH28" s="86">
        <f t="shared" si="7"/>
        <v>81.838709677419359</v>
      </c>
    </row>
    <row r="29" spans="1:34" ht="17.100000000000001" customHeight="1" x14ac:dyDescent="0.2">
      <c r="A29" s="151" t="s">
        <v>19</v>
      </c>
      <c r="B29" s="15">
        <f>[25]Julho!$F$5</f>
        <v>92</v>
      </c>
      <c r="C29" s="15">
        <f>[25]Julho!$F$6</f>
        <v>88</v>
      </c>
      <c r="D29" s="15">
        <f>[25]Julho!$F$7</f>
        <v>92</v>
      </c>
      <c r="E29" s="15">
        <f>[25]Julho!$F$8</f>
        <v>97</v>
      </c>
      <c r="F29" s="15">
        <f>[25]Julho!$F$9</f>
        <v>96</v>
      </c>
      <c r="G29" s="15">
        <f>[25]Julho!$F$10</f>
        <v>86</v>
      </c>
      <c r="H29" s="15">
        <f>[25]Julho!$F$11</f>
        <v>81</v>
      </c>
      <c r="I29" s="107">
        <f>[25]Julho!$F$12</f>
        <v>97</v>
      </c>
      <c r="J29" s="15">
        <f>[25]Julho!$F$13</f>
        <v>94</v>
      </c>
      <c r="K29" s="15">
        <f>[25]Julho!$F$14</f>
        <v>93</v>
      </c>
      <c r="L29" s="15">
        <f>[25]Julho!$F$15</f>
        <v>96</v>
      </c>
      <c r="M29" s="15">
        <f>[25]Julho!$F$16</f>
        <v>82</v>
      </c>
      <c r="N29" s="15">
        <f>[25]Julho!$F$17</f>
        <v>75</v>
      </c>
      <c r="O29" s="15">
        <f>[25]Julho!$F$18</f>
        <v>77</v>
      </c>
      <c r="P29" s="15">
        <f>[25]Julho!$F$19</f>
        <v>77</v>
      </c>
      <c r="Q29" s="15">
        <f>[25]Julho!$F$20</f>
        <v>81</v>
      </c>
      <c r="R29" s="15">
        <f>[25]Julho!$F$21</f>
        <v>77</v>
      </c>
      <c r="S29" s="15">
        <f>[25]Julho!$F$22</f>
        <v>72</v>
      </c>
      <c r="T29" s="15">
        <f>[25]Julho!$F$23</f>
        <v>74</v>
      </c>
      <c r="U29" s="15">
        <f>[25]Julho!$F$24</f>
        <v>91</v>
      </c>
      <c r="V29" s="15">
        <f>[25]Julho!$F$25</f>
        <v>94</v>
      </c>
      <c r="W29" s="15">
        <f>[25]Julho!$F$26</f>
        <v>93</v>
      </c>
      <c r="X29" s="15">
        <f>[25]Julho!$F$27</f>
        <v>83</v>
      </c>
      <c r="Y29" s="15">
        <f>[25]Julho!$F$28</f>
        <v>95</v>
      </c>
      <c r="Z29" s="15">
        <f>[25]Julho!$F$29</f>
        <v>97</v>
      </c>
      <c r="AA29" s="15">
        <f>[25]Julho!$F$30</f>
        <v>97</v>
      </c>
      <c r="AB29" s="15">
        <f>[25]Julho!$F$31</f>
        <v>97</v>
      </c>
      <c r="AC29" s="15">
        <f>[25]Julho!$F$32</f>
        <v>74</v>
      </c>
      <c r="AD29" s="15">
        <f>[25]Julho!$F$33</f>
        <v>84</v>
      </c>
      <c r="AE29" s="15">
        <f>[25]Julho!$F$34</f>
        <v>88</v>
      </c>
      <c r="AF29" s="15">
        <f>[25]Julho!$F$35</f>
        <v>89</v>
      </c>
      <c r="AG29" s="21">
        <f t="shared" si="6"/>
        <v>97</v>
      </c>
      <c r="AH29" s="86">
        <f>AVERAGE(B29:AF29)</f>
        <v>87.387096774193552</v>
      </c>
    </row>
    <row r="30" spans="1:34" ht="17.100000000000001" customHeight="1" x14ac:dyDescent="0.2">
      <c r="A30" s="151" t="s">
        <v>31</v>
      </c>
      <c r="B30" s="15">
        <f>[26]Julho!$F$5</f>
        <v>85</v>
      </c>
      <c r="C30" s="15">
        <f>[26]Julho!$F$6</f>
        <v>71</v>
      </c>
      <c r="D30" s="15">
        <f>[26]Julho!$F$7</f>
        <v>80</v>
      </c>
      <c r="E30" s="15">
        <f>[26]Julho!$F$8</f>
        <v>84</v>
      </c>
      <c r="F30" s="15">
        <f>[26]Julho!$F$9</f>
        <v>85</v>
      </c>
      <c r="G30" s="15">
        <f>[26]Julho!$F$10</f>
        <v>79</v>
      </c>
      <c r="H30" s="15">
        <f>[26]Julho!$F$11</f>
        <v>78</v>
      </c>
      <c r="I30" s="15">
        <f>[26]Julho!$F$12</f>
        <v>79</v>
      </c>
      <c r="J30" s="15">
        <f>[26]Julho!$F$13</f>
        <v>90</v>
      </c>
      <c r="K30" s="15">
        <f>[26]Julho!$F$14</f>
        <v>89</v>
      </c>
      <c r="L30" s="15">
        <f>[26]Julho!$F$15</f>
        <v>92</v>
      </c>
      <c r="M30" s="15">
        <f>[26]Julho!$F$16</f>
        <v>66</v>
      </c>
      <c r="N30" s="15">
        <f>[26]Julho!$F$17</f>
        <v>73</v>
      </c>
      <c r="O30" s="15">
        <f>[26]Julho!$F$18</f>
        <v>71</v>
      </c>
      <c r="P30" s="15">
        <f>[26]Julho!$F$19</f>
        <v>72</v>
      </c>
      <c r="Q30" s="15">
        <f>[26]Julho!$F$20</f>
        <v>73</v>
      </c>
      <c r="R30" s="15">
        <f>[26]Julho!$F$21</f>
        <v>74</v>
      </c>
      <c r="S30" s="15">
        <f>[26]Julho!$F$22</f>
        <v>48</v>
      </c>
      <c r="T30" s="15">
        <f>[26]Julho!$F$23</f>
        <v>72</v>
      </c>
      <c r="U30" s="15">
        <f>[26]Julho!$F$24</f>
        <v>77</v>
      </c>
      <c r="V30" s="15">
        <f>[26]Julho!$F$25</f>
        <v>87</v>
      </c>
      <c r="W30" s="15">
        <f>[26]Julho!$F$26</f>
        <v>77</v>
      </c>
      <c r="X30" s="15">
        <f>[26]Julho!$F$27</f>
        <v>79</v>
      </c>
      <c r="Y30" s="15">
        <f>[26]Julho!$F$28</f>
        <v>91</v>
      </c>
      <c r="Z30" s="15">
        <f>[26]Julho!$F$29</f>
        <v>96</v>
      </c>
      <c r="AA30" s="15">
        <f>[26]Julho!$F$30</f>
        <v>92</v>
      </c>
      <c r="AB30" s="15">
        <f>[26]Julho!$F$31</f>
        <v>96</v>
      </c>
      <c r="AC30" s="15">
        <f>[26]Julho!$F$32</f>
        <v>79</v>
      </c>
      <c r="AD30" s="15">
        <f>[26]Julho!$F$33</f>
        <v>90</v>
      </c>
      <c r="AE30" s="15">
        <f>[26]Julho!$F$34</f>
        <v>82</v>
      </c>
      <c r="AF30" s="15">
        <f>[26]Julho!$F$35</f>
        <v>93</v>
      </c>
      <c r="AG30" s="21">
        <f t="shared" ref="AG30:AG35" si="10">MAX(B30:AF30)</f>
        <v>96</v>
      </c>
      <c r="AH30" s="86">
        <f t="shared" si="7"/>
        <v>80.645161290322577</v>
      </c>
    </row>
    <row r="31" spans="1:34" ht="17.100000000000001" customHeight="1" x14ac:dyDescent="0.2">
      <c r="A31" s="151" t="s">
        <v>48</v>
      </c>
      <c r="B31" s="15">
        <f>[27]Julho!$F$5</f>
        <v>75</v>
      </c>
      <c r="C31" s="15">
        <f>[27]Julho!$F$6</f>
        <v>75</v>
      </c>
      <c r="D31" s="15">
        <f>[27]Julho!$F$7</f>
        <v>84</v>
      </c>
      <c r="E31" s="15">
        <f>[27]Julho!$F$8</f>
        <v>78</v>
      </c>
      <c r="F31" s="15">
        <f>[27]Julho!$F$9</f>
        <v>83</v>
      </c>
      <c r="G31" s="15">
        <f>[27]Julho!$F$10</f>
        <v>63</v>
      </c>
      <c r="H31" s="15">
        <f>[27]Julho!$F$11</f>
        <v>64</v>
      </c>
      <c r="I31" s="15">
        <f>[27]Julho!$F$12</f>
        <v>76</v>
      </c>
      <c r="J31" s="15">
        <f>[27]Julho!$F$13</f>
        <v>98</v>
      </c>
      <c r="K31" s="15">
        <f>[27]Julho!$F$14</f>
        <v>97</v>
      </c>
      <c r="L31" s="15">
        <f>[27]Julho!$F$15</f>
        <v>86</v>
      </c>
      <c r="M31" s="15">
        <f>[27]Julho!$F$16</f>
        <v>75</v>
      </c>
      <c r="N31" s="15">
        <f>[27]Julho!$F$17</f>
        <v>75</v>
      </c>
      <c r="O31" s="15">
        <f>[27]Julho!$F$18</f>
        <v>72</v>
      </c>
      <c r="P31" s="15">
        <f>[27]Julho!$F$19</f>
        <v>62</v>
      </c>
      <c r="Q31" s="15">
        <f>[27]Julho!$F$20</f>
        <v>67</v>
      </c>
      <c r="R31" s="15">
        <f>[27]Julho!$F$21</f>
        <v>75</v>
      </c>
      <c r="S31" s="15">
        <f>[27]Julho!$F$22</f>
        <v>68</v>
      </c>
      <c r="T31" s="15">
        <f>[27]Julho!$F$23</f>
        <v>70</v>
      </c>
      <c r="U31" s="15">
        <f>[27]Julho!$F$24</f>
        <v>67</v>
      </c>
      <c r="V31" s="15">
        <f>[27]Julho!$F$25</f>
        <v>95</v>
      </c>
      <c r="W31" s="15">
        <f>[27]Julho!$F$26</f>
        <v>93</v>
      </c>
      <c r="X31" s="15">
        <f>[27]Julho!$F$27</f>
        <v>71</v>
      </c>
      <c r="Y31" s="15">
        <f>[27]Julho!$F$28</f>
        <v>94</v>
      </c>
      <c r="Z31" s="15">
        <f>[27]Julho!$F$29</f>
        <v>99</v>
      </c>
      <c r="AA31" s="15">
        <f>[27]Julho!$F$30</f>
        <v>99</v>
      </c>
      <c r="AB31" s="15">
        <f>[27]Julho!$F$31</f>
        <v>95</v>
      </c>
      <c r="AC31" s="15">
        <f>[27]Julho!$F$32</f>
        <v>73</v>
      </c>
      <c r="AD31" s="15">
        <f>[27]Julho!$F$33</f>
        <v>70</v>
      </c>
      <c r="AE31" s="15">
        <f>[27]Julho!$F$34</f>
        <v>88</v>
      </c>
      <c r="AF31" s="15">
        <f>[27]Julho!$F$35</f>
        <v>72</v>
      </c>
      <c r="AG31" s="21">
        <f t="shared" si="10"/>
        <v>99</v>
      </c>
      <c r="AH31" s="86">
        <f>AVERAGE(B31:AF31)</f>
        <v>79.322580645161295</v>
      </c>
    </row>
    <row r="32" spans="1:34" ht="17.100000000000001" customHeight="1" x14ac:dyDescent="0.2">
      <c r="A32" s="151" t="s">
        <v>20</v>
      </c>
      <c r="B32" s="15">
        <f>[28]Julho!$F$5</f>
        <v>87</v>
      </c>
      <c r="C32" s="15">
        <f>[28]Julho!$F$6</f>
        <v>85</v>
      </c>
      <c r="D32" s="15">
        <f>[28]Julho!$F$7</f>
        <v>79</v>
      </c>
      <c r="E32" s="15">
        <f>[28]Julho!$F$8</f>
        <v>84</v>
      </c>
      <c r="F32" s="15">
        <f>[28]Julho!$F$9</f>
        <v>76</v>
      </c>
      <c r="G32" s="15">
        <f>[28]Julho!$F$10</f>
        <v>87</v>
      </c>
      <c r="H32" s="15">
        <f>[28]Julho!$F$11</f>
        <v>91</v>
      </c>
      <c r="I32" s="15">
        <f>[28]Julho!$F$12</f>
        <v>78</v>
      </c>
      <c r="J32" s="15">
        <f>[28]Julho!$F$13</f>
        <v>86</v>
      </c>
      <c r="K32" s="15">
        <f>[28]Julho!$F$14</f>
        <v>79</v>
      </c>
      <c r="L32" s="15">
        <f>[28]Julho!$F$15</f>
        <v>86</v>
      </c>
      <c r="M32" s="15">
        <f>[28]Julho!$F$16</f>
        <v>78</v>
      </c>
      <c r="N32" s="15">
        <f>[28]Julho!$F$17</f>
        <v>75</v>
      </c>
      <c r="O32" s="15">
        <f>[28]Julho!$F$18</f>
        <v>80</v>
      </c>
      <c r="P32" s="15">
        <f>[28]Julho!$F$19</f>
        <v>90</v>
      </c>
      <c r="Q32" s="15">
        <f>[28]Julho!$F$20</f>
        <v>87</v>
      </c>
      <c r="R32" s="15">
        <f>[28]Julho!$F$21</f>
        <v>86</v>
      </c>
      <c r="S32" s="15">
        <f>[28]Julho!$F$22</f>
        <v>78</v>
      </c>
      <c r="T32" s="15">
        <f>[28]Julho!$F$23</f>
        <v>67</v>
      </c>
      <c r="U32" s="15">
        <f>[28]Julho!$F$24</f>
        <v>82</v>
      </c>
      <c r="V32" s="15">
        <f>[28]Julho!$F$25</f>
        <v>83</v>
      </c>
      <c r="W32" s="15">
        <f>[28]Julho!$F$26</f>
        <v>82</v>
      </c>
      <c r="X32" s="15">
        <f>[28]Julho!$F$27</f>
        <v>79</v>
      </c>
      <c r="Y32" s="15">
        <f>[28]Julho!$F$28</f>
        <v>70</v>
      </c>
      <c r="Z32" s="15">
        <f>[28]Julho!$F$29</f>
        <v>76</v>
      </c>
      <c r="AA32" s="15">
        <f>[28]Julho!$F$30</f>
        <v>79</v>
      </c>
      <c r="AB32" s="15">
        <f>[28]Julho!$F$31</f>
        <v>75</v>
      </c>
      <c r="AC32" s="15">
        <f>[28]Julho!$F$32</f>
        <v>84</v>
      </c>
      <c r="AD32" s="15">
        <f>[28]Julho!$F$33</f>
        <v>66</v>
      </c>
      <c r="AE32" s="15">
        <f>[28]Julho!$F$34</f>
        <v>85</v>
      </c>
      <c r="AF32" s="15">
        <f>[28]Julho!$F$35</f>
        <v>75</v>
      </c>
      <c r="AG32" s="21">
        <f t="shared" si="10"/>
        <v>91</v>
      </c>
      <c r="AH32" s="86">
        <f>AVERAGE(B32:AF32)</f>
        <v>80.483870967741936</v>
      </c>
    </row>
    <row r="33" spans="1:34" ht="17.100000000000001" customHeight="1" x14ac:dyDescent="0.2">
      <c r="A33" s="72" t="s">
        <v>144</v>
      </c>
      <c r="B33" s="15" t="str">
        <f>[29]Julho!$F$5</f>
        <v>*</v>
      </c>
      <c r="C33" s="15" t="str">
        <f>[29]Julho!$F$6</f>
        <v>*</v>
      </c>
      <c r="D33" s="15" t="str">
        <f>[29]Julho!$F$7</f>
        <v>*</v>
      </c>
      <c r="E33" s="15" t="str">
        <f>[29]Julho!$F$8</f>
        <v>*</v>
      </c>
      <c r="F33" s="15" t="str">
        <f>[29]Julho!$F$9</f>
        <v>*</v>
      </c>
      <c r="G33" s="15" t="str">
        <f>[29]Julho!$F$10</f>
        <v>*</v>
      </c>
      <c r="H33" s="15" t="str">
        <f>[29]Julho!$F$11</f>
        <v>*</v>
      </c>
      <c r="I33" s="107" t="str">
        <f>[29]Julho!$F$12</f>
        <v>*</v>
      </c>
      <c r="J33" s="15" t="str">
        <f>[29]Julho!$F$13</f>
        <v>*</v>
      </c>
      <c r="K33" s="15" t="str">
        <f>[29]Julho!$F$14</f>
        <v>*</v>
      </c>
      <c r="L33" s="15" t="str">
        <f>[29]Julho!$F$15</f>
        <v>*</v>
      </c>
      <c r="M33" s="15">
        <f>[29]Julho!$F$16</f>
        <v>52</v>
      </c>
      <c r="N33" s="15">
        <f>[29]Julho!$F$17</f>
        <v>64</v>
      </c>
      <c r="O33" s="15">
        <f>[29]Julho!$F$18</f>
        <v>76</v>
      </c>
      <c r="P33" s="15">
        <f>[29]Julho!$F$19</f>
        <v>67</v>
      </c>
      <c r="Q33" s="15">
        <f>[29]Julho!$F$20</f>
        <v>74</v>
      </c>
      <c r="R33" s="15">
        <f>[29]Julho!$F$21</f>
        <v>80</v>
      </c>
      <c r="S33" s="15">
        <f>[29]Julho!$F$22</f>
        <v>72</v>
      </c>
      <c r="T33" s="15">
        <f>[29]Julho!$F$23</f>
        <v>71</v>
      </c>
      <c r="U33" s="15">
        <f>[29]Julho!$F$24</f>
        <v>75</v>
      </c>
      <c r="V33" s="15">
        <f>[29]Julho!$F$25</f>
        <v>83</v>
      </c>
      <c r="W33" s="15">
        <f>[29]Julho!$F$26</f>
        <v>83</v>
      </c>
      <c r="X33" s="15">
        <f>[29]Julho!$F$27</f>
        <v>86</v>
      </c>
      <c r="Y33" s="15">
        <f>[29]Julho!$F$28</f>
        <v>89</v>
      </c>
      <c r="Z33" s="15">
        <f>[29]Julho!$F$29</f>
        <v>88</v>
      </c>
      <c r="AA33" s="15">
        <f>[29]Julho!$F$30</f>
        <v>91</v>
      </c>
      <c r="AB33" s="15">
        <f>[29]Julho!$F$31</f>
        <v>98</v>
      </c>
      <c r="AC33" s="15">
        <f>[29]Julho!$F$32</f>
        <v>75</v>
      </c>
      <c r="AD33" s="15">
        <f>[29]Julho!$F$33</f>
        <v>84</v>
      </c>
      <c r="AE33" s="15">
        <f>[29]Julho!$F$34</f>
        <v>71</v>
      </c>
      <c r="AF33" s="15">
        <f>[29]Julho!$F$35</f>
        <v>91</v>
      </c>
      <c r="AG33" s="20">
        <f t="shared" si="10"/>
        <v>98</v>
      </c>
      <c r="AH33" s="85">
        <f>AVERAGE(B33:AF33)</f>
        <v>78.5</v>
      </c>
    </row>
    <row r="34" spans="1:34" ht="17.100000000000001" customHeight="1" x14ac:dyDescent="0.2">
      <c r="A34" s="72" t="s">
        <v>145</v>
      </c>
      <c r="B34" s="15" t="str">
        <f>[30]Julho!$F$5</f>
        <v>*</v>
      </c>
      <c r="C34" s="15" t="str">
        <f>[30]Julho!$F$6</f>
        <v>*</v>
      </c>
      <c r="D34" s="15" t="str">
        <f>[30]Julho!$F$7</f>
        <v>*</v>
      </c>
      <c r="E34" s="15" t="str">
        <f>[30]Julho!$F$8</f>
        <v>*</v>
      </c>
      <c r="F34" s="15" t="str">
        <f>[30]Julho!$F$9</f>
        <v>*</v>
      </c>
      <c r="G34" s="15" t="str">
        <f>[30]Julho!$F$10</f>
        <v>*</v>
      </c>
      <c r="H34" s="15" t="str">
        <f>[30]Julho!$F$11</f>
        <v>*</v>
      </c>
      <c r="I34" s="15" t="str">
        <f>[30]Julho!$F$12</f>
        <v>*</v>
      </c>
      <c r="J34" s="15" t="str">
        <f>[30]Julho!$F$13</f>
        <v>*</v>
      </c>
      <c r="K34" s="15" t="str">
        <f>[30]Julho!$F$14</f>
        <v>*</v>
      </c>
      <c r="L34" s="15" t="str">
        <f>[30]Julho!$F$15</f>
        <v>*</v>
      </c>
      <c r="M34" s="15" t="str">
        <f>[30]Julho!$F$16</f>
        <v>*</v>
      </c>
      <c r="N34" s="15" t="str">
        <f>[30]Julho!$F$17</f>
        <v>*</v>
      </c>
      <c r="O34" s="15" t="str">
        <f>[30]Julho!$F$18</f>
        <v>*</v>
      </c>
      <c r="P34" s="15" t="str">
        <f>[30]Julho!$F$19</f>
        <v>*</v>
      </c>
      <c r="Q34" s="15" t="str">
        <f>[30]Julho!$F$20</f>
        <v>*</v>
      </c>
      <c r="R34" s="15" t="str">
        <f>[30]Julho!$F$21</f>
        <v>*</v>
      </c>
      <c r="S34" s="15" t="str">
        <f>[30]Julho!$F$22</f>
        <v>*</v>
      </c>
      <c r="T34" s="15" t="str">
        <f>[30]Julho!$F$23</f>
        <v>*</v>
      </c>
      <c r="U34" s="15" t="str">
        <f>[30]Julho!$F$24</f>
        <v>*</v>
      </c>
      <c r="V34" s="15" t="str">
        <f>[30]Julho!$F$25</f>
        <v>*</v>
      </c>
      <c r="W34" s="15" t="str">
        <f>[30]Julho!$F$26</f>
        <v>*</v>
      </c>
      <c r="X34" s="15">
        <f>[30]Julho!$F$27</f>
        <v>78</v>
      </c>
      <c r="Y34" s="15">
        <f>[30]Julho!$F$28</f>
        <v>98</v>
      </c>
      <c r="Z34" s="15">
        <f>[30]Julho!$F$29</f>
        <v>99</v>
      </c>
      <c r="AA34" s="15">
        <f>[30]Julho!$F$30</f>
        <v>99</v>
      </c>
      <c r="AB34" s="15">
        <f>[30]Julho!$F$31</f>
        <v>99</v>
      </c>
      <c r="AC34" s="15">
        <f>[30]Julho!$F$32</f>
        <v>71</v>
      </c>
      <c r="AD34" s="15">
        <f>[30]Julho!$F$33</f>
        <v>96</v>
      </c>
      <c r="AE34" s="15">
        <f>[30]Julho!$F$34</f>
        <v>93</v>
      </c>
      <c r="AF34" s="15">
        <f>[30]Julho!$F$35</f>
        <v>94</v>
      </c>
      <c r="AG34" s="21">
        <f t="shared" si="10"/>
        <v>99</v>
      </c>
      <c r="AH34" s="86">
        <f t="shared" ref="AH34:AH44" si="11">AVERAGE(B34:AF34)</f>
        <v>91.888888888888886</v>
      </c>
    </row>
    <row r="35" spans="1:34" ht="17.100000000000001" customHeight="1" x14ac:dyDescent="0.2">
      <c r="A35" s="72" t="s">
        <v>146</v>
      </c>
      <c r="B35" s="15" t="str">
        <f>[31]Julho!$F$5</f>
        <v>*</v>
      </c>
      <c r="C35" s="15" t="str">
        <f>[31]Julho!$F$6</f>
        <v>*</v>
      </c>
      <c r="D35" s="15" t="str">
        <f>[31]Julho!$F$7</f>
        <v>*</v>
      </c>
      <c r="E35" s="15" t="str">
        <f>[31]Julho!$F$8</f>
        <v>*</v>
      </c>
      <c r="F35" s="15" t="str">
        <f>[31]Julho!$F$9</f>
        <v>*</v>
      </c>
      <c r="G35" s="15" t="str">
        <f>[31]Julho!$F$10</f>
        <v>*</v>
      </c>
      <c r="H35" s="15" t="str">
        <f>[31]Julho!$F$11</f>
        <v>*</v>
      </c>
      <c r="I35" s="15" t="str">
        <f>[31]Julho!$F$12</f>
        <v>*</v>
      </c>
      <c r="J35" s="15">
        <f>[31]Julho!$F$13</f>
        <v>70</v>
      </c>
      <c r="K35" s="15">
        <f>[31]Julho!$F$14</f>
        <v>85</v>
      </c>
      <c r="L35" s="15">
        <f>[31]Julho!$F$15</f>
        <v>92</v>
      </c>
      <c r="M35" s="15">
        <f>[31]Julho!$F$16</f>
        <v>78</v>
      </c>
      <c r="N35" s="15">
        <f>[31]Julho!$F$17</f>
        <v>84</v>
      </c>
      <c r="O35" s="15">
        <f>[31]Julho!$F$18</f>
        <v>86</v>
      </c>
      <c r="P35" s="15">
        <f>[31]Julho!$F$19</f>
        <v>75</v>
      </c>
      <c r="Q35" s="15">
        <f>[31]Julho!$F$20</f>
        <v>79</v>
      </c>
      <c r="R35" s="15">
        <f>[31]Julho!$F$21</f>
        <v>85</v>
      </c>
      <c r="S35" s="15">
        <f>[31]Julho!$F$22</f>
        <v>78</v>
      </c>
      <c r="T35" s="15">
        <f>[31]Julho!$F$23</f>
        <v>74</v>
      </c>
      <c r="U35" s="15">
        <f>[31]Julho!$F$24</f>
        <v>73</v>
      </c>
      <c r="V35" s="15">
        <f>[31]Julho!$F$25</f>
        <v>92</v>
      </c>
      <c r="W35" s="15">
        <f>[31]Julho!$F$26</f>
        <v>82</v>
      </c>
      <c r="X35" s="15">
        <f>[31]Julho!$F$27</f>
        <v>81</v>
      </c>
      <c r="Y35" s="15">
        <f>[31]Julho!$F$28</f>
        <v>94</v>
      </c>
      <c r="Z35" s="15">
        <f>[31]Julho!$F$29</f>
        <v>95</v>
      </c>
      <c r="AA35" s="15">
        <f>[31]Julho!$F$30</f>
        <v>90</v>
      </c>
      <c r="AB35" s="15">
        <f>[31]Julho!$F$31</f>
        <v>94</v>
      </c>
      <c r="AC35" s="15">
        <f>[31]Julho!$F$32</f>
        <v>70</v>
      </c>
      <c r="AD35" s="15">
        <f>[31]Julho!$F$33</f>
        <v>87</v>
      </c>
      <c r="AE35" s="15">
        <f>[31]Julho!$F$34</f>
        <v>96</v>
      </c>
      <c r="AF35" s="15">
        <f>[31]Julho!$F$35</f>
        <v>87</v>
      </c>
      <c r="AG35" s="21">
        <f t="shared" si="10"/>
        <v>96</v>
      </c>
      <c r="AH35" s="86">
        <f t="shared" si="11"/>
        <v>83.782608695652172</v>
      </c>
    </row>
    <row r="36" spans="1:34" ht="17.100000000000001" customHeight="1" x14ac:dyDescent="0.2">
      <c r="A36" s="72" t="s">
        <v>147</v>
      </c>
      <c r="B36" s="15" t="str">
        <f>[32]Julho!$F$5</f>
        <v>*</v>
      </c>
      <c r="C36" s="15" t="str">
        <f>[32]Julho!$F$6</f>
        <v>*</v>
      </c>
      <c r="D36" s="15" t="str">
        <f>[32]Julho!$F$7</f>
        <v>*</v>
      </c>
      <c r="E36" s="15" t="str">
        <f>[32]Julho!$F$8</f>
        <v>*</v>
      </c>
      <c r="F36" s="15" t="str">
        <f>[32]Julho!$F$9</f>
        <v>*</v>
      </c>
      <c r="G36" s="15" t="str">
        <f>[32]Julho!$F$10</f>
        <v>*</v>
      </c>
      <c r="H36" s="15" t="str">
        <f>[32]Julho!$F$11</f>
        <v>*</v>
      </c>
      <c r="I36" s="107" t="str">
        <f>[32]Julho!$F$12</f>
        <v>*</v>
      </c>
      <c r="J36" s="15" t="str">
        <f>[32]Julho!$F$13</f>
        <v>*</v>
      </c>
      <c r="K36" s="15" t="str">
        <f>[32]Julho!$F$14</f>
        <v>*</v>
      </c>
      <c r="L36" s="15" t="str">
        <f>[32]Julho!$F$15</f>
        <v>*</v>
      </c>
      <c r="M36" s="15" t="str">
        <f>[32]Julho!$F$16</f>
        <v>*</v>
      </c>
      <c r="N36" s="15" t="str">
        <f>[32]Julho!$F$17</f>
        <v>*</v>
      </c>
      <c r="O36" s="15" t="str">
        <f>[32]Julho!$F$18</f>
        <v>*</v>
      </c>
      <c r="P36" s="15" t="str">
        <f>[32]Julho!$F$19</f>
        <v>*</v>
      </c>
      <c r="Q36" s="15" t="str">
        <f>[32]Julho!$F$20</f>
        <v>*</v>
      </c>
      <c r="R36" s="15" t="str">
        <f>[32]Julho!$F$21</f>
        <v>*</v>
      </c>
      <c r="S36" s="15" t="str">
        <f>[32]Julho!$F$22</f>
        <v>*</v>
      </c>
      <c r="T36" s="15" t="str">
        <f>[32]Julho!$F$23</f>
        <v>*</v>
      </c>
      <c r="U36" s="15" t="str">
        <f>[32]Julho!$F$24</f>
        <v>*</v>
      </c>
      <c r="V36" s="15" t="str">
        <f>[32]Julho!$F$25</f>
        <v>*</v>
      </c>
      <c r="W36" s="15" t="str">
        <f>[32]Julho!$F$26</f>
        <v>*</v>
      </c>
      <c r="X36" s="15" t="str">
        <f>[32]Julho!$F$27</f>
        <v>*</v>
      </c>
      <c r="Y36" s="15" t="str">
        <f>[32]Julho!$F$28</f>
        <v>*</v>
      </c>
      <c r="Z36" s="15" t="str">
        <f>[32]Julho!$F$29</f>
        <v>*</v>
      </c>
      <c r="AA36" s="15" t="str">
        <f>[32]Julho!$F$30</f>
        <v>*</v>
      </c>
      <c r="AB36" s="15" t="str">
        <f>[32]Julho!$F$31</f>
        <v>*</v>
      </c>
      <c r="AC36" s="15" t="str">
        <f>[32]Julho!$F$32</f>
        <v>*</v>
      </c>
      <c r="AD36" s="15" t="str">
        <f>[32]Julho!$F$33</f>
        <v>*</v>
      </c>
      <c r="AE36" s="15" t="str">
        <f>[32]Julho!$F$34</f>
        <v>*</v>
      </c>
      <c r="AF36" s="15" t="str">
        <f>[32]Julho!$F$35</f>
        <v>*</v>
      </c>
      <c r="AG36" s="21" t="s">
        <v>134</v>
      </c>
      <c r="AH36" s="86" t="s">
        <v>134</v>
      </c>
    </row>
    <row r="37" spans="1:34" ht="17.100000000000001" customHeight="1" x14ac:dyDescent="0.2">
      <c r="A37" s="72" t="s">
        <v>148</v>
      </c>
      <c r="B37" s="15" t="str">
        <f>[33]Julho!$F$5</f>
        <v>*</v>
      </c>
      <c r="C37" s="15" t="str">
        <f>[33]Julho!$F$6</f>
        <v>*</v>
      </c>
      <c r="D37" s="15" t="str">
        <f>[33]Julho!$F$7</f>
        <v>*</v>
      </c>
      <c r="E37" s="15" t="str">
        <f>[33]Julho!$F$8</f>
        <v>*</v>
      </c>
      <c r="F37" s="15" t="str">
        <f>[33]Julho!$F$9</f>
        <v>*</v>
      </c>
      <c r="G37" s="15" t="str">
        <f>[33]Julho!$F$10</f>
        <v>*</v>
      </c>
      <c r="H37" s="15" t="str">
        <f>[33]Julho!$F$11</f>
        <v>*</v>
      </c>
      <c r="I37" s="15" t="str">
        <f>[33]Julho!$F$12</f>
        <v>*</v>
      </c>
      <c r="J37" s="15" t="str">
        <f>[33]Julho!$F$13</f>
        <v>*</v>
      </c>
      <c r="K37" s="15" t="str">
        <f>[33]Julho!$F$14</f>
        <v>*</v>
      </c>
      <c r="L37" s="15">
        <f>[33]Julho!$F$15</f>
        <v>52</v>
      </c>
      <c r="M37" s="15">
        <f>[33]Julho!$F$16</f>
        <v>83</v>
      </c>
      <c r="N37" s="15">
        <f>[33]Julho!$F$17</f>
        <v>74</v>
      </c>
      <c r="O37" s="15">
        <f>[33]Julho!$F$18</f>
        <v>74</v>
      </c>
      <c r="P37" s="15">
        <f>[33]Julho!$F$19</f>
        <v>80</v>
      </c>
      <c r="Q37" s="15">
        <f>[33]Julho!$F$20</f>
        <v>81</v>
      </c>
      <c r="R37" s="15">
        <f>[33]Julho!$F$21</f>
        <v>79</v>
      </c>
      <c r="S37" s="15">
        <f>[33]Julho!$F$22</f>
        <v>77</v>
      </c>
      <c r="T37" s="15">
        <f>[33]Julho!$F$23</f>
        <v>74</v>
      </c>
      <c r="U37" s="15">
        <f>[33]Julho!$F$24</f>
        <v>81</v>
      </c>
      <c r="V37" s="15">
        <f>[33]Julho!$F$25</f>
        <v>88</v>
      </c>
      <c r="W37" s="15">
        <f>[33]Julho!$F$26</f>
        <v>91</v>
      </c>
      <c r="X37" s="15">
        <f>[33]Julho!$F$27</f>
        <v>85</v>
      </c>
      <c r="Y37" s="15">
        <f>[33]Julho!$F$28</f>
        <v>76</v>
      </c>
      <c r="Z37" s="15">
        <f>[33]Julho!$F$29</f>
        <v>91</v>
      </c>
      <c r="AA37" s="15">
        <f>[33]Julho!$F$30</f>
        <v>87</v>
      </c>
      <c r="AB37" s="15">
        <f>[33]Julho!$F$31</f>
        <v>75</v>
      </c>
      <c r="AC37" s="15">
        <f>[33]Julho!$F$32</f>
        <v>69</v>
      </c>
      <c r="AD37" s="15">
        <f>[33]Julho!$F$33</f>
        <v>69</v>
      </c>
      <c r="AE37" s="15">
        <f>[33]Julho!$F$34</f>
        <v>87</v>
      </c>
      <c r="AF37" s="15">
        <f>[33]Julho!$F$35</f>
        <v>96</v>
      </c>
      <c r="AG37" s="21">
        <f>MAX(B37:AF37)</f>
        <v>96</v>
      </c>
      <c r="AH37" s="86">
        <f>AVERAGE(B37:AF37)</f>
        <v>79.476190476190482</v>
      </c>
    </row>
    <row r="38" spans="1:34" ht="17.100000000000001" customHeight="1" x14ac:dyDescent="0.2">
      <c r="A38" s="72" t="s">
        <v>149</v>
      </c>
      <c r="B38" s="15" t="str">
        <f>[34]Julho!$F$5</f>
        <v>*</v>
      </c>
      <c r="C38" s="15" t="str">
        <f>[34]Julho!$F$6</f>
        <v>*</v>
      </c>
      <c r="D38" s="15" t="str">
        <f>[34]Julho!$F$7</f>
        <v>*</v>
      </c>
      <c r="E38" s="15" t="str">
        <f>[34]Julho!$F$8</f>
        <v>*</v>
      </c>
      <c r="F38" s="15" t="str">
        <f>[34]Julho!$F$9</f>
        <v>*</v>
      </c>
      <c r="G38" s="15" t="str">
        <f>[34]Julho!$F$10</f>
        <v>*</v>
      </c>
      <c r="H38" s="15" t="str">
        <f>[34]Julho!$F$11</f>
        <v>*</v>
      </c>
      <c r="I38" s="15" t="str">
        <f>[34]Julho!$F$12</f>
        <v>*</v>
      </c>
      <c r="J38" s="15" t="str">
        <f>[34]Julho!$F$13</f>
        <v>*</v>
      </c>
      <c r="K38" s="15" t="str">
        <f>[34]Julho!$F$14</f>
        <v>*</v>
      </c>
      <c r="L38" s="15" t="str">
        <f>[34]Julho!$F$15</f>
        <v>*</v>
      </c>
      <c r="M38" s="15" t="str">
        <f>[34]Julho!$F$16</f>
        <v>*</v>
      </c>
      <c r="N38" s="15" t="str">
        <f>[34]Julho!$F$17</f>
        <v>*</v>
      </c>
      <c r="O38" s="15" t="str">
        <f>[34]Julho!$F$18</f>
        <v>*</v>
      </c>
      <c r="P38" s="15" t="str">
        <f>[34]Julho!$F$19</f>
        <v>*</v>
      </c>
      <c r="Q38" s="15">
        <f>[34]Julho!$F$20</f>
        <v>51</v>
      </c>
      <c r="R38" s="15">
        <f>[34]Julho!$F$21</f>
        <v>68</v>
      </c>
      <c r="S38" s="15">
        <f>[34]Julho!$F$22</f>
        <v>55</v>
      </c>
      <c r="T38" s="15">
        <f>[34]Julho!$F$23</f>
        <v>67</v>
      </c>
      <c r="U38" s="15">
        <f>[34]Julho!$F$24</f>
        <v>85</v>
      </c>
      <c r="V38" s="15">
        <f>[34]Julho!$F$25</f>
        <v>94</v>
      </c>
      <c r="W38" s="15">
        <f>[34]Julho!$F$26</f>
        <v>79</v>
      </c>
      <c r="X38" s="15">
        <f>[34]Julho!$F$27</f>
        <v>89</v>
      </c>
      <c r="Y38" s="15">
        <f>[34]Julho!$F$28</f>
        <v>92</v>
      </c>
      <c r="Z38" s="15">
        <f>[34]Julho!$F$29</f>
        <v>98</v>
      </c>
      <c r="AA38" s="15">
        <f>[34]Julho!$F$30</f>
        <v>98</v>
      </c>
      <c r="AB38" s="15">
        <f>[34]Julho!$F$31</f>
        <v>98</v>
      </c>
      <c r="AC38" s="15">
        <f>[34]Julho!$F$32</f>
        <v>70</v>
      </c>
      <c r="AD38" s="15">
        <f>[34]Julho!$F$33</f>
        <v>93</v>
      </c>
      <c r="AE38" s="15">
        <f>[34]Julho!$F$34</f>
        <v>86</v>
      </c>
      <c r="AF38" s="15">
        <f>[34]Julho!$F$35</f>
        <v>97</v>
      </c>
      <c r="AG38" s="21">
        <f t="shared" ref="AG38:AG44" si="12">MAX(B38:AF38)</f>
        <v>98</v>
      </c>
      <c r="AH38" s="86">
        <f>AVERAGE(B38:AF38)</f>
        <v>82.5</v>
      </c>
    </row>
    <row r="39" spans="1:34" ht="17.100000000000001" customHeight="1" x14ac:dyDescent="0.2">
      <c r="A39" s="72" t="s">
        <v>150</v>
      </c>
      <c r="B39" s="15" t="str">
        <f>[35]Julho!$F$5</f>
        <v>*</v>
      </c>
      <c r="C39" s="15" t="str">
        <f>[35]Julho!$F$6</f>
        <v>*</v>
      </c>
      <c r="D39" s="15" t="str">
        <f>[35]Julho!$F$7</f>
        <v>*</v>
      </c>
      <c r="E39" s="15" t="str">
        <f>[35]Julho!$F$8</f>
        <v>*</v>
      </c>
      <c r="F39" s="15" t="str">
        <f>[35]Julho!$F$9</f>
        <v>*</v>
      </c>
      <c r="G39" s="15" t="str">
        <f>[35]Julho!$F$10</f>
        <v>*</v>
      </c>
      <c r="H39" s="15" t="str">
        <f>[35]Julho!$F$11</f>
        <v>*</v>
      </c>
      <c r="I39" s="15" t="str">
        <f>[35]Julho!$F$12</f>
        <v>*</v>
      </c>
      <c r="J39" s="15" t="str">
        <f>[35]Julho!$F$13</f>
        <v>*</v>
      </c>
      <c r="K39" s="15" t="str">
        <f>[35]Julho!$F$14</f>
        <v>*</v>
      </c>
      <c r="L39" s="15" t="str">
        <f>[35]Julho!$F$15</f>
        <v>*</v>
      </c>
      <c r="M39" s="15" t="str">
        <f>[35]Julho!$F$16</f>
        <v>*</v>
      </c>
      <c r="N39" s="15" t="str">
        <f>[35]Julho!$F$17</f>
        <v>*</v>
      </c>
      <c r="O39" s="15" t="str">
        <f>[35]Julho!$F$18</f>
        <v>*</v>
      </c>
      <c r="P39" s="15">
        <f>[35]Julho!$F$19</f>
        <v>90</v>
      </c>
      <c r="Q39" s="15" t="str">
        <f>[35]Julho!$F$20</f>
        <v>*</v>
      </c>
      <c r="R39" s="15" t="str">
        <f>[35]Julho!$F$21</f>
        <v>*</v>
      </c>
      <c r="S39" s="15" t="str">
        <f>[35]Julho!$F$22</f>
        <v>*</v>
      </c>
      <c r="T39" s="15" t="str">
        <f>[35]Julho!$F$23</f>
        <v>*</v>
      </c>
      <c r="U39" s="15" t="str">
        <f>[35]Julho!$F$24</f>
        <v>*</v>
      </c>
      <c r="V39" s="15" t="str">
        <f>[35]Julho!$F$25</f>
        <v>*</v>
      </c>
      <c r="W39" s="15" t="str">
        <f>[35]Julho!$F$26</f>
        <v>*</v>
      </c>
      <c r="X39" s="15" t="str">
        <f>[35]Julho!$F$27</f>
        <v>*</v>
      </c>
      <c r="Y39" s="15" t="str">
        <f>[35]Julho!$F$28</f>
        <v>*</v>
      </c>
      <c r="Z39" s="15" t="str">
        <f>[35]Julho!$F$29</f>
        <v>*</v>
      </c>
      <c r="AA39" s="15" t="str">
        <f>[35]Julho!$F$30</f>
        <v>*</v>
      </c>
      <c r="AB39" s="15" t="str">
        <f>[35]Julho!$F$31</f>
        <v>*</v>
      </c>
      <c r="AC39" s="15" t="str">
        <f>[35]Julho!$F$32</f>
        <v>*</v>
      </c>
      <c r="AD39" s="15" t="str">
        <f>[35]Julho!$F$33</f>
        <v>*</v>
      </c>
      <c r="AE39" s="15" t="str">
        <f>[35]Julho!$F$34</f>
        <v>*</v>
      </c>
      <c r="AF39" s="15" t="str">
        <f>[35]Julho!$F$35</f>
        <v>*</v>
      </c>
      <c r="AG39" s="21">
        <f t="shared" si="12"/>
        <v>90</v>
      </c>
      <c r="AH39" s="86">
        <f>AVERAGE(B39:AF39)</f>
        <v>90</v>
      </c>
    </row>
    <row r="40" spans="1:34" ht="17.100000000000001" customHeight="1" x14ac:dyDescent="0.2">
      <c r="A40" s="72" t="s">
        <v>151</v>
      </c>
      <c r="B40" s="15" t="str">
        <f>[36]Julho!$F$5</f>
        <v>*</v>
      </c>
      <c r="C40" s="15" t="str">
        <f>[36]Julho!$F$6</f>
        <v>*</v>
      </c>
      <c r="D40" s="15" t="str">
        <f>[36]Julho!$F$7</f>
        <v>*</v>
      </c>
      <c r="E40" s="15" t="str">
        <f>[36]Julho!$F$8</f>
        <v>*</v>
      </c>
      <c r="F40" s="15" t="str">
        <f>[36]Julho!$F$9</f>
        <v>*</v>
      </c>
      <c r="G40" s="15" t="str">
        <f>[36]Julho!$F$10</f>
        <v>*</v>
      </c>
      <c r="H40" s="15" t="str">
        <f>[36]Julho!$F$11</f>
        <v>*</v>
      </c>
      <c r="I40" s="15" t="str">
        <f>[36]Julho!$F$12</f>
        <v>*</v>
      </c>
      <c r="J40" s="15" t="str">
        <f>[36]Julho!$F$13</f>
        <v>*</v>
      </c>
      <c r="K40" s="15" t="str">
        <f>[36]Julho!$F$14</f>
        <v>*</v>
      </c>
      <c r="L40" s="15" t="str">
        <f>[36]Julho!$F$15</f>
        <v>*</v>
      </c>
      <c r="M40" s="15" t="str">
        <f>[36]Julho!$F$16</f>
        <v>*</v>
      </c>
      <c r="N40" s="15" t="str">
        <f>[36]Julho!$F$17</f>
        <v>*</v>
      </c>
      <c r="O40" s="15" t="str">
        <f>[36]Julho!$F$18</f>
        <v>*</v>
      </c>
      <c r="P40" s="15" t="str">
        <f>[36]Julho!$F$19</f>
        <v>*</v>
      </c>
      <c r="Q40" s="15" t="str">
        <f>[36]Julho!$F$20</f>
        <v>*</v>
      </c>
      <c r="R40" s="15">
        <f>[36]Julho!$F$21</f>
        <v>73</v>
      </c>
      <c r="S40" s="15">
        <f>[36]Julho!$F$22</f>
        <v>55</v>
      </c>
      <c r="T40" s="15">
        <f>[36]Julho!$F$23</f>
        <v>82</v>
      </c>
      <c r="U40" s="15">
        <f>[36]Julho!$F$24</f>
        <v>0</v>
      </c>
      <c r="V40" s="15">
        <f>[36]Julho!$F$25</f>
        <v>78</v>
      </c>
      <c r="W40" s="15">
        <f>[36]Julho!$F$26</f>
        <v>87</v>
      </c>
      <c r="X40" s="15">
        <f>[36]Julho!$F$27</f>
        <v>0</v>
      </c>
      <c r="Y40" s="15">
        <f>[36]Julho!$F$28</f>
        <v>0</v>
      </c>
      <c r="Z40" s="15">
        <f>[36]Julho!$F$29</f>
        <v>54</v>
      </c>
      <c r="AA40" s="15">
        <f>[36]Julho!$F$30</f>
        <v>94</v>
      </c>
      <c r="AB40" s="15">
        <f>[36]Julho!$F$31</f>
        <v>0</v>
      </c>
      <c r="AC40" s="15">
        <f>[36]Julho!$F$32</f>
        <v>0</v>
      </c>
      <c r="AD40" s="15">
        <f>[36]Julho!$F$33</f>
        <v>0</v>
      </c>
      <c r="AE40" s="15">
        <f>[36]Julho!$F$34</f>
        <v>78</v>
      </c>
      <c r="AF40" s="15">
        <f>[36]Julho!$F$35</f>
        <v>90</v>
      </c>
      <c r="AG40" s="21">
        <f t="shared" si="12"/>
        <v>94</v>
      </c>
      <c r="AH40" s="86">
        <f>AVERAGE(B40:AF40)</f>
        <v>46.06666666666667</v>
      </c>
    </row>
    <row r="41" spans="1:34" ht="17.100000000000001" customHeight="1" x14ac:dyDescent="0.2">
      <c r="A41" s="72" t="s">
        <v>152</v>
      </c>
      <c r="B41" s="15" t="str">
        <f>[37]Julho!$F$5</f>
        <v>*</v>
      </c>
      <c r="C41" s="15" t="str">
        <f>[37]Julho!$F$6</f>
        <v>*</v>
      </c>
      <c r="D41" s="15" t="str">
        <f>[37]Julho!$F$7</f>
        <v>*</v>
      </c>
      <c r="E41" s="15" t="str">
        <f>[37]Julho!$F$8</f>
        <v>*</v>
      </c>
      <c r="F41" s="15" t="str">
        <f>[37]Julho!$F$9</f>
        <v>*</v>
      </c>
      <c r="G41" s="15" t="str">
        <f>[37]Julho!$F$10</f>
        <v>*</v>
      </c>
      <c r="H41" s="15" t="str">
        <f>[37]Julho!$F$11</f>
        <v>*</v>
      </c>
      <c r="I41" s="15" t="str">
        <f>[37]Julho!$F$12</f>
        <v>*</v>
      </c>
      <c r="J41" s="15" t="str">
        <f>[37]Julho!$F$13</f>
        <v>*</v>
      </c>
      <c r="K41" s="15" t="str">
        <f>[37]Julho!$F$14</f>
        <v>*</v>
      </c>
      <c r="L41" s="15" t="str">
        <f>[37]Julho!$F$15</f>
        <v>*</v>
      </c>
      <c r="M41" s="15" t="str">
        <f>[37]Julho!$F$16</f>
        <v>*</v>
      </c>
      <c r="N41" s="15">
        <f>[37]Julho!$F$17</f>
        <v>56</v>
      </c>
      <c r="O41" s="15">
        <f>[37]Julho!$F$18</f>
        <v>87</v>
      </c>
      <c r="P41" s="15">
        <f>[37]Julho!$F$19</f>
        <v>88</v>
      </c>
      <c r="Q41" s="15">
        <f>[37]Julho!$F$20</f>
        <v>85</v>
      </c>
      <c r="R41" s="15">
        <f>[37]Julho!$F$21</f>
        <v>85</v>
      </c>
      <c r="S41" s="15">
        <f>[37]Julho!$F$22</f>
        <v>77</v>
      </c>
      <c r="T41" s="15">
        <f>[37]Julho!$F$23</f>
        <v>79</v>
      </c>
      <c r="U41" s="15">
        <f>[37]Julho!$F$24</f>
        <v>87</v>
      </c>
      <c r="V41" s="15">
        <f>[37]Julho!$F$25</f>
        <v>95</v>
      </c>
      <c r="W41" s="15">
        <f>[37]Julho!$F$26</f>
        <v>97</v>
      </c>
      <c r="X41" s="15">
        <f>[37]Julho!$F$27</f>
        <v>97</v>
      </c>
      <c r="Y41" s="15">
        <f>[37]Julho!$F$28</f>
        <v>91</v>
      </c>
      <c r="Z41" s="15">
        <f>[37]Julho!$F$29</f>
        <v>98</v>
      </c>
      <c r="AA41" s="15">
        <f>[37]Julho!$F$30</f>
        <v>97</v>
      </c>
      <c r="AB41" s="15">
        <f>[37]Julho!$F$31</f>
        <v>98</v>
      </c>
      <c r="AC41" s="15">
        <f>[37]Julho!$F$32</f>
        <v>86</v>
      </c>
      <c r="AD41" s="15">
        <f>[37]Julho!$F$33</f>
        <v>90</v>
      </c>
      <c r="AE41" s="15">
        <f>[37]Julho!$F$34</f>
        <v>95</v>
      </c>
      <c r="AF41" s="15">
        <f>[37]Julho!$F$35</f>
        <v>97</v>
      </c>
      <c r="AG41" s="21">
        <f t="shared" si="12"/>
        <v>98</v>
      </c>
      <c r="AH41" s="86">
        <f t="shared" si="11"/>
        <v>88.684210526315795</v>
      </c>
    </row>
    <row r="42" spans="1:34" ht="17.100000000000001" customHeight="1" x14ac:dyDescent="0.2">
      <c r="A42" s="72" t="s">
        <v>153</v>
      </c>
      <c r="B42" s="15" t="str">
        <f>[38]Julho!$F$5</f>
        <v>*</v>
      </c>
      <c r="C42" s="15" t="str">
        <f>[38]Julho!$F$6</f>
        <v>*</v>
      </c>
      <c r="D42" s="15" t="str">
        <f>[38]Julho!$F$7</f>
        <v>*</v>
      </c>
      <c r="E42" s="15" t="str">
        <f>[38]Julho!$F$8</f>
        <v>*</v>
      </c>
      <c r="F42" s="15" t="str">
        <f>[38]Julho!$F$9</f>
        <v>*</v>
      </c>
      <c r="G42" s="15" t="str">
        <f>[38]Julho!$F$10</f>
        <v>*</v>
      </c>
      <c r="H42" s="15" t="str">
        <f>[38]Julho!$F$11</f>
        <v>*</v>
      </c>
      <c r="I42" s="15" t="str">
        <f>[38]Julho!$F$12</f>
        <v>*</v>
      </c>
      <c r="J42" s="15" t="str">
        <f>[38]Julho!$F$13</f>
        <v>*</v>
      </c>
      <c r="K42" s="15" t="str">
        <f>[38]Julho!$F$14</f>
        <v>*</v>
      </c>
      <c r="L42" s="15" t="str">
        <f>[38]Julho!$F$15</f>
        <v>*</v>
      </c>
      <c r="M42" s="15" t="str">
        <f>[38]Julho!$F$16</f>
        <v>*</v>
      </c>
      <c r="N42" s="15" t="str">
        <f>[38]Julho!$F$17</f>
        <v>*</v>
      </c>
      <c r="O42" s="15" t="str">
        <f>[38]Julho!$F$18</f>
        <v>*</v>
      </c>
      <c r="P42" s="15" t="str">
        <f>[38]Julho!$F$19</f>
        <v>*</v>
      </c>
      <c r="Q42" s="15" t="str">
        <f>[38]Julho!$F$20</f>
        <v>*</v>
      </c>
      <c r="R42" s="15">
        <f>[38]Julho!$F$21</f>
        <v>78</v>
      </c>
      <c r="S42" s="15">
        <f>[38]Julho!$F$22</f>
        <v>64</v>
      </c>
      <c r="T42" s="15">
        <f>[38]Julho!$F$23</f>
        <v>78</v>
      </c>
      <c r="U42" s="15">
        <f>[38]Julho!$F$24</f>
        <v>80</v>
      </c>
      <c r="V42" s="15">
        <f>[38]Julho!$F$25</f>
        <v>84</v>
      </c>
      <c r="W42" s="15">
        <f>[38]Julho!$F$26</f>
        <v>82</v>
      </c>
      <c r="X42" s="15">
        <f>[38]Julho!$F$27</f>
        <v>88</v>
      </c>
      <c r="Y42" s="15">
        <f>[38]Julho!$F$28</f>
        <v>87</v>
      </c>
      <c r="Z42" s="15">
        <f>[38]Julho!$F$29</f>
        <v>96</v>
      </c>
      <c r="AA42" s="15">
        <f>[38]Julho!$F$30</f>
        <v>95</v>
      </c>
      <c r="AB42" s="15">
        <f>[38]Julho!$F$31</f>
        <v>98</v>
      </c>
      <c r="AC42" s="15">
        <f>[38]Julho!$F$32</f>
        <v>85</v>
      </c>
      <c r="AD42" s="15">
        <f>[38]Julho!$F$33</f>
        <v>81</v>
      </c>
      <c r="AE42" s="15">
        <f>[38]Julho!$F$34</f>
        <v>83</v>
      </c>
      <c r="AF42" s="15">
        <f>[38]Julho!$F$35</f>
        <v>87</v>
      </c>
      <c r="AG42" s="21">
        <f>MAX(B42:AF42)</f>
        <v>98</v>
      </c>
      <c r="AH42" s="86">
        <f>AVERAGE(B42:AF42)</f>
        <v>84.4</v>
      </c>
    </row>
    <row r="43" spans="1:34" ht="17.100000000000001" customHeight="1" x14ac:dyDescent="0.2">
      <c r="A43" s="72" t="s">
        <v>154</v>
      </c>
      <c r="B43" s="15" t="str">
        <f>[39]Julho!$F$5</f>
        <v>*</v>
      </c>
      <c r="C43" s="15" t="str">
        <f>[39]Julho!$F$6</f>
        <v>*</v>
      </c>
      <c r="D43" s="15" t="str">
        <f>[39]Julho!$F$7</f>
        <v>*</v>
      </c>
      <c r="E43" s="15" t="str">
        <f>[39]Julho!$F$8</f>
        <v>*</v>
      </c>
      <c r="F43" s="15" t="str">
        <f>[39]Julho!$F$9</f>
        <v>*</v>
      </c>
      <c r="G43" s="15" t="str">
        <f>[39]Julho!$F$10</f>
        <v>*</v>
      </c>
      <c r="H43" s="15" t="str">
        <f>[39]Julho!$F$11</f>
        <v>*</v>
      </c>
      <c r="I43" s="15" t="str">
        <f>[39]Julho!$F$12</f>
        <v>*</v>
      </c>
      <c r="J43" s="15" t="str">
        <f>[39]Julho!$F$13</f>
        <v>*</v>
      </c>
      <c r="K43" s="15" t="str">
        <f>[39]Julho!$F$14</f>
        <v>*</v>
      </c>
      <c r="L43" s="15" t="str">
        <f>[39]Julho!$F$15</f>
        <v>*</v>
      </c>
      <c r="M43" s="15" t="str">
        <f>[39]Julho!$F$16</f>
        <v>*</v>
      </c>
      <c r="N43" s="15">
        <f>[39]Julho!$F$17</f>
        <v>73</v>
      </c>
      <c r="O43" s="15">
        <f>[39]Julho!$F$18</f>
        <v>86</v>
      </c>
      <c r="P43" s="15">
        <f>[39]Julho!$F$19</f>
        <v>89</v>
      </c>
      <c r="Q43" s="15">
        <f>[39]Julho!$F$20</f>
        <v>84</v>
      </c>
      <c r="R43" s="15">
        <f>[39]Julho!$F$21</f>
        <v>85</v>
      </c>
      <c r="S43" s="15">
        <f>[39]Julho!$F$22</f>
        <v>79</v>
      </c>
      <c r="T43" s="15">
        <f>[39]Julho!$F$23</f>
        <v>85</v>
      </c>
      <c r="U43" s="15">
        <f>[39]Julho!$F$24</f>
        <v>88</v>
      </c>
      <c r="V43" s="15">
        <f>[39]Julho!$F$25</f>
        <v>95</v>
      </c>
      <c r="W43" s="15">
        <f>[39]Julho!$F$26</f>
        <v>86</v>
      </c>
      <c r="X43" s="15">
        <f>[39]Julho!$F$27</f>
        <v>90</v>
      </c>
      <c r="Y43" s="15">
        <f>[39]Julho!$F$28</f>
        <v>91</v>
      </c>
      <c r="Z43" s="15">
        <f>[39]Julho!$F$29</f>
        <v>99</v>
      </c>
      <c r="AA43" s="15">
        <f>[39]Julho!$F$30</f>
        <v>99</v>
      </c>
      <c r="AB43" s="15">
        <f>[39]Julho!$F$31</f>
        <v>99</v>
      </c>
      <c r="AC43" s="15">
        <f>[39]Julho!$F$32</f>
        <v>92</v>
      </c>
      <c r="AD43" s="15">
        <f>[39]Julho!$F$33</f>
        <v>91</v>
      </c>
      <c r="AE43" s="15">
        <f>[39]Julho!$F$34</f>
        <v>93</v>
      </c>
      <c r="AF43" s="15">
        <f>[39]Julho!$F$35</f>
        <v>96</v>
      </c>
      <c r="AG43" s="21">
        <f t="shared" si="12"/>
        <v>99</v>
      </c>
      <c r="AH43" s="86">
        <f t="shared" si="11"/>
        <v>89.473684210526315</v>
      </c>
    </row>
    <row r="44" spans="1:34" ht="17.100000000000001" customHeight="1" x14ac:dyDescent="0.2">
      <c r="A44" s="72" t="s">
        <v>155</v>
      </c>
      <c r="B44" s="15" t="str">
        <f>[40]Julho!$F$5</f>
        <v>*</v>
      </c>
      <c r="C44" s="15" t="str">
        <f>[40]Julho!$F$6</f>
        <v>*</v>
      </c>
      <c r="D44" s="15" t="str">
        <f>[40]Julho!$F$7</f>
        <v>*</v>
      </c>
      <c r="E44" s="15" t="str">
        <f>[40]Julho!$F$8</f>
        <v>*</v>
      </c>
      <c r="F44" s="15" t="str">
        <f>[40]Julho!$F$9</f>
        <v>*</v>
      </c>
      <c r="G44" s="15" t="str">
        <f>[40]Julho!$F$10</f>
        <v>*</v>
      </c>
      <c r="H44" s="15" t="str">
        <f>[40]Julho!$F$11</f>
        <v>*</v>
      </c>
      <c r="I44" s="15" t="str">
        <f>[40]Julho!$F$12</f>
        <v>*</v>
      </c>
      <c r="J44" s="15" t="str">
        <f>[40]Julho!$F$13</f>
        <v>*</v>
      </c>
      <c r="K44" s="15" t="str">
        <f>[40]Julho!$F$14</f>
        <v>*</v>
      </c>
      <c r="L44" s="15" t="str">
        <f>[40]Julho!$F$15</f>
        <v>*</v>
      </c>
      <c r="M44" s="15" t="str">
        <f>[40]Julho!$F$16</f>
        <v>*</v>
      </c>
      <c r="N44" s="15" t="str">
        <f>[40]Julho!$F$17</f>
        <v>*</v>
      </c>
      <c r="O44" s="15" t="str">
        <f>[40]Julho!$F$18</f>
        <v>*</v>
      </c>
      <c r="P44" s="15" t="str">
        <f>[40]Julho!$F$19</f>
        <v>*</v>
      </c>
      <c r="Q44" s="15" t="str">
        <f>[40]Julho!$F$20</f>
        <v>*</v>
      </c>
      <c r="R44" s="15">
        <f>[40]Julho!$F$21</f>
        <v>68</v>
      </c>
      <c r="S44" s="15">
        <f>[40]Julho!$F$22</f>
        <v>60</v>
      </c>
      <c r="T44" s="15">
        <f>[40]Julho!$F$23</f>
        <v>66</v>
      </c>
      <c r="U44" s="15">
        <f>[40]Julho!$F$24</f>
        <v>66</v>
      </c>
      <c r="V44" s="15">
        <f>[40]Julho!$F$25</f>
        <v>67</v>
      </c>
      <c r="W44" s="15">
        <f>[40]Julho!$F$26</f>
        <v>73</v>
      </c>
      <c r="X44" s="15">
        <f>[40]Julho!$F$27</f>
        <v>76</v>
      </c>
      <c r="Y44" s="15">
        <f>[40]Julho!$F$28</f>
        <v>73</v>
      </c>
      <c r="Z44" s="15">
        <f>[40]Julho!$F$29</f>
        <v>76</v>
      </c>
      <c r="AA44" s="15">
        <f>[40]Julho!$F$30</f>
        <v>76</v>
      </c>
      <c r="AB44" s="15">
        <f>[40]Julho!$F$31</f>
        <v>77</v>
      </c>
      <c r="AC44" s="15">
        <f>[40]Julho!$F$32</f>
        <v>69</v>
      </c>
      <c r="AD44" s="15">
        <f>[40]Julho!$F$33</f>
        <v>74</v>
      </c>
      <c r="AE44" s="15">
        <f>[40]Julho!$F$34</f>
        <v>71</v>
      </c>
      <c r="AF44" s="15">
        <f>[40]Julho!$F$35</f>
        <v>74</v>
      </c>
      <c r="AG44" s="21">
        <f t="shared" si="12"/>
        <v>77</v>
      </c>
      <c r="AH44" s="86">
        <f t="shared" si="11"/>
        <v>71.066666666666663</v>
      </c>
    </row>
    <row r="45" spans="1:34" ht="17.100000000000001" customHeight="1" x14ac:dyDescent="0.2">
      <c r="A45" s="72" t="s">
        <v>156</v>
      </c>
      <c r="B45" s="15" t="str">
        <f>[41]Julho!$F$5</f>
        <v>*</v>
      </c>
      <c r="C45" s="15" t="str">
        <f>[41]Julho!$F$6</f>
        <v>*</v>
      </c>
      <c r="D45" s="15" t="str">
        <f>[41]Julho!$F$7</f>
        <v>*</v>
      </c>
      <c r="E45" s="15" t="str">
        <f>[41]Julho!$F$8</f>
        <v>*</v>
      </c>
      <c r="F45" s="15" t="str">
        <f>[41]Julho!$F$9</f>
        <v>*</v>
      </c>
      <c r="G45" s="15" t="str">
        <f>[41]Julho!$F$10</f>
        <v>*</v>
      </c>
      <c r="H45" s="15" t="str">
        <f>[41]Julho!$F$11</f>
        <v>*</v>
      </c>
      <c r="I45" s="107" t="str">
        <f>[41]Julho!$F$12</f>
        <v>*</v>
      </c>
      <c r="J45" s="15" t="str">
        <f>[41]Julho!$F$13</f>
        <v>*</v>
      </c>
      <c r="K45" s="15" t="str">
        <f>[41]Julho!$F$14</f>
        <v>*</v>
      </c>
      <c r="L45" s="15" t="str">
        <f>[41]Julho!$F$15</f>
        <v>*</v>
      </c>
      <c r="M45" s="15">
        <f>[41]Julho!$F$16</f>
        <v>54</v>
      </c>
      <c r="N45" s="15">
        <f>[41]Julho!$F$17</f>
        <v>59</v>
      </c>
      <c r="O45" s="15">
        <f>[41]Julho!$F$18</f>
        <v>66</v>
      </c>
      <c r="P45" s="15">
        <f>[41]Julho!$F$19</f>
        <v>64</v>
      </c>
      <c r="Q45" s="15">
        <f>[41]Julho!$F$20</f>
        <v>69</v>
      </c>
      <c r="R45" s="15">
        <f>[41]Julho!$F$21</f>
        <v>84</v>
      </c>
      <c r="S45" s="15">
        <f>[41]Julho!$F$22</f>
        <v>53</v>
      </c>
      <c r="T45" s="15">
        <f>[41]Julho!$F$23</f>
        <v>63</v>
      </c>
      <c r="U45" s="15">
        <f>[41]Julho!$F$24</f>
        <v>75</v>
      </c>
      <c r="V45" s="15">
        <f>[41]Julho!$F$25</f>
        <v>88</v>
      </c>
      <c r="W45" s="15">
        <f>[41]Julho!$F$26</f>
        <v>86</v>
      </c>
      <c r="X45" s="15">
        <f>[41]Julho!$F$27</f>
        <v>77</v>
      </c>
      <c r="Y45" s="15">
        <f>[41]Julho!$F$28</f>
        <v>93</v>
      </c>
      <c r="Z45" s="15">
        <f>[41]Julho!$F$29</f>
        <v>94</v>
      </c>
      <c r="AA45" s="15">
        <f>[41]Julho!$F$30</f>
        <v>93</v>
      </c>
      <c r="AB45" s="15">
        <f>[41]Julho!$F$31</f>
        <v>98</v>
      </c>
      <c r="AC45" s="15">
        <f>[41]Julho!$F$32</f>
        <v>65</v>
      </c>
      <c r="AD45" s="15">
        <f>[41]Julho!$F$33</f>
        <v>93</v>
      </c>
      <c r="AE45" s="15">
        <f>[41]Julho!$F$34</f>
        <v>80</v>
      </c>
      <c r="AF45" s="15">
        <f>[41]Julho!$F$35</f>
        <v>94</v>
      </c>
      <c r="AG45" s="21">
        <f>MAX(B45:AF45)</f>
        <v>98</v>
      </c>
      <c r="AH45" s="86">
        <f>AVERAGE(B45:AF45)</f>
        <v>77.400000000000006</v>
      </c>
    </row>
    <row r="46" spans="1:34" ht="17.100000000000001" customHeight="1" x14ac:dyDescent="0.2">
      <c r="A46" s="72" t="s">
        <v>157</v>
      </c>
      <c r="B46" s="15" t="str">
        <f>[42]Julho!$F$5</f>
        <v>*</v>
      </c>
      <c r="C46" s="15" t="str">
        <f>[42]Julho!$F$6</f>
        <v>*</v>
      </c>
      <c r="D46" s="15" t="str">
        <f>[42]Julho!$F$7</f>
        <v>*</v>
      </c>
      <c r="E46" s="15" t="str">
        <f>[42]Julho!$F$8</f>
        <v>*</v>
      </c>
      <c r="F46" s="15" t="str">
        <f>[42]Julho!$F$9</f>
        <v>*</v>
      </c>
      <c r="G46" s="15" t="str">
        <f>[42]Julho!$F$10</f>
        <v>*</v>
      </c>
      <c r="H46" s="15" t="str">
        <f>[42]Julho!$F$11</f>
        <v>*</v>
      </c>
      <c r="I46" s="15" t="str">
        <f>[42]Julho!$F$12</f>
        <v>*</v>
      </c>
      <c r="J46" s="15">
        <f>[42]Julho!$F$13</f>
        <v>81</v>
      </c>
      <c r="K46" s="15">
        <f>[42]Julho!$F$14</f>
        <v>98</v>
      </c>
      <c r="L46" s="15">
        <f>[42]Julho!$F$15</f>
        <v>97</v>
      </c>
      <c r="M46" s="15">
        <f>[42]Julho!$F$16</f>
        <v>97</v>
      </c>
      <c r="N46" s="15">
        <f>[42]Julho!$F$17</f>
        <v>98</v>
      </c>
      <c r="O46" s="15">
        <f>[42]Julho!$F$18</f>
        <v>98</v>
      </c>
      <c r="P46" s="15">
        <f>[42]Julho!$F$19</f>
        <v>97</v>
      </c>
      <c r="Q46" s="15">
        <f>[42]Julho!$F$20</f>
        <v>98</v>
      </c>
      <c r="R46" s="15">
        <f>[42]Julho!$F$21</f>
        <v>98</v>
      </c>
      <c r="S46" s="15">
        <f>[42]Julho!$F$22</f>
        <v>98</v>
      </c>
      <c r="T46" s="15">
        <f>[42]Julho!$F$23</f>
        <v>97</v>
      </c>
      <c r="U46" s="15">
        <f>[42]Julho!$F$24</f>
        <v>98</v>
      </c>
      <c r="V46" s="15">
        <f>[42]Julho!$F$25</f>
        <v>97</v>
      </c>
      <c r="W46" s="15">
        <f>[42]Julho!$F$26</f>
        <v>98</v>
      </c>
      <c r="X46" s="15">
        <f>[42]Julho!$F$27</f>
        <v>98</v>
      </c>
      <c r="Y46" s="15">
        <f>[42]Julho!$F$28</f>
        <v>98</v>
      </c>
      <c r="Z46" s="15">
        <f>[42]Julho!$F$29</f>
        <v>98</v>
      </c>
      <c r="AA46" s="15">
        <f>[42]Julho!$F$30</f>
        <v>98</v>
      </c>
      <c r="AB46" s="15">
        <f>[42]Julho!$F$31</f>
        <v>98</v>
      </c>
      <c r="AC46" s="15">
        <f>[42]Julho!$F$32</f>
        <v>97</v>
      </c>
      <c r="AD46" s="15">
        <f>[42]Julho!$F$33</f>
        <v>97</v>
      </c>
      <c r="AE46" s="15">
        <f>[42]Julho!$F$34</f>
        <v>97</v>
      </c>
      <c r="AF46" s="15">
        <f>[42]Julho!$F$35</f>
        <v>94</v>
      </c>
      <c r="AG46" s="21">
        <f>MAX(B46:AF46)</f>
        <v>98</v>
      </c>
      <c r="AH46" s="86">
        <f>AVERAGE(B46:AF46)</f>
        <v>96.739130434782609</v>
      </c>
    </row>
    <row r="47" spans="1:34" ht="17.100000000000001" customHeight="1" x14ac:dyDescent="0.2">
      <c r="A47" s="72" t="s">
        <v>158</v>
      </c>
      <c r="B47" s="15" t="str">
        <f>[43]Julho!$F$5</f>
        <v>*</v>
      </c>
      <c r="C47" s="15" t="str">
        <f>[43]Julho!$F$6</f>
        <v>*</v>
      </c>
      <c r="D47" s="15" t="str">
        <f>[43]Julho!$F$7</f>
        <v>*</v>
      </c>
      <c r="E47" s="15" t="str">
        <f>[43]Julho!$F$8</f>
        <v>*</v>
      </c>
      <c r="F47" s="15" t="str">
        <f>[43]Julho!$F$9</f>
        <v>*</v>
      </c>
      <c r="G47" s="15" t="str">
        <f>[43]Julho!$F$10</f>
        <v>*</v>
      </c>
      <c r="H47" s="15" t="str">
        <f>[43]Julho!$F$11</f>
        <v>*</v>
      </c>
      <c r="I47" s="15" t="str">
        <f>[43]Julho!$F$12</f>
        <v>*</v>
      </c>
      <c r="J47" s="15" t="str">
        <f>[43]Julho!$F$13</f>
        <v>*</v>
      </c>
      <c r="K47" s="15">
        <f>[43]Julho!$F$14</f>
        <v>57</v>
      </c>
      <c r="L47" s="15">
        <f>[43]Julho!$F$15</f>
        <v>95</v>
      </c>
      <c r="M47" s="15">
        <f>[43]Julho!$F$16</f>
        <v>87</v>
      </c>
      <c r="N47" s="15">
        <f>[43]Julho!$F$17</f>
        <v>91</v>
      </c>
      <c r="O47" s="15">
        <f>[43]Julho!$F$18</f>
        <v>94</v>
      </c>
      <c r="P47" s="15">
        <f>[43]Julho!$F$19</f>
        <v>86</v>
      </c>
      <c r="Q47" s="15">
        <f>[43]Julho!$F$20</f>
        <v>88</v>
      </c>
      <c r="R47" s="15">
        <f>[43]Julho!$F$21</f>
        <v>91</v>
      </c>
      <c r="S47" s="15">
        <f>[43]Julho!$F$22</f>
        <v>82</v>
      </c>
      <c r="T47" s="15">
        <f>[43]Julho!$F$23</f>
        <v>86</v>
      </c>
      <c r="U47" s="15">
        <f>[43]Julho!$F$24</f>
        <v>84</v>
      </c>
      <c r="V47" s="15">
        <f>[43]Julho!$F$25</f>
        <v>84</v>
      </c>
      <c r="W47" s="15">
        <f>[43]Julho!$F$26</f>
        <v>85</v>
      </c>
      <c r="X47" s="15">
        <f>[43]Julho!$F$27</f>
        <v>95</v>
      </c>
      <c r="Y47" s="15">
        <f>[43]Julho!$F$28</f>
        <v>89</v>
      </c>
      <c r="Z47" s="15">
        <f>[43]Julho!$F$29</f>
        <v>87</v>
      </c>
      <c r="AA47" s="15">
        <f>[43]Julho!$F$30</f>
        <v>92</v>
      </c>
      <c r="AB47" s="15">
        <f>[43]Julho!$F$31</f>
        <v>94</v>
      </c>
      <c r="AC47" s="15">
        <f>[43]Julho!$F$32</f>
        <v>88</v>
      </c>
      <c r="AD47" s="15">
        <f>[43]Julho!$F$33</f>
        <v>84</v>
      </c>
      <c r="AE47" s="15">
        <f>[43]Julho!$F$34</f>
        <v>91</v>
      </c>
      <c r="AF47" s="15">
        <f>[43]Julho!$F$35</f>
        <v>88</v>
      </c>
      <c r="AG47" s="21">
        <f>MAX(B47:AF47)</f>
        <v>95</v>
      </c>
      <c r="AH47" s="86">
        <f>AVERAGE(B47:AF47)</f>
        <v>87.181818181818187</v>
      </c>
    </row>
    <row r="48" spans="1:34" ht="17.100000000000001" customHeight="1" x14ac:dyDescent="0.2">
      <c r="A48" s="72" t="s">
        <v>159</v>
      </c>
      <c r="B48" s="15" t="str">
        <f>[44]Julho!$F$5</f>
        <v>*</v>
      </c>
      <c r="C48" s="15" t="str">
        <f>[44]Julho!$F$6</f>
        <v>*</v>
      </c>
      <c r="D48" s="15" t="str">
        <f>[44]Julho!$F$7</f>
        <v>*</v>
      </c>
      <c r="E48" s="15" t="str">
        <f>[44]Julho!$F$8</f>
        <v>*</v>
      </c>
      <c r="F48" s="15" t="str">
        <f>[44]Julho!$F$9</f>
        <v>*</v>
      </c>
      <c r="G48" s="15" t="str">
        <f>[44]Julho!$F$10</f>
        <v>*</v>
      </c>
      <c r="H48" s="15" t="str">
        <f>[44]Julho!$F$11</f>
        <v>*</v>
      </c>
      <c r="I48" s="15" t="str">
        <f>[44]Julho!$F$12</f>
        <v>*</v>
      </c>
      <c r="J48" s="15" t="str">
        <f>[44]Julho!$F$13</f>
        <v>*</v>
      </c>
      <c r="K48" s="15" t="str">
        <f>[44]Julho!$F$14</f>
        <v>*</v>
      </c>
      <c r="L48" s="15">
        <f>[44]Julho!$F$15</f>
        <v>55</v>
      </c>
      <c r="M48" s="15">
        <f>[44]Julho!$F$16</f>
        <v>90</v>
      </c>
      <c r="N48" s="15">
        <f>[44]Julho!$F$17</f>
        <v>78</v>
      </c>
      <c r="O48" s="15">
        <f>[44]Julho!$F$18</f>
        <v>81</v>
      </c>
      <c r="P48" s="15">
        <f>[44]Julho!$F$19</f>
        <v>82</v>
      </c>
      <c r="Q48" s="15">
        <f>[44]Julho!$F$20</f>
        <v>90</v>
      </c>
      <c r="R48" s="15">
        <f>[44]Julho!$F$21</f>
        <v>79</v>
      </c>
      <c r="S48" s="15">
        <f>[44]Julho!$F$22</f>
        <v>75</v>
      </c>
      <c r="T48" s="15">
        <f>[44]Julho!$F$23</f>
        <v>72</v>
      </c>
      <c r="U48" s="15">
        <f>[44]Julho!$F$24</f>
        <v>87</v>
      </c>
      <c r="V48" s="15">
        <f>[44]Julho!$F$25</f>
        <v>85</v>
      </c>
      <c r="W48" s="15">
        <f>[44]Julho!$F$26</f>
        <v>94</v>
      </c>
      <c r="X48" s="15">
        <f>[44]Julho!$F$27</f>
        <v>92</v>
      </c>
      <c r="Y48" s="15">
        <f>[44]Julho!$F$28</f>
        <v>74</v>
      </c>
      <c r="Z48" s="15">
        <f>[44]Julho!$F$29</f>
        <v>86</v>
      </c>
      <c r="AA48" s="15">
        <f>[44]Julho!$F$30</f>
        <v>87</v>
      </c>
      <c r="AB48" s="15">
        <f>[44]Julho!$F$31</f>
        <v>94</v>
      </c>
      <c r="AC48" s="15">
        <f>[44]Julho!$F$32</f>
        <v>78</v>
      </c>
      <c r="AD48" s="15">
        <f>[44]Julho!$F$33</f>
        <v>91</v>
      </c>
      <c r="AE48" s="15">
        <f>[44]Julho!$F$34</f>
        <v>95</v>
      </c>
      <c r="AF48" s="15">
        <f>[44]Julho!$F$35</f>
        <v>95</v>
      </c>
      <c r="AG48" s="21">
        <f>MAX(B48:AF48)</f>
        <v>95</v>
      </c>
      <c r="AH48" s="86">
        <f>AVERAGE(B48:AF48)</f>
        <v>83.80952380952381</v>
      </c>
    </row>
    <row r="49" spans="1:35" ht="17.100000000000001" customHeight="1" x14ac:dyDescent="0.2">
      <c r="A49" s="72" t="s">
        <v>160</v>
      </c>
      <c r="B49" s="15" t="str">
        <f>[45]Julho!$F$5</f>
        <v>*</v>
      </c>
      <c r="C49" s="15" t="str">
        <f>[45]Julho!$F$6</f>
        <v>*</v>
      </c>
      <c r="D49" s="15" t="str">
        <f>[45]Julho!$F$7</f>
        <v>*</v>
      </c>
      <c r="E49" s="15" t="str">
        <f>[45]Julho!$F$8</f>
        <v>*</v>
      </c>
      <c r="F49" s="15" t="str">
        <f>[45]Julho!$F$9</f>
        <v>*</v>
      </c>
      <c r="G49" s="15" t="str">
        <f>[45]Julho!$F$10</f>
        <v>*</v>
      </c>
      <c r="H49" s="15" t="str">
        <f>[45]Julho!$F$11</f>
        <v>*</v>
      </c>
      <c r="I49" s="15" t="str">
        <f>[45]Julho!$F$12</f>
        <v>*</v>
      </c>
      <c r="J49" s="15" t="str">
        <f>[45]Julho!$F$13</f>
        <v>*</v>
      </c>
      <c r="K49" s="15" t="str">
        <f>[45]Julho!$F$14</f>
        <v>*</v>
      </c>
      <c r="L49" s="15">
        <f>[45]Julho!$F$15</f>
        <v>82</v>
      </c>
      <c r="M49" s="15">
        <f>[45]Julho!$F$16</f>
        <v>73</v>
      </c>
      <c r="N49" s="15">
        <f>[45]Julho!$F$17</f>
        <v>88</v>
      </c>
      <c r="O49" s="15">
        <f>[45]Julho!$F$18</f>
        <v>91</v>
      </c>
      <c r="P49" s="15">
        <f>[45]Julho!$F$19</f>
        <v>82</v>
      </c>
      <c r="Q49" s="15">
        <f>[45]Julho!$F$20</f>
        <v>80</v>
      </c>
      <c r="R49" s="15">
        <f>[45]Julho!$F$21</f>
        <v>90</v>
      </c>
      <c r="S49" s="15">
        <f>[45]Julho!$F$22</f>
        <v>87</v>
      </c>
      <c r="T49" s="15">
        <f>[45]Julho!$F$23</f>
        <v>80</v>
      </c>
      <c r="U49" s="15">
        <f>[45]Julho!$F$24</f>
        <v>75</v>
      </c>
      <c r="V49" s="15">
        <f>[45]Julho!$F$25</f>
        <v>88</v>
      </c>
      <c r="W49" s="15">
        <f>[45]Julho!$F$26</f>
        <v>87</v>
      </c>
      <c r="X49" s="15">
        <f>[45]Julho!$F$27</f>
        <v>95</v>
      </c>
      <c r="Y49" s="15">
        <f>[45]Julho!$F$28</f>
        <v>85</v>
      </c>
      <c r="Z49" s="15">
        <f>[45]Julho!$F$29</f>
        <v>79</v>
      </c>
      <c r="AA49" s="15">
        <f>[45]Julho!$F$30</f>
        <v>91</v>
      </c>
      <c r="AB49" s="15">
        <f>[45]Julho!$F$31</f>
        <v>84</v>
      </c>
      <c r="AC49" s="15">
        <f>[45]Julho!$F$32</f>
        <v>83</v>
      </c>
      <c r="AD49" s="15">
        <f>[45]Julho!$F$33</f>
        <v>74</v>
      </c>
      <c r="AE49" s="15">
        <f>[45]Julho!$F$34</f>
        <v>90</v>
      </c>
      <c r="AF49" s="15">
        <f>[45]Julho!$F$35</f>
        <v>78</v>
      </c>
      <c r="AG49" s="21">
        <f>MAX(B49:AF49)</f>
        <v>95</v>
      </c>
      <c r="AH49" s="86">
        <f>AVERAGE(B49:AF49)</f>
        <v>83.904761904761898</v>
      </c>
    </row>
    <row r="50" spans="1:35" s="5" customFormat="1" ht="17.100000000000001" customHeight="1" x14ac:dyDescent="0.2">
      <c r="A50" s="108" t="s">
        <v>33</v>
      </c>
      <c r="B50" s="18">
        <f t="shared" ref="B50:AG50" si="13">MAX(B5:B49)</f>
        <v>100</v>
      </c>
      <c r="C50" s="18">
        <f t="shared" si="13"/>
        <v>100</v>
      </c>
      <c r="D50" s="18">
        <f t="shared" si="13"/>
        <v>100</v>
      </c>
      <c r="E50" s="18">
        <f t="shared" si="13"/>
        <v>99</v>
      </c>
      <c r="F50" s="18">
        <f t="shared" si="13"/>
        <v>100</v>
      </c>
      <c r="G50" s="18">
        <f t="shared" si="13"/>
        <v>100</v>
      </c>
      <c r="H50" s="18">
        <f t="shared" si="13"/>
        <v>100</v>
      </c>
      <c r="I50" s="18">
        <f t="shared" si="13"/>
        <v>100</v>
      </c>
      <c r="J50" s="18">
        <f t="shared" si="13"/>
        <v>99</v>
      </c>
      <c r="K50" s="18">
        <f t="shared" si="13"/>
        <v>98</v>
      </c>
      <c r="L50" s="18">
        <f t="shared" si="13"/>
        <v>100</v>
      </c>
      <c r="M50" s="18">
        <f t="shared" si="13"/>
        <v>97</v>
      </c>
      <c r="N50" s="18">
        <f t="shared" si="13"/>
        <v>98</v>
      </c>
      <c r="O50" s="18">
        <f t="shared" si="13"/>
        <v>100</v>
      </c>
      <c r="P50" s="18">
        <f t="shared" si="13"/>
        <v>97</v>
      </c>
      <c r="Q50" s="18">
        <f t="shared" si="13"/>
        <v>98</v>
      </c>
      <c r="R50" s="18">
        <f t="shared" si="13"/>
        <v>98</v>
      </c>
      <c r="S50" s="18">
        <f t="shared" si="13"/>
        <v>98</v>
      </c>
      <c r="T50" s="18">
        <f t="shared" si="13"/>
        <v>97</v>
      </c>
      <c r="U50" s="18">
        <f t="shared" si="13"/>
        <v>98</v>
      </c>
      <c r="V50" s="18">
        <f t="shared" si="13"/>
        <v>97</v>
      </c>
      <c r="W50" s="18">
        <f t="shared" si="13"/>
        <v>98</v>
      </c>
      <c r="X50" s="18">
        <f t="shared" si="13"/>
        <v>98</v>
      </c>
      <c r="Y50" s="18">
        <f t="shared" si="13"/>
        <v>98</v>
      </c>
      <c r="Z50" s="18">
        <f t="shared" si="13"/>
        <v>100</v>
      </c>
      <c r="AA50" s="18">
        <f t="shared" si="13"/>
        <v>100</v>
      </c>
      <c r="AB50" s="18">
        <f t="shared" si="13"/>
        <v>100</v>
      </c>
      <c r="AC50" s="18">
        <f t="shared" si="13"/>
        <v>97</v>
      </c>
      <c r="AD50" s="18">
        <f t="shared" si="13"/>
        <v>97</v>
      </c>
      <c r="AE50" s="18">
        <f t="shared" si="13"/>
        <v>98</v>
      </c>
      <c r="AF50" s="18">
        <f t="shared" si="13"/>
        <v>100</v>
      </c>
      <c r="AG50" s="21">
        <f t="shared" si="13"/>
        <v>100</v>
      </c>
      <c r="AH50" s="27">
        <f>AVERAGE(AH5:AH49)</f>
        <v>83.870864123398519</v>
      </c>
      <c r="AI50" s="8"/>
    </row>
    <row r="51" spans="1:35" x14ac:dyDescent="0.2">
      <c r="A51" s="77"/>
      <c r="B51" s="69"/>
      <c r="C51" s="69" t="s">
        <v>136</v>
      </c>
      <c r="D51" s="69"/>
      <c r="E51" s="69"/>
      <c r="F51" s="69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66"/>
      <c r="AD51" s="66"/>
      <c r="AE51" s="82"/>
      <c r="AF51" s="82"/>
      <c r="AG51" s="82"/>
      <c r="AH51" s="67"/>
      <c r="AI51"/>
    </row>
    <row r="52" spans="1:35" x14ac:dyDescent="0.2">
      <c r="A52" s="120" t="s">
        <v>137</v>
      </c>
      <c r="B52" s="63"/>
      <c r="C52" s="63"/>
      <c r="D52" s="63"/>
      <c r="E52" s="63"/>
      <c r="F52" s="63"/>
      <c r="G52" s="63"/>
      <c r="H52" s="63"/>
      <c r="I52" s="110"/>
      <c r="J52" s="110"/>
      <c r="K52" s="110"/>
      <c r="L52" s="110" t="s">
        <v>49</v>
      </c>
      <c r="M52" s="110"/>
      <c r="N52" s="110"/>
      <c r="O52" s="110"/>
      <c r="P52" s="110"/>
      <c r="Q52" s="110"/>
      <c r="R52" s="110"/>
      <c r="S52" s="154" t="s">
        <v>131</v>
      </c>
      <c r="T52" s="154"/>
      <c r="U52" s="154"/>
      <c r="V52" s="154"/>
      <c r="W52" s="154"/>
      <c r="X52" s="110"/>
      <c r="Y52" s="110"/>
      <c r="Z52" s="110"/>
      <c r="AA52" s="110"/>
      <c r="AB52" s="110"/>
      <c r="AC52" s="110"/>
      <c r="AD52" s="110"/>
      <c r="AE52" s="110"/>
      <c r="AF52" s="64"/>
      <c r="AG52" s="110"/>
      <c r="AH52" s="65"/>
      <c r="AI52" s="65"/>
    </row>
    <row r="53" spans="1:35" x14ac:dyDescent="0.2">
      <c r="A53" s="78"/>
      <c r="B53" s="110"/>
      <c r="C53" s="110"/>
      <c r="D53" s="110"/>
      <c r="E53" s="110"/>
      <c r="F53" s="110"/>
      <c r="G53" s="110"/>
      <c r="H53" s="110"/>
      <c r="I53" s="109"/>
      <c r="J53" s="109"/>
      <c r="K53" s="109"/>
      <c r="L53" s="109" t="s">
        <v>50</v>
      </c>
      <c r="M53" s="109"/>
      <c r="N53" s="109"/>
      <c r="O53" s="109"/>
      <c r="P53" s="110"/>
      <c r="Q53" s="110"/>
      <c r="R53" s="110"/>
      <c r="S53" s="153" t="s">
        <v>132</v>
      </c>
      <c r="T53" s="153"/>
      <c r="U53" s="153"/>
      <c r="V53" s="153"/>
      <c r="W53" s="153"/>
      <c r="X53" s="110"/>
      <c r="Y53" s="110"/>
      <c r="Z53" s="110"/>
      <c r="AA53" s="110"/>
      <c r="AB53" s="110"/>
      <c r="AC53" s="66"/>
      <c r="AD53" s="69"/>
      <c r="AE53" s="69"/>
      <c r="AF53" s="110"/>
      <c r="AG53" s="110"/>
      <c r="AH53" s="121"/>
      <c r="AI53" s="67"/>
    </row>
    <row r="54" spans="1:35" x14ac:dyDescent="0.2">
      <c r="A54" s="77"/>
      <c r="B54" s="69"/>
      <c r="C54" s="69"/>
      <c r="D54" s="69"/>
      <c r="E54" s="69"/>
      <c r="F54" s="69"/>
      <c r="G54" s="69"/>
      <c r="H54" s="69"/>
      <c r="I54" s="69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66"/>
      <c r="AD54" s="66"/>
      <c r="AE54" s="82"/>
      <c r="AF54" s="109"/>
      <c r="AG54" s="109"/>
      <c r="AH54" s="121"/>
    </row>
    <row r="55" spans="1:35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64"/>
      <c r="AG55" s="106"/>
      <c r="AH55" s="121"/>
    </row>
    <row r="56" spans="1:35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111"/>
      <c r="AG56" s="119"/>
      <c r="AH56" s="87"/>
    </row>
    <row r="62" spans="1:35" x14ac:dyDescent="0.2">
      <c r="F62" s="2" t="s">
        <v>51</v>
      </c>
    </row>
    <row r="63" spans="1:35" x14ac:dyDescent="0.2">
      <c r="AG63" s="9" t="s">
        <v>51</v>
      </c>
    </row>
    <row r="64" spans="1:35" x14ac:dyDescent="0.2">
      <c r="P64" s="2" t="s">
        <v>51</v>
      </c>
      <c r="Z64" s="2" t="s">
        <v>51</v>
      </c>
      <c r="AA64" s="2" t="s">
        <v>51</v>
      </c>
    </row>
    <row r="70" spans="12:12" x14ac:dyDescent="0.2">
      <c r="L70" s="2" t="s">
        <v>51</v>
      </c>
    </row>
  </sheetData>
  <sheetProtection algorithmName="SHA-512" hashValue="m3aWzwltQP1KkDvIs45BLcZrqh05TLOiZCY2i1bGQSQcNXzvDw8FQskCcdbWRynSaApo5TZSRn1+IEPwv+LKWQ==" saltValue="UmccGDjNGDLno6eO4QQJzg==" spinCount="100000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S53:W53"/>
    <mergeCell ref="H3:H4"/>
    <mergeCell ref="J3:J4"/>
    <mergeCell ref="I3:I4"/>
    <mergeCell ref="S52:W52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K3:K4"/>
    <mergeCell ref="L3:L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zoomScale="90" zoomScaleNormal="90" workbookViewId="0">
      <selection activeCell="AG67" sqref="AG6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thickBot="1" x14ac:dyDescent="0.25">
      <c r="A1" s="170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s="4" customFormat="1" ht="20.100000000000001" customHeight="1" thickBot="1" x14ac:dyDescent="0.25">
      <c r="A2" s="167" t="s">
        <v>21</v>
      </c>
      <c r="B2" s="164" t="s">
        <v>135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6"/>
    </row>
    <row r="3" spans="1:34" s="5" customFormat="1" ht="20.100000000000001" customHeight="1" x14ac:dyDescent="0.2">
      <c r="A3" s="162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41" t="s">
        <v>40</v>
      </c>
      <c r="AH3" s="122" t="s">
        <v>38</v>
      </c>
    </row>
    <row r="4" spans="1:34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9" t="s">
        <v>37</v>
      </c>
      <c r="AH4" s="84" t="s">
        <v>37</v>
      </c>
    </row>
    <row r="5" spans="1:34" s="5" customFormat="1" ht="20.100000000000001" customHeight="1" x14ac:dyDescent="0.2">
      <c r="A5" s="151" t="s">
        <v>44</v>
      </c>
      <c r="B5" s="15">
        <f>[1]Julho!$G$5</f>
        <v>25</v>
      </c>
      <c r="C5" s="15">
        <f>[1]Julho!$G$6</f>
        <v>27</v>
      </c>
      <c r="D5" s="15">
        <f>[1]Julho!$G$7</f>
        <v>26</v>
      </c>
      <c r="E5" s="15">
        <f>[1]Julho!$G$8</f>
        <v>19</v>
      </c>
      <c r="F5" s="15">
        <f>[1]Julho!$G$9</f>
        <v>20</v>
      </c>
      <c r="G5" s="15">
        <f>[1]Julho!$G$10</f>
        <v>23</v>
      </c>
      <c r="H5" s="15">
        <f>[1]Julho!$G$11</f>
        <v>21</v>
      </c>
      <c r="I5" s="15">
        <f>[1]Julho!$G$12</f>
        <v>23</v>
      </c>
      <c r="J5" s="15">
        <f>[1]Julho!$G$13</f>
        <v>53</v>
      </c>
      <c r="K5" s="15">
        <f>[1]Julho!$G$14</f>
        <v>30</v>
      </c>
      <c r="L5" s="15">
        <f>[1]Julho!$G$15</f>
        <v>29</v>
      </c>
      <c r="M5" s="15">
        <f>[1]Julho!$G$16</f>
        <v>27</v>
      </c>
      <c r="N5" s="15">
        <f>[1]Julho!$G$17</f>
        <v>25</v>
      </c>
      <c r="O5" s="15">
        <f>[1]Julho!$G$18</f>
        <v>21</v>
      </c>
      <c r="P5" s="15">
        <f>[1]Julho!$G$19</f>
        <v>22</v>
      </c>
      <c r="Q5" s="15">
        <f>[1]Julho!$G$20</f>
        <v>21</v>
      </c>
      <c r="R5" s="15">
        <f>[1]Julho!$G$21</f>
        <v>18</v>
      </c>
      <c r="S5" s="15">
        <f>[1]Julho!$G$22</f>
        <v>22</v>
      </c>
      <c r="T5" s="15">
        <f>[1]Julho!$G$23</f>
        <v>23</v>
      </c>
      <c r="U5" s="15">
        <f>[1]Julho!$G$24</f>
        <v>19</v>
      </c>
      <c r="V5" s="15">
        <f>[1]Julho!$G$25</f>
        <v>35</v>
      </c>
      <c r="W5" s="15">
        <f>[1]Julho!$G$26</f>
        <v>30</v>
      </c>
      <c r="X5" s="15">
        <f>[1]Julho!$G$27</f>
        <v>25</v>
      </c>
      <c r="Y5" s="15">
        <f>[1]Julho!$G$28</f>
        <v>47</v>
      </c>
      <c r="Z5" s="15">
        <f>[1]Julho!$G$29</f>
        <v>26</v>
      </c>
      <c r="AA5" s="15">
        <f>[1]Julho!$G$30</f>
        <v>22</v>
      </c>
      <c r="AB5" s="15">
        <f>[1]Julho!$G$31</f>
        <v>20</v>
      </c>
      <c r="AC5" s="15">
        <f>[1]Julho!$G$32</f>
        <v>17</v>
      </c>
      <c r="AD5" s="15">
        <f>[1]Julho!$G$33</f>
        <v>25</v>
      </c>
      <c r="AE5" s="15">
        <f>[1]Julho!$G$34</f>
        <v>26</v>
      </c>
      <c r="AF5" s="15">
        <f>[1]Julho!$G$35</f>
        <v>43</v>
      </c>
      <c r="AG5" s="20">
        <f>MIN(B5:AF5)</f>
        <v>17</v>
      </c>
      <c r="AH5" s="97">
        <f>AVERAGE(B5:AF5)</f>
        <v>26.129032258064516</v>
      </c>
    </row>
    <row r="6" spans="1:34" ht="17.100000000000001" customHeight="1" x14ac:dyDescent="0.2">
      <c r="A6" s="151" t="s">
        <v>0</v>
      </c>
      <c r="B6" s="15">
        <f>[2]Julho!$G$5</f>
        <v>30</v>
      </c>
      <c r="C6" s="15">
        <f>[2]Julho!$G$6</f>
        <v>27</v>
      </c>
      <c r="D6" s="15">
        <f>[2]Julho!$G$7</f>
        <v>31</v>
      </c>
      <c r="E6" s="15">
        <f>[2]Julho!$G$8</f>
        <v>46</v>
      </c>
      <c r="F6" s="15">
        <f>[2]Julho!$G$9</f>
        <v>23</v>
      </c>
      <c r="G6" s="15">
        <f>[2]Julho!$G$10</f>
        <v>24</v>
      </c>
      <c r="H6" s="15">
        <f>[2]Julho!$G$11</f>
        <v>24</v>
      </c>
      <c r="I6" s="15">
        <f>[2]Julho!$G$12</f>
        <v>53</v>
      </c>
      <c r="J6" s="15">
        <f>[2]Julho!$G$13</f>
        <v>68</v>
      </c>
      <c r="K6" s="15">
        <f>[2]Julho!$G$14</f>
        <v>28</v>
      </c>
      <c r="L6" s="15">
        <f>[2]Julho!$G$15</f>
        <v>24</v>
      </c>
      <c r="M6" s="15">
        <f>[2]Julho!$G$16</f>
        <v>33</v>
      </c>
      <c r="N6" s="15">
        <f>[2]Julho!$G$17</f>
        <v>28</v>
      </c>
      <c r="O6" s="15">
        <f>[2]Julho!$G$18</f>
        <v>25</v>
      </c>
      <c r="P6" s="15">
        <f>[2]Julho!$G$19</f>
        <v>21</v>
      </c>
      <c r="Q6" s="15">
        <f>[2]Julho!$G$20</f>
        <v>26</v>
      </c>
      <c r="R6" s="15">
        <f>[2]Julho!$G$21</f>
        <v>21</v>
      </c>
      <c r="S6" s="15">
        <f>[2]Julho!$G$22</f>
        <v>21</v>
      </c>
      <c r="T6" s="15">
        <f>[2]Julho!$G$23</f>
        <v>23</v>
      </c>
      <c r="U6" s="15">
        <f>[2]Julho!$G$24</f>
        <v>27</v>
      </c>
      <c r="V6" s="15">
        <f>[2]Julho!$G$25</f>
        <v>23</v>
      </c>
      <c r="W6" s="15">
        <f>[2]Julho!$G$26</f>
        <v>30</v>
      </c>
      <c r="X6" s="15">
        <f>[2]Julho!$G$27</f>
        <v>25</v>
      </c>
      <c r="Y6" s="15">
        <f>[2]Julho!$G$28</f>
        <v>47</v>
      </c>
      <c r="Z6" s="15">
        <f>[2]Julho!$G$29</f>
        <v>32</v>
      </c>
      <c r="AA6" s="15">
        <f>[2]Julho!$G$30</f>
        <v>61</v>
      </c>
      <c r="AB6" s="15">
        <f>[2]Julho!$G$31</f>
        <v>30</v>
      </c>
      <c r="AC6" s="15">
        <f>[2]Julho!$G$32</f>
        <v>28</v>
      </c>
      <c r="AD6" s="15">
        <f>[2]Julho!$G$33</f>
        <v>25</v>
      </c>
      <c r="AE6" s="15">
        <f>[2]Julho!$G$34</f>
        <v>27</v>
      </c>
      <c r="AF6" s="15">
        <f>[2]Julho!$G$35</f>
        <v>20</v>
      </c>
      <c r="AG6" s="21">
        <f>MIN(B6:AF6)</f>
        <v>20</v>
      </c>
      <c r="AH6" s="86">
        <f t="shared" ref="AH6:AH16" si="1">AVERAGE(B6:AF6)</f>
        <v>30.677419354838708</v>
      </c>
    </row>
    <row r="7" spans="1:34" ht="17.100000000000001" customHeight="1" x14ac:dyDescent="0.2">
      <c r="A7" s="151" t="s">
        <v>1</v>
      </c>
      <c r="B7" s="15">
        <f>[3]Julho!$G$5</f>
        <v>30</v>
      </c>
      <c r="C7" s="15">
        <f>[3]Julho!$G$6</f>
        <v>30</v>
      </c>
      <c r="D7" s="15">
        <f>[3]Julho!$G$7</f>
        <v>30</v>
      </c>
      <c r="E7" s="15">
        <f>[3]Julho!$G$8</f>
        <v>38</v>
      </c>
      <c r="F7" s="15">
        <f>[3]Julho!$G$9</f>
        <v>24</v>
      </c>
      <c r="G7" s="15">
        <f>[3]Julho!$G$10</f>
        <v>24</v>
      </c>
      <c r="H7" s="15">
        <f>[3]Julho!$G$11</f>
        <v>25</v>
      </c>
      <c r="I7" s="15">
        <f>[3]Julho!$G$12</f>
        <v>43</v>
      </c>
      <c r="J7" s="15">
        <f>[3]Julho!$G$13</f>
        <v>57</v>
      </c>
      <c r="K7" s="15">
        <f>[3]Julho!$G$14</f>
        <v>32</v>
      </c>
      <c r="L7" s="15">
        <f>[3]Julho!$G$15</f>
        <v>25</v>
      </c>
      <c r="M7" s="15">
        <f>[3]Julho!$G$16</f>
        <v>28</v>
      </c>
      <c r="N7" s="15">
        <f>[3]Julho!$G$17</f>
        <v>30</v>
      </c>
      <c r="O7" s="15">
        <f>[3]Julho!$G$18</f>
        <v>28</v>
      </c>
      <c r="P7" s="15">
        <f>[3]Julho!$G$19</f>
        <v>27</v>
      </c>
      <c r="Q7" s="15">
        <f>[3]Julho!$G$20</f>
        <v>28</v>
      </c>
      <c r="R7" s="15">
        <f>[3]Julho!$G$21</f>
        <v>23</v>
      </c>
      <c r="S7" s="15">
        <f>[3]Julho!$G$22</f>
        <v>24</v>
      </c>
      <c r="T7" s="15">
        <f>[3]Julho!$G$23</f>
        <v>29</v>
      </c>
      <c r="U7" s="15">
        <f>[3]Julho!$G$24</f>
        <v>30</v>
      </c>
      <c r="V7" s="15">
        <f>[3]Julho!$G$25</f>
        <v>38</v>
      </c>
      <c r="W7" s="15">
        <f>[3]Julho!$G$26</f>
        <v>28</v>
      </c>
      <c r="X7" s="15">
        <f>[3]Julho!$G$27</f>
        <v>24</v>
      </c>
      <c r="Y7" s="15">
        <f>[3]Julho!$G$28</f>
        <v>40</v>
      </c>
      <c r="Z7" s="15">
        <f>[3]Julho!$G$29</f>
        <v>36</v>
      </c>
      <c r="AA7" s="15">
        <f>[3]Julho!$G$30</f>
        <v>46</v>
      </c>
      <c r="AB7" s="15">
        <f>[3]Julho!$G$31</f>
        <v>38</v>
      </c>
      <c r="AC7" s="15">
        <f>[3]Julho!$G$32</f>
        <v>31</v>
      </c>
      <c r="AD7" s="15">
        <f>[3]Julho!$G$33</f>
        <v>43</v>
      </c>
      <c r="AE7" s="15">
        <f>[3]Julho!$G$34</f>
        <v>29</v>
      </c>
      <c r="AF7" s="15">
        <f>[3]Julho!$G$35</f>
        <v>34</v>
      </c>
      <c r="AG7" s="21">
        <f t="shared" ref="AG7:AG16" si="2">MIN(B7:AF7)</f>
        <v>23</v>
      </c>
      <c r="AH7" s="86">
        <f t="shared" si="1"/>
        <v>32</v>
      </c>
    </row>
    <row r="8" spans="1:34" ht="17.100000000000001" customHeight="1" x14ac:dyDescent="0.2">
      <c r="A8" s="151" t="s">
        <v>71</v>
      </c>
      <c r="B8" s="15">
        <f>[4]Julho!$G$5</f>
        <v>25</v>
      </c>
      <c r="C8" s="15">
        <f>[4]Julho!$G$6</f>
        <v>26</v>
      </c>
      <c r="D8" s="15">
        <f>[4]Julho!$G$7</f>
        <v>26</v>
      </c>
      <c r="E8" s="15">
        <f>[4]Julho!$G$8</f>
        <v>29</v>
      </c>
      <c r="F8" s="15">
        <f>[4]Julho!$G$9</f>
        <v>21</v>
      </c>
      <c r="G8" s="15">
        <f>[4]Julho!$G$10</f>
        <v>21</v>
      </c>
      <c r="H8" s="15">
        <f>[4]Julho!$G$11</f>
        <v>21</v>
      </c>
      <c r="I8" s="15">
        <f>[4]Julho!$G$12</f>
        <v>21</v>
      </c>
      <c r="J8" s="15">
        <f>[4]Julho!$G$13</f>
        <v>42</v>
      </c>
      <c r="K8" s="15">
        <f>[4]Julho!$G$14</f>
        <v>28</v>
      </c>
      <c r="L8" s="15">
        <f>[4]Julho!$G$15</f>
        <v>21</v>
      </c>
      <c r="M8" s="15">
        <f>[4]Julho!$G$16</f>
        <v>25</v>
      </c>
      <c r="N8" s="15">
        <f>[4]Julho!$G$17</f>
        <v>23</v>
      </c>
      <c r="O8" s="15">
        <f>[4]Julho!$G$18</f>
        <v>23</v>
      </c>
      <c r="P8" s="15">
        <f>[4]Julho!$G$19</f>
        <v>20</v>
      </c>
      <c r="Q8" s="15">
        <f>[4]Julho!$G$20</f>
        <v>21</v>
      </c>
      <c r="R8" s="15">
        <f>[4]Julho!$G$21</f>
        <v>19</v>
      </c>
      <c r="S8" s="15">
        <f>[4]Julho!$G$22</f>
        <v>20</v>
      </c>
      <c r="T8" s="15">
        <f>[4]Julho!$G$23</f>
        <v>25</v>
      </c>
      <c r="U8" s="15">
        <f>[4]Julho!$G$24</f>
        <v>21</v>
      </c>
      <c r="V8" s="15">
        <f>[4]Julho!$G$25</f>
        <v>31</v>
      </c>
      <c r="W8" s="15">
        <f>[4]Julho!$G$26</f>
        <v>34</v>
      </c>
      <c r="X8" s="15">
        <f>[4]Julho!$G$27</f>
        <v>24</v>
      </c>
      <c r="Y8" s="15">
        <f>[4]Julho!$G$28</f>
        <v>23</v>
      </c>
      <c r="Z8" s="15">
        <f>[4]Julho!$G$29</f>
        <v>32</v>
      </c>
      <c r="AA8" s="15">
        <f>[4]Julho!$G$30</f>
        <v>25</v>
      </c>
      <c r="AB8" s="15">
        <f>[4]Julho!$G$31</f>
        <v>22</v>
      </c>
      <c r="AC8" s="15">
        <f>[4]Julho!$G$32</f>
        <v>20</v>
      </c>
      <c r="AD8" s="15">
        <f>[4]Julho!$G$33</f>
        <v>27</v>
      </c>
      <c r="AE8" s="15">
        <f>[4]Julho!$G$34</f>
        <v>24</v>
      </c>
      <c r="AF8" s="15">
        <f>[4]Julho!$G$35</f>
        <v>24</v>
      </c>
      <c r="AG8" s="59">
        <f t="shared" si="2"/>
        <v>19</v>
      </c>
      <c r="AH8" s="86">
        <f t="shared" si="1"/>
        <v>24.64516129032258</v>
      </c>
    </row>
    <row r="9" spans="1:34" ht="17.100000000000001" customHeight="1" x14ac:dyDescent="0.2">
      <c r="A9" s="151" t="s">
        <v>45</v>
      </c>
      <c r="B9" s="15">
        <f>[5]Julho!$G$5</f>
        <v>33</v>
      </c>
      <c r="C9" s="15">
        <f>[5]Julho!$G$6</f>
        <v>31</v>
      </c>
      <c r="D9" s="15">
        <f>[5]Julho!$G$7</f>
        <v>32</v>
      </c>
      <c r="E9" s="15">
        <f>[5]Julho!$G$8</f>
        <v>59</v>
      </c>
      <c r="F9" s="15">
        <f>[5]Julho!$G$9</f>
        <v>29</v>
      </c>
      <c r="G9" s="15">
        <f>[5]Julho!$G$10</f>
        <v>26</v>
      </c>
      <c r="H9" s="15">
        <f>[5]Julho!$G$11</f>
        <v>26</v>
      </c>
      <c r="I9" s="15">
        <f>[5]Julho!$G$12</f>
        <v>54</v>
      </c>
      <c r="J9" s="15">
        <f>[5]Julho!$G$13</f>
        <v>71</v>
      </c>
      <c r="K9" s="15">
        <f>[5]Julho!$G$14</f>
        <v>37</v>
      </c>
      <c r="L9" s="15">
        <f>[5]Julho!$G$15</f>
        <v>21</v>
      </c>
      <c r="M9" s="15">
        <f>[5]Julho!$G$16</f>
        <v>27</v>
      </c>
      <c r="N9" s="15">
        <f>[5]Julho!$G$17</f>
        <v>32</v>
      </c>
      <c r="O9" s="15">
        <f>[5]Julho!$G$18</f>
        <v>33</v>
      </c>
      <c r="P9" s="15">
        <f>[5]Julho!$G$19</f>
        <v>27</v>
      </c>
      <c r="Q9" s="15">
        <f>[5]Julho!$G$20</f>
        <v>30</v>
      </c>
      <c r="R9" s="15">
        <f>[5]Julho!$G$21</f>
        <v>26</v>
      </c>
      <c r="S9" s="15">
        <f>[5]Julho!$G$22</f>
        <v>26</v>
      </c>
      <c r="T9" s="15">
        <f>[5]Julho!$G$23</f>
        <v>27</v>
      </c>
      <c r="U9" s="15">
        <f>[5]Julho!$G$24</f>
        <v>45</v>
      </c>
      <c r="V9" s="15">
        <f>[5]Julho!$G$25</f>
        <v>31</v>
      </c>
      <c r="W9" s="15">
        <f>[5]Julho!$G$26</f>
        <v>29</v>
      </c>
      <c r="X9" s="15">
        <f>[5]Julho!$G$27</f>
        <v>36</v>
      </c>
      <c r="Y9" s="15">
        <f>[5]Julho!$G$28</f>
        <v>54</v>
      </c>
      <c r="Z9" s="15">
        <f>[5]Julho!$G$29</f>
        <v>62</v>
      </c>
      <c r="AA9" s="15">
        <f>[5]Julho!$G$30</f>
        <v>79</v>
      </c>
      <c r="AB9" s="15">
        <f>[5]Julho!$G$31</f>
        <v>33</v>
      </c>
      <c r="AC9" s="15">
        <f>[5]Julho!$G$32</f>
        <v>32</v>
      </c>
      <c r="AD9" s="15">
        <f>[5]Julho!$G$33</f>
        <v>30</v>
      </c>
      <c r="AE9" s="15">
        <f>[5]Julho!$G$34</f>
        <v>39</v>
      </c>
      <c r="AF9" s="15">
        <f>[5]Julho!$G$35</f>
        <v>28</v>
      </c>
      <c r="AG9" s="21">
        <f t="shared" ref="AG9" si="3">MIN(B9:AF9)</f>
        <v>21</v>
      </c>
      <c r="AH9" s="86">
        <f t="shared" ref="AH9" si="4">AVERAGE(B9:AF9)</f>
        <v>36.935483870967744</v>
      </c>
    </row>
    <row r="10" spans="1:34" ht="17.100000000000001" customHeight="1" x14ac:dyDescent="0.2">
      <c r="A10" s="151" t="s">
        <v>2</v>
      </c>
      <c r="B10" s="15">
        <f>[6]Julho!$G$5</f>
        <v>27</v>
      </c>
      <c r="C10" s="15">
        <f>[6]Julho!$G$6</f>
        <v>27</v>
      </c>
      <c r="D10" s="15">
        <f>[6]Julho!$G$7</f>
        <v>26</v>
      </c>
      <c r="E10" s="15">
        <f>[6]Julho!$G$8</f>
        <v>23</v>
      </c>
      <c r="F10" s="15">
        <f>[6]Julho!$G$9</f>
        <v>25</v>
      </c>
      <c r="G10" s="15">
        <f>[6]Julho!$G$10</f>
        <v>25</v>
      </c>
      <c r="H10" s="15">
        <f>[6]Julho!$G$11</f>
        <v>26</v>
      </c>
      <c r="I10" s="15">
        <f>[6]Julho!$G$12</f>
        <v>26</v>
      </c>
      <c r="J10" s="15">
        <f>[6]Julho!$G$13</f>
        <v>50</v>
      </c>
      <c r="K10" s="15">
        <f>[6]Julho!$G$14</f>
        <v>30</v>
      </c>
      <c r="L10" s="15">
        <f>[6]Julho!$G$15</f>
        <v>22</v>
      </c>
      <c r="M10" s="15">
        <f>[6]Julho!$G$16</f>
        <v>29</v>
      </c>
      <c r="N10" s="15">
        <f>[6]Julho!$G$17</f>
        <v>31</v>
      </c>
      <c r="O10" s="15">
        <f>[6]Julho!$G$18</f>
        <v>27</v>
      </c>
      <c r="P10" s="15">
        <f>[6]Julho!$G$19</f>
        <v>23</v>
      </c>
      <c r="Q10" s="15">
        <f>[6]Julho!$G$20</f>
        <v>26</v>
      </c>
      <c r="R10" s="15">
        <f>[6]Julho!$G$21</f>
        <v>20</v>
      </c>
      <c r="S10" s="15">
        <f>[6]Julho!$G$22</f>
        <v>23</v>
      </c>
      <c r="T10" s="15">
        <f>[6]Julho!$G$23</f>
        <v>27</v>
      </c>
      <c r="U10" s="15">
        <f>[6]Julho!$G$24</f>
        <v>25</v>
      </c>
      <c r="V10" s="15">
        <f>[6]Julho!$G$25</f>
        <v>42</v>
      </c>
      <c r="W10" s="15">
        <f>[6]Julho!$G$26</f>
        <v>27</v>
      </c>
      <c r="X10" s="15">
        <f>[6]Julho!$G$27</f>
        <v>25</v>
      </c>
      <c r="Y10" s="15">
        <f>[6]Julho!$G$28</f>
        <v>28</v>
      </c>
      <c r="Z10" s="15">
        <f>[6]Julho!$G$29</f>
        <v>25</v>
      </c>
      <c r="AA10" s="15">
        <f>[6]Julho!$G$30</f>
        <v>27</v>
      </c>
      <c r="AB10" s="15">
        <f>[6]Julho!$G$31</f>
        <v>27</v>
      </c>
      <c r="AC10" s="15">
        <f>[6]Julho!$G$32</f>
        <v>26</v>
      </c>
      <c r="AD10" s="15">
        <f>[6]Julho!$G$33</f>
        <v>35</v>
      </c>
      <c r="AE10" s="15">
        <f>[6]Julho!$G$34</f>
        <v>27</v>
      </c>
      <c r="AF10" s="15">
        <f>[6]Julho!$G$35</f>
        <v>37</v>
      </c>
      <c r="AG10" s="21">
        <f t="shared" si="2"/>
        <v>20</v>
      </c>
      <c r="AH10" s="86">
        <f t="shared" si="1"/>
        <v>27.870967741935484</v>
      </c>
    </row>
    <row r="11" spans="1:34" ht="17.100000000000001" customHeight="1" x14ac:dyDescent="0.2">
      <c r="A11" s="151" t="s">
        <v>3</v>
      </c>
      <c r="B11" s="15">
        <f>[7]Julho!$G$5</f>
        <v>26</v>
      </c>
      <c r="C11" s="15">
        <f>[7]Julho!$G$6</f>
        <v>24</v>
      </c>
      <c r="D11" s="15">
        <f>[7]Julho!$G$7</f>
        <v>22</v>
      </c>
      <c r="E11" s="15">
        <f>[7]Julho!$G$8</f>
        <v>20</v>
      </c>
      <c r="F11" s="15">
        <f>[7]Julho!$G$9</f>
        <v>23</v>
      </c>
      <c r="G11" s="15">
        <f>[7]Julho!$G$10</f>
        <v>21</v>
      </c>
      <c r="H11" s="15">
        <f>[7]Julho!$G$11</f>
        <v>24</v>
      </c>
      <c r="I11" s="15">
        <f>[7]Julho!$G$12</f>
        <v>21</v>
      </c>
      <c r="J11" s="15">
        <f>[7]Julho!$G$13</f>
        <v>44</v>
      </c>
      <c r="K11" s="15">
        <f>[7]Julho!$G$14</f>
        <v>35</v>
      </c>
      <c r="L11" s="15">
        <f>[7]Julho!$G$15</f>
        <v>28</v>
      </c>
      <c r="M11" s="15">
        <f>[7]Julho!$G$16</f>
        <v>25</v>
      </c>
      <c r="N11" s="15">
        <f>[7]Julho!$G$17</f>
        <v>22</v>
      </c>
      <c r="O11" s="15">
        <f>[7]Julho!$G$18</f>
        <v>22</v>
      </c>
      <c r="P11" s="15">
        <f>[7]Julho!$G$19</f>
        <v>25</v>
      </c>
      <c r="Q11" s="15">
        <f>[7]Julho!$G$20</f>
        <v>24</v>
      </c>
      <c r="R11" s="15">
        <f>[7]Julho!$G$21</f>
        <v>17</v>
      </c>
      <c r="S11" s="15">
        <f>[7]Julho!$G$22</f>
        <v>26</v>
      </c>
      <c r="T11" s="15">
        <f>[7]Julho!$G$23</f>
        <v>23</v>
      </c>
      <c r="U11" s="15">
        <f>[7]Julho!$G$24</f>
        <v>20</v>
      </c>
      <c r="V11" s="15">
        <f>[7]Julho!$G$25</f>
        <v>32</v>
      </c>
      <c r="W11" s="15">
        <f>[7]Julho!$G$26</f>
        <v>27</v>
      </c>
      <c r="X11" s="15">
        <f>[7]Julho!$G$27</f>
        <v>20</v>
      </c>
      <c r="Y11" s="15">
        <f>[7]Julho!$G$28</f>
        <v>23</v>
      </c>
      <c r="Z11" s="15">
        <f>[7]Julho!$G$29</f>
        <v>23</v>
      </c>
      <c r="AA11" s="15">
        <f>[7]Julho!$G$30</f>
        <v>21</v>
      </c>
      <c r="AB11" s="15">
        <f>[7]Julho!$G$31</f>
        <v>20</v>
      </c>
      <c r="AC11" s="15">
        <f>[7]Julho!$G$32</f>
        <v>18</v>
      </c>
      <c r="AD11" s="15">
        <f>[7]Julho!$G$33</f>
        <v>19</v>
      </c>
      <c r="AE11" s="15">
        <f>[7]Julho!$G$34</f>
        <v>19</v>
      </c>
      <c r="AF11" s="15">
        <f>[7]Julho!$G$35</f>
        <v>33</v>
      </c>
      <c r="AG11" s="21">
        <f t="shared" si="2"/>
        <v>17</v>
      </c>
      <c r="AH11" s="86">
        <f>AVERAGE(B11:AF11)</f>
        <v>24.096774193548388</v>
      </c>
    </row>
    <row r="12" spans="1:34" ht="17.100000000000001" customHeight="1" x14ac:dyDescent="0.2">
      <c r="A12" s="151" t="s">
        <v>4</v>
      </c>
      <c r="B12" s="15">
        <f>[8]Julho!$G$5</f>
        <v>28</v>
      </c>
      <c r="C12" s="15">
        <f>[8]Julho!$G$6</f>
        <v>26</v>
      </c>
      <c r="D12" s="15">
        <f>[8]Julho!$G$7</f>
        <v>23</v>
      </c>
      <c r="E12" s="15">
        <f>[8]Julho!$G$8</f>
        <v>22</v>
      </c>
      <c r="F12" s="15">
        <f>[8]Julho!$G$9</f>
        <v>26</v>
      </c>
      <c r="G12" s="15">
        <f>[8]Julho!$G$10</f>
        <v>24</v>
      </c>
      <c r="H12" s="15">
        <f>[8]Julho!$G$11</f>
        <v>25</v>
      </c>
      <c r="I12" s="15">
        <f>[8]Julho!$G$12</f>
        <v>24</v>
      </c>
      <c r="J12" s="15">
        <f>[8]Julho!$G$13</f>
        <v>44</v>
      </c>
      <c r="K12" s="15">
        <f>[8]Julho!$G$14</f>
        <v>39</v>
      </c>
      <c r="L12" s="15">
        <f>[8]Julho!$G$15</f>
        <v>31</v>
      </c>
      <c r="M12" s="15">
        <f>[8]Julho!$G$16</f>
        <v>25</v>
      </c>
      <c r="N12" s="15">
        <f>[8]Julho!$G$17</f>
        <v>24</v>
      </c>
      <c r="O12" s="15">
        <f>[8]Julho!$G$18</f>
        <v>22</v>
      </c>
      <c r="P12" s="15">
        <f>[8]Julho!$G$19</f>
        <v>27</v>
      </c>
      <c r="Q12" s="15">
        <f>[8]Julho!$G$20</f>
        <v>24</v>
      </c>
      <c r="R12" s="15">
        <f>[8]Julho!$G$21</f>
        <v>17</v>
      </c>
      <c r="S12" s="15">
        <f>[8]Julho!$G$22</f>
        <v>28</v>
      </c>
      <c r="T12" s="15">
        <f>[8]Julho!$G$23</f>
        <v>24</v>
      </c>
      <c r="U12" s="15">
        <f>[8]Julho!$G$24</f>
        <v>22</v>
      </c>
      <c r="V12" s="15">
        <f>[8]Julho!$G$25</f>
        <v>35</v>
      </c>
      <c r="W12" s="15">
        <f>[8]Julho!$G$26</f>
        <v>29</v>
      </c>
      <c r="X12" s="15">
        <f>[8]Julho!$G$27</f>
        <v>20</v>
      </c>
      <c r="Y12" s="15">
        <f>[8]Julho!$G$28</f>
        <v>24</v>
      </c>
      <c r="Z12" s="15">
        <f>[8]Julho!$G$29</f>
        <v>23</v>
      </c>
      <c r="AA12" s="15">
        <f>[8]Julho!$G$30</f>
        <v>23</v>
      </c>
      <c r="AB12" s="15">
        <f>[8]Julho!$G$31</f>
        <v>24</v>
      </c>
      <c r="AC12" s="15">
        <f>[8]Julho!$G$32</f>
        <v>16</v>
      </c>
      <c r="AD12" s="15">
        <f>[8]Julho!$G$33</f>
        <v>19</v>
      </c>
      <c r="AE12" s="15">
        <f>[8]Julho!$G$34</f>
        <v>23</v>
      </c>
      <c r="AF12" s="15">
        <f>[8]Julho!$G$35</f>
        <v>51</v>
      </c>
      <c r="AG12" s="21">
        <f t="shared" si="2"/>
        <v>16</v>
      </c>
      <c r="AH12" s="86">
        <f>AVERAGE(B12:AF12)</f>
        <v>26.193548387096776</v>
      </c>
    </row>
    <row r="13" spans="1:34" ht="17.100000000000001" customHeight="1" x14ac:dyDescent="0.2">
      <c r="A13" s="151" t="s">
        <v>5</v>
      </c>
      <c r="B13" s="15">
        <f>[9]Julho!$G$5</f>
        <v>47</v>
      </c>
      <c r="C13" s="15">
        <f>[9]Julho!$G$6</f>
        <v>48</v>
      </c>
      <c r="D13" s="15">
        <f>[9]Julho!$G$7</f>
        <v>49</v>
      </c>
      <c r="E13" s="15">
        <f>[9]Julho!$G$8</f>
        <v>61</v>
      </c>
      <c r="F13" s="15">
        <f>[9]Julho!$G$9</f>
        <v>50</v>
      </c>
      <c r="G13" s="15">
        <f>[9]Julho!$G$10</f>
        <v>40</v>
      </c>
      <c r="H13" s="15">
        <f>[9]Julho!$G$11</f>
        <v>35</v>
      </c>
      <c r="I13" s="15">
        <f>[9]Julho!$G$12</f>
        <v>51</v>
      </c>
      <c r="J13" s="15">
        <f>[9]Julho!$G$13</f>
        <v>78</v>
      </c>
      <c r="K13" s="15">
        <f>[9]Julho!$G$14</f>
        <v>47</v>
      </c>
      <c r="L13" s="15">
        <f>[9]Julho!$G$15</f>
        <v>41</v>
      </c>
      <c r="M13" s="15">
        <f>[9]Julho!$G$16</f>
        <v>42</v>
      </c>
      <c r="N13" s="15">
        <f>[9]Julho!$G$17</f>
        <v>46</v>
      </c>
      <c r="O13" s="15">
        <f>[9]Julho!$G$18</f>
        <v>43</v>
      </c>
      <c r="P13" s="15">
        <f>[9]Julho!$G$19</f>
        <v>57</v>
      </c>
      <c r="Q13" s="15" t="str">
        <f>[9]Julho!$G$20</f>
        <v>*</v>
      </c>
      <c r="R13" s="15" t="str">
        <f>[9]Julho!$G$21</f>
        <v>*</v>
      </c>
      <c r="S13" s="15" t="str">
        <f>[9]Julho!$G$22</f>
        <v>*</v>
      </c>
      <c r="T13" s="15" t="str">
        <f>[9]Julho!$G$23</f>
        <v>*</v>
      </c>
      <c r="U13" s="15">
        <f>[9]Julho!$G$24</f>
        <v>47</v>
      </c>
      <c r="V13" s="15">
        <f>[9]Julho!$G$25</f>
        <v>43</v>
      </c>
      <c r="W13" s="15">
        <f>[9]Julho!$G$26</f>
        <v>49</v>
      </c>
      <c r="X13" s="15">
        <f>[9]Julho!$G$27</f>
        <v>34</v>
      </c>
      <c r="Y13" s="15">
        <f>[9]Julho!$G$28</f>
        <v>47</v>
      </c>
      <c r="Z13" s="15">
        <f>[9]Julho!$G$29</f>
        <v>41</v>
      </c>
      <c r="AA13" s="15">
        <f>[9]Julho!$G$30</f>
        <v>52</v>
      </c>
      <c r="AB13" s="15">
        <f>[9]Julho!$G$31</f>
        <v>56</v>
      </c>
      <c r="AC13" s="15" t="str">
        <f>[9]Julho!$G$32</f>
        <v>*</v>
      </c>
      <c r="AD13" s="15" t="str">
        <f>[9]Julho!$G$33</f>
        <v>*</v>
      </c>
      <c r="AE13" s="15">
        <f>[9]Julho!$G$34</f>
        <v>43</v>
      </c>
      <c r="AF13" s="15">
        <f>[9]Julho!$G$35</f>
        <v>39</v>
      </c>
      <c r="AG13" s="21">
        <f t="shared" si="2"/>
        <v>34</v>
      </c>
      <c r="AH13" s="86">
        <f t="shared" si="1"/>
        <v>47.44</v>
      </c>
    </row>
    <row r="14" spans="1:34" ht="17.100000000000001" customHeight="1" x14ac:dyDescent="0.2">
      <c r="A14" s="152" t="s">
        <v>47</v>
      </c>
      <c r="B14" s="15">
        <f>[10]Julho!$G$5</f>
        <v>25</v>
      </c>
      <c r="C14" s="15">
        <f>[10]Julho!$G$6</f>
        <v>23</v>
      </c>
      <c r="D14" s="15">
        <f>[10]Julho!$G$7</f>
        <v>24</v>
      </c>
      <c r="E14" s="15">
        <f>[10]Julho!$G$8</f>
        <v>21</v>
      </c>
      <c r="F14" s="15">
        <f>[10]Julho!$G$9</f>
        <v>22</v>
      </c>
      <c r="G14" s="15">
        <f>[10]Julho!$G$10</f>
        <v>22</v>
      </c>
      <c r="H14" s="15">
        <f>[10]Julho!$G$11</f>
        <v>23</v>
      </c>
      <c r="I14" s="15">
        <f>[10]Julho!$G$12</f>
        <v>25</v>
      </c>
      <c r="J14" s="15">
        <f>[10]Julho!$G$13</f>
        <v>46</v>
      </c>
      <c r="K14" s="15">
        <f>[10]Julho!$G$14</f>
        <v>39</v>
      </c>
      <c r="L14" s="15">
        <f>[10]Julho!$G$15</f>
        <v>26</v>
      </c>
      <c r="M14" s="15">
        <f>[10]Julho!$G$16</f>
        <v>25</v>
      </c>
      <c r="N14" s="15">
        <f>[10]Julho!$G$17</f>
        <v>21</v>
      </c>
      <c r="O14" s="15">
        <f>[10]Julho!$G$18</f>
        <v>21</v>
      </c>
      <c r="P14" s="15">
        <f>[10]Julho!$G$19</f>
        <v>24</v>
      </c>
      <c r="Q14" s="15">
        <f>[10]Julho!$G$20</f>
        <v>23</v>
      </c>
      <c r="R14" s="15">
        <f>[10]Julho!$G$21</f>
        <v>19</v>
      </c>
      <c r="S14" s="107">
        <f>[10]Julho!$G$22</f>
        <v>24</v>
      </c>
      <c r="T14" s="15">
        <f>[10]Julho!$G$23</f>
        <v>25</v>
      </c>
      <c r="U14" s="15">
        <f>[10]Julho!$G$24</f>
        <v>20</v>
      </c>
      <c r="V14" s="15">
        <f>[10]Julho!$G$25</f>
        <v>29</v>
      </c>
      <c r="W14" s="15">
        <f>[10]Julho!$G$26</f>
        <v>28</v>
      </c>
      <c r="X14" s="15">
        <f>[10]Julho!$G$27</f>
        <v>18</v>
      </c>
      <c r="Y14" s="15">
        <f>[10]Julho!$G$28</f>
        <v>20</v>
      </c>
      <c r="Z14" s="15">
        <f>[10]Julho!$G$29</f>
        <v>20</v>
      </c>
      <c r="AA14" s="15">
        <f>[10]Julho!$G$30</f>
        <v>22</v>
      </c>
      <c r="AB14" s="15">
        <f>[10]Julho!$G$31</f>
        <v>21</v>
      </c>
      <c r="AC14" s="15">
        <f>[10]Julho!$G$32</f>
        <v>19</v>
      </c>
      <c r="AD14" s="15">
        <f>[10]Julho!$G$33</f>
        <v>18</v>
      </c>
      <c r="AE14" s="15">
        <f>[10]Julho!$G$34</f>
        <v>19</v>
      </c>
      <c r="AF14" s="15">
        <f>[10]Julho!$G$35</f>
        <v>39</v>
      </c>
      <c r="AG14" s="22">
        <f>MIN(B14:AF14)</f>
        <v>18</v>
      </c>
      <c r="AH14" s="86">
        <f>AVERAGE(B14:AF14)</f>
        <v>24.225806451612904</v>
      </c>
    </row>
    <row r="15" spans="1:34" ht="17.100000000000001" customHeight="1" x14ac:dyDescent="0.2">
      <c r="A15" s="151" t="s">
        <v>6</v>
      </c>
      <c r="B15" s="15">
        <f>[11]Julho!$G$5</f>
        <v>27</v>
      </c>
      <c r="C15" s="15">
        <f>[11]Julho!$G$6</f>
        <v>27</v>
      </c>
      <c r="D15" s="15">
        <f>[11]Julho!$G$7</f>
        <v>28</v>
      </c>
      <c r="E15" s="15">
        <f>[11]Julho!$G$8</f>
        <v>23</v>
      </c>
      <c r="F15" s="15">
        <f>[11]Julho!$G$9</f>
        <v>23</v>
      </c>
      <c r="G15" s="15">
        <f>[11]Julho!$G$10</f>
        <v>24</v>
      </c>
      <c r="H15" s="15">
        <f>[11]Julho!$G$11</f>
        <v>23</v>
      </c>
      <c r="I15" s="15">
        <f>[11]Julho!$G$12</f>
        <v>23</v>
      </c>
      <c r="J15" s="15">
        <f>[11]Julho!$G$13</f>
        <v>69</v>
      </c>
      <c r="K15" s="15">
        <f>[11]Julho!$G$14</f>
        <v>30</v>
      </c>
      <c r="L15" s="15">
        <f>[11]Julho!$G$15</f>
        <v>25</v>
      </c>
      <c r="M15" s="15">
        <f>[11]Julho!$G$16</f>
        <v>26</v>
      </c>
      <c r="N15" s="15">
        <f>[11]Julho!$G$17</f>
        <v>26</v>
      </c>
      <c r="O15" s="15">
        <f>[11]Julho!$G$18</f>
        <v>22</v>
      </c>
      <c r="P15" s="15">
        <f>[11]Julho!$G$19</f>
        <v>31</v>
      </c>
      <c r="Q15" s="15">
        <f>[11]Julho!$G$20</f>
        <v>23</v>
      </c>
      <c r="R15" s="15">
        <f>[11]Julho!$G$21</f>
        <v>23</v>
      </c>
      <c r="S15" s="15">
        <f>[11]Julho!$G$22</f>
        <v>22</v>
      </c>
      <c r="T15" s="15">
        <f>[11]Julho!$G$23</f>
        <v>23</v>
      </c>
      <c r="U15" s="15">
        <f>[11]Julho!$G$24</f>
        <v>22</v>
      </c>
      <c r="V15" s="15">
        <f>[11]Julho!$G$25</f>
        <v>41</v>
      </c>
      <c r="W15" s="15">
        <f>[11]Julho!$G$26</f>
        <v>29</v>
      </c>
      <c r="X15" s="15">
        <f>[11]Julho!$G$27</f>
        <v>20</v>
      </c>
      <c r="Y15" s="15">
        <f>[11]Julho!$G$28</f>
        <v>34</v>
      </c>
      <c r="Z15" s="15">
        <f>[11]Julho!$G$29</f>
        <v>34</v>
      </c>
      <c r="AA15" s="15">
        <f>[11]Julho!$G$30</f>
        <v>35</v>
      </c>
      <c r="AB15" s="15">
        <f>[11]Julho!$G$31</f>
        <v>26</v>
      </c>
      <c r="AC15" s="15">
        <f>[11]Julho!$G$32</f>
        <v>23</v>
      </c>
      <c r="AD15" s="15">
        <f>[11]Julho!$G$33</f>
        <v>30</v>
      </c>
      <c r="AE15" s="15">
        <f>[11]Julho!$G$34</f>
        <v>26</v>
      </c>
      <c r="AF15" s="15">
        <f>[11]Julho!$G$35</f>
        <v>47</v>
      </c>
      <c r="AG15" s="21">
        <f t="shared" si="2"/>
        <v>20</v>
      </c>
      <c r="AH15" s="86">
        <f t="shared" si="1"/>
        <v>28.548387096774192</v>
      </c>
    </row>
    <row r="16" spans="1:34" ht="17.100000000000001" customHeight="1" x14ac:dyDescent="0.2">
      <c r="A16" s="151" t="s">
        <v>7</v>
      </c>
      <c r="B16" s="15">
        <f>[12]Julho!$G$5</f>
        <v>31</v>
      </c>
      <c r="C16" s="15">
        <f>[12]Julho!$G$6</f>
        <v>32</v>
      </c>
      <c r="D16" s="15">
        <f>[12]Julho!$G$7</f>
        <v>29</v>
      </c>
      <c r="E16" s="15">
        <f>[12]Julho!$G$8</f>
        <v>33</v>
      </c>
      <c r="F16" s="15">
        <f>[12]Julho!$G$9</f>
        <v>27</v>
      </c>
      <c r="G16" s="15">
        <f>[12]Julho!$G$10</f>
        <v>26</v>
      </c>
      <c r="H16" s="15">
        <f>[12]Julho!$G$11</f>
        <v>28</v>
      </c>
      <c r="I16" s="15">
        <f>[12]Julho!$G$12</f>
        <v>32</v>
      </c>
      <c r="J16" s="15">
        <f>[12]Julho!$G$13</f>
        <v>66</v>
      </c>
      <c r="K16" s="15">
        <f>[12]Julho!$G$14</f>
        <v>32</v>
      </c>
      <c r="L16" s="15">
        <f>[12]Julho!$G$15</f>
        <v>31</v>
      </c>
      <c r="M16" s="15">
        <f>[12]Julho!$G$16</f>
        <v>35</v>
      </c>
      <c r="N16" s="15">
        <f>[12]Julho!$G$17</f>
        <v>33</v>
      </c>
      <c r="O16" s="15">
        <f>[12]Julho!$G$18</f>
        <v>27</v>
      </c>
      <c r="P16" s="15">
        <f>[12]Julho!$G$19</f>
        <v>24</v>
      </c>
      <c r="Q16" s="15">
        <f>[12]Julho!$G$20</f>
        <v>27</v>
      </c>
      <c r="R16" s="15">
        <f>[12]Julho!$G$21</f>
        <v>24</v>
      </c>
      <c r="S16" s="15">
        <f>[12]Julho!$G$22</f>
        <v>21</v>
      </c>
      <c r="T16" s="15">
        <f>[12]Julho!$G$23</f>
        <v>26</v>
      </c>
      <c r="U16" s="15">
        <f>[12]Julho!$G$24</f>
        <v>27</v>
      </c>
      <c r="V16" s="15">
        <f>[12]Julho!$G$25</f>
        <v>30</v>
      </c>
      <c r="W16" s="15">
        <f>[12]Julho!$G$26</f>
        <v>31</v>
      </c>
      <c r="X16" s="15">
        <f>[12]Julho!$G$27</f>
        <v>24</v>
      </c>
      <c r="Y16" s="15">
        <f>[12]Julho!$G$28</f>
        <v>33</v>
      </c>
      <c r="Z16" s="15">
        <f>[12]Julho!$G$29</f>
        <v>39</v>
      </c>
      <c r="AA16" s="15">
        <f>[12]Julho!$G$30</f>
        <v>45</v>
      </c>
      <c r="AB16" s="15">
        <f>[12]Julho!$G$31</f>
        <v>33</v>
      </c>
      <c r="AC16" s="15">
        <f>[12]Julho!$G$32</f>
        <v>27</v>
      </c>
      <c r="AD16" s="15">
        <f>[12]Julho!$G$33</f>
        <v>34</v>
      </c>
      <c r="AE16" s="15">
        <f>[12]Julho!$G$34</f>
        <v>30</v>
      </c>
      <c r="AF16" s="15">
        <f>[12]Julho!$G$35</f>
        <v>29</v>
      </c>
      <c r="AG16" s="21">
        <f t="shared" si="2"/>
        <v>21</v>
      </c>
      <c r="AH16" s="86">
        <f t="shared" si="1"/>
        <v>31.161290322580644</v>
      </c>
    </row>
    <row r="17" spans="1:34" ht="17.100000000000001" customHeight="1" x14ac:dyDescent="0.2">
      <c r="A17" s="151" t="s">
        <v>8</v>
      </c>
      <c r="B17" s="15">
        <f>[13]Julho!$G$5</f>
        <v>33</v>
      </c>
      <c r="C17" s="15">
        <f>[13]Julho!$G$6</f>
        <v>34</v>
      </c>
      <c r="D17" s="15">
        <f>[13]Julho!$G$7</f>
        <v>36</v>
      </c>
      <c r="E17" s="15">
        <f>[13]Julho!$G$8</f>
        <v>39</v>
      </c>
      <c r="F17" s="15">
        <f>[13]Julho!$G$9</f>
        <v>37</v>
      </c>
      <c r="G17" s="15">
        <f>[13]Julho!$G$10</f>
        <v>32</v>
      </c>
      <c r="H17" s="15">
        <f>[13]Julho!$G$11</f>
        <v>27</v>
      </c>
      <c r="I17" s="15">
        <f>[13]Julho!$G$12</f>
        <v>51</v>
      </c>
      <c r="J17" s="15">
        <f>[13]Julho!$G$13</f>
        <v>67</v>
      </c>
      <c r="K17" s="15">
        <f>[13]Julho!$G$14</f>
        <v>42</v>
      </c>
      <c r="L17" s="15">
        <f>[13]Julho!$G$15</f>
        <v>33</v>
      </c>
      <c r="M17" s="15">
        <f>[13]Julho!$G$16</f>
        <v>41</v>
      </c>
      <c r="N17" s="15">
        <f>[13]Julho!$G$17</f>
        <v>31</v>
      </c>
      <c r="O17" s="15">
        <f>[13]Julho!$G$18</f>
        <v>31</v>
      </c>
      <c r="P17" s="15">
        <f>[13]Julho!$G$19</f>
        <v>24</v>
      </c>
      <c r="Q17" s="15">
        <f>[13]Julho!$G$20</f>
        <v>27</v>
      </c>
      <c r="R17" s="15">
        <f>[13]Julho!$G$21</f>
        <v>28</v>
      </c>
      <c r="S17" s="15">
        <f>[13]Julho!$G$22</f>
        <v>25</v>
      </c>
      <c r="T17" s="15">
        <f>[13]Julho!$G$23</f>
        <v>24</v>
      </c>
      <c r="U17" s="15">
        <f>[13]Julho!$G$24</f>
        <v>26</v>
      </c>
      <c r="V17" s="15">
        <f>[13]Julho!$G$25</f>
        <v>40</v>
      </c>
      <c r="W17" s="15">
        <f>[13]Julho!$G$26</f>
        <v>40</v>
      </c>
      <c r="X17" s="15">
        <f>[13]Julho!$G$27</f>
        <v>34</v>
      </c>
      <c r="Y17" s="15">
        <f>[13]Julho!$G$28</f>
        <v>42</v>
      </c>
      <c r="Z17" s="15">
        <f>[13]Julho!$G$29</f>
        <v>43</v>
      </c>
      <c r="AA17" s="15">
        <f>[13]Julho!$G$30</f>
        <v>47</v>
      </c>
      <c r="AB17" s="15">
        <f>[13]Julho!$G$31</f>
        <v>32</v>
      </c>
      <c r="AC17" s="15">
        <f>[13]Julho!$G$32</f>
        <v>29</v>
      </c>
      <c r="AD17" s="15">
        <f>[13]Julho!$G$33</f>
        <v>28</v>
      </c>
      <c r="AE17" s="15">
        <f>[13]Julho!$G$34</f>
        <v>22</v>
      </c>
      <c r="AF17" s="15">
        <f>[13]Julho!$G$35</f>
        <v>33</v>
      </c>
      <c r="AG17" s="21">
        <f>MIN(B17:AF17)</f>
        <v>22</v>
      </c>
      <c r="AH17" s="86">
        <f>AVERAGE(B17:AF17)</f>
        <v>34.774193548387096</v>
      </c>
    </row>
    <row r="18" spans="1:34" ht="17.100000000000001" customHeight="1" x14ac:dyDescent="0.2">
      <c r="A18" s="151" t="s">
        <v>9</v>
      </c>
      <c r="B18" s="15">
        <f>[14]Julho!$G$5</f>
        <v>31</v>
      </c>
      <c r="C18" s="15">
        <f>[14]Julho!$G$6</f>
        <v>28</v>
      </c>
      <c r="D18" s="15">
        <f>[14]Julho!$G$7</f>
        <v>32</v>
      </c>
      <c r="E18" s="15">
        <f>[14]Julho!$G$8</f>
        <v>33</v>
      </c>
      <c r="F18" s="15">
        <f>[14]Julho!$G$9</f>
        <v>24</v>
      </c>
      <c r="G18" s="15">
        <f>[14]Julho!$G$10</f>
        <v>23</v>
      </c>
      <c r="H18" s="15">
        <f>[14]Julho!$G$11</f>
        <v>24</v>
      </c>
      <c r="I18" s="15">
        <f>[14]Julho!$G$12</f>
        <v>30</v>
      </c>
      <c r="J18" s="15">
        <f>[14]Julho!$G$13</f>
        <v>53</v>
      </c>
      <c r="K18" s="15">
        <f>[14]Julho!$G$14</f>
        <v>35</v>
      </c>
      <c r="L18" s="15">
        <f>[14]Julho!$G$15</f>
        <v>28</v>
      </c>
      <c r="M18" s="15">
        <f>[14]Julho!$G$16</f>
        <v>32</v>
      </c>
      <c r="N18" s="15">
        <f>[14]Julho!$G$17</f>
        <v>29</v>
      </c>
      <c r="O18" s="15">
        <f>[14]Julho!$G$18</f>
        <v>26</v>
      </c>
      <c r="P18" s="15">
        <f>[14]Julho!$G$19</f>
        <v>23</v>
      </c>
      <c r="Q18" s="15">
        <f>[14]Julho!$G$20</f>
        <v>24</v>
      </c>
      <c r="R18" s="15">
        <f>[14]Julho!$G$21</f>
        <v>20</v>
      </c>
      <c r="S18" s="15">
        <f>[14]Julho!$G$22</f>
        <v>19</v>
      </c>
      <c r="T18" s="15">
        <f>[14]Julho!$G$23</f>
        <v>25</v>
      </c>
      <c r="U18" s="15">
        <f>[14]Julho!$G$24</f>
        <v>22</v>
      </c>
      <c r="V18" s="15">
        <f>[14]Julho!$G$25</f>
        <v>29</v>
      </c>
      <c r="W18" s="15">
        <f>[14]Julho!$G$26</f>
        <v>32</v>
      </c>
      <c r="X18" s="15">
        <f>[14]Julho!$G$27</f>
        <v>26</v>
      </c>
      <c r="Y18" s="15">
        <f>[14]Julho!$G$28</f>
        <v>36</v>
      </c>
      <c r="Z18" s="15">
        <f>[14]Julho!$G$29</f>
        <v>34</v>
      </c>
      <c r="AA18" s="15">
        <f>[14]Julho!$G$30</f>
        <v>34</v>
      </c>
      <c r="AB18" s="15">
        <f>[14]Julho!$G$31</f>
        <v>29</v>
      </c>
      <c r="AC18" s="15">
        <f>[14]Julho!$G$32</f>
        <v>24</v>
      </c>
      <c r="AD18" s="15">
        <f>[14]Julho!$G$33</f>
        <v>33</v>
      </c>
      <c r="AE18" s="15">
        <f>[14]Julho!$G$34</f>
        <v>29</v>
      </c>
      <c r="AF18" s="15">
        <f>[14]Julho!$G$35</f>
        <v>25</v>
      </c>
      <c r="AG18" s="21">
        <f t="shared" ref="AG18:AG30" si="5">MIN(B18:AF18)</f>
        <v>19</v>
      </c>
      <c r="AH18" s="86">
        <f t="shared" ref="AH18:AH29" si="6">AVERAGE(B18:AF18)</f>
        <v>28.774193548387096</v>
      </c>
    </row>
    <row r="19" spans="1:34" ht="17.100000000000001" customHeight="1" x14ac:dyDescent="0.2">
      <c r="A19" s="151" t="s">
        <v>46</v>
      </c>
      <c r="B19" s="15">
        <f>[15]Julho!$G$5</f>
        <v>34</v>
      </c>
      <c r="C19" s="15">
        <f>[15]Julho!$G$6</f>
        <v>34</v>
      </c>
      <c r="D19" s="15">
        <f>[15]Julho!$G$7</f>
        <v>34</v>
      </c>
      <c r="E19" s="15">
        <f>[15]Julho!$G$8</f>
        <v>43</v>
      </c>
      <c r="F19" s="15">
        <f>[15]Julho!$G$9</f>
        <v>28</v>
      </c>
      <c r="G19" s="15">
        <f>[15]Julho!$G$10</f>
        <v>26</v>
      </c>
      <c r="H19" s="15">
        <f>[15]Julho!$G$11</f>
        <v>27</v>
      </c>
      <c r="I19" s="15">
        <f>[15]Julho!$G$12</f>
        <v>50</v>
      </c>
      <c r="J19" s="15">
        <f>[15]Julho!$G$13</f>
        <v>65</v>
      </c>
      <c r="K19" s="15">
        <f>[15]Julho!$G$14</f>
        <v>34</v>
      </c>
      <c r="L19" s="15">
        <f>[15]Julho!$G$15</f>
        <v>18</v>
      </c>
      <c r="M19" s="15">
        <f>[15]Julho!$G$16</f>
        <v>27</v>
      </c>
      <c r="N19" s="15">
        <f>[15]Julho!$G$17</f>
        <v>33</v>
      </c>
      <c r="O19" s="15">
        <f>[15]Julho!$G$18</f>
        <v>33</v>
      </c>
      <c r="P19" s="15">
        <f>[15]Julho!$G$19</f>
        <v>29</v>
      </c>
      <c r="Q19" s="15">
        <f>[15]Julho!$G$20</f>
        <v>31</v>
      </c>
      <c r="R19" s="15">
        <f>[15]Julho!$G$21</f>
        <v>25</v>
      </c>
      <c r="S19" s="15">
        <f>[15]Julho!$G$22</f>
        <v>26</v>
      </c>
      <c r="T19" s="15">
        <f>[15]Julho!$G$23</f>
        <v>31</v>
      </c>
      <c r="U19" s="15">
        <f>[15]Julho!$G$24</f>
        <v>32</v>
      </c>
      <c r="V19" s="15">
        <f>[15]Julho!$G$25</f>
        <v>24</v>
      </c>
      <c r="W19" s="15">
        <f>[15]Julho!$G$26</f>
        <v>31</v>
      </c>
      <c r="X19" s="15">
        <f>[15]Julho!$G$27</f>
        <v>30</v>
      </c>
      <c r="Y19" s="15">
        <f>[15]Julho!$G$28</f>
        <v>49</v>
      </c>
      <c r="Z19" s="15">
        <f>[15]Julho!$G$29</f>
        <v>39</v>
      </c>
      <c r="AA19" s="15">
        <f>[15]Julho!$G$30</f>
        <v>64</v>
      </c>
      <c r="AB19" s="15">
        <f>[15]Julho!$G$31</f>
        <v>30</v>
      </c>
      <c r="AC19" s="15">
        <f>[15]Julho!$G$32</f>
        <v>36</v>
      </c>
      <c r="AD19" s="15">
        <f>[15]Julho!$G$33</f>
        <v>41</v>
      </c>
      <c r="AE19" s="15">
        <f>[15]Julho!$G$34</f>
        <v>30</v>
      </c>
      <c r="AF19" s="15">
        <f>[15]Julho!$G$35</f>
        <v>27</v>
      </c>
      <c r="AG19" s="21">
        <f t="shared" ref="AG19" si="7">MIN(B19:AF19)</f>
        <v>18</v>
      </c>
      <c r="AH19" s="86">
        <f t="shared" ref="AH19" si="8">AVERAGE(B19:AF19)</f>
        <v>34.225806451612904</v>
      </c>
    </row>
    <row r="20" spans="1:34" ht="17.100000000000001" customHeight="1" x14ac:dyDescent="0.2">
      <c r="A20" s="151" t="s">
        <v>10</v>
      </c>
      <c r="B20" s="15">
        <f>[16]Julho!$G$5</f>
        <v>32</v>
      </c>
      <c r="C20" s="15">
        <f>[16]Julho!$G$6</f>
        <v>33</v>
      </c>
      <c r="D20" s="15">
        <f>[16]Julho!$G$7</f>
        <v>30</v>
      </c>
      <c r="E20" s="15">
        <f>[16]Julho!$G$8</f>
        <v>36</v>
      </c>
      <c r="F20" s="15">
        <f>[16]Julho!$G$9</f>
        <v>28</v>
      </c>
      <c r="G20" s="15">
        <f>[16]Julho!$G$10</f>
        <v>27</v>
      </c>
      <c r="H20" s="15">
        <f>[16]Julho!$G$11</f>
        <v>27</v>
      </c>
      <c r="I20" s="15">
        <f>[16]Julho!$G$12</f>
        <v>51</v>
      </c>
      <c r="J20" s="15">
        <f>[16]Julho!$G$13</f>
        <v>66</v>
      </c>
      <c r="K20" s="15">
        <f>[16]Julho!$G$14</f>
        <v>36</v>
      </c>
      <c r="L20" s="15">
        <f>[16]Julho!$G$15</f>
        <v>30</v>
      </c>
      <c r="M20" s="15">
        <f>[16]Julho!$G$16</f>
        <v>36</v>
      </c>
      <c r="N20" s="15">
        <f>[16]Julho!$G$17</f>
        <v>31</v>
      </c>
      <c r="O20" s="15">
        <f>[16]Julho!$G$18</f>
        <v>30</v>
      </c>
      <c r="P20" s="15">
        <f>[16]Julho!$G$19</f>
        <v>26</v>
      </c>
      <c r="Q20" s="15">
        <f>[16]Julho!$G$20</f>
        <v>29</v>
      </c>
      <c r="R20" s="15">
        <f>[16]Julho!$G$21</f>
        <v>25</v>
      </c>
      <c r="S20" s="15">
        <f>[16]Julho!$G$22</f>
        <v>24</v>
      </c>
      <c r="T20" s="15">
        <f>[16]Julho!$G$23</f>
        <v>26</v>
      </c>
      <c r="U20" s="15">
        <f>[16]Julho!$G$24</f>
        <v>28</v>
      </c>
      <c r="V20" s="15">
        <f>[16]Julho!$G$25</f>
        <v>33</v>
      </c>
      <c r="W20" s="15">
        <f>[16]Julho!$G$26</f>
        <v>30</v>
      </c>
      <c r="X20" s="15">
        <f>[16]Julho!$G$27</f>
        <v>26</v>
      </c>
      <c r="Y20" s="15">
        <f>[16]Julho!$G$28</f>
        <v>39</v>
      </c>
      <c r="Z20" s="15">
        <f>[16]Julho!$G$29</f>
        <v>37</v>
      </c>
      <c r="AA20" s="15">
        <f>[16]Julho!$G$30</f>
        <v>51</v>
      </c>
      <c r="AB20" s="15">
        <f>[16]Julho!$G$31</f>
        <v>32</v>
      </c>
      <c r="AC20" s="15">
        <f>[16]Julho!$G$32</f>
        <v>32</v>
      </c>
      <c r="AD20" s="15">
        <f>[16]Julho!$G$33</f>
        <v>30</v>
      </c>
      <c r="AE20" s="15">
        <f>[16]Julho!$G$34</f>
        <v>30</v>
      </c>
      <c r="AF20" s="15">
        <f>[16]Julho!$G$35</f>
        <v>27</v>
      </c>
      <c r="AG20" s="21">
        <f t="shared" si="5"/>
        <v>24</v>
      </c>
      <c r="AH20" s="86">
        <f t="shared" si="6"/>
        <v>32.838709677419352</v>
      </c>
    </row>
    <row r="21" spans="1:34" ht="17.100000000000001" customHeight="1" x14ac:dyDescent="0.2">
      <c r="A21" s="151" t="s">
        <v>11</v>
      </c>
      <c r="B21" s="15">
        <f>[17]Julho!$G$5</f>
        <v>28</v>
      </c>
      <c r="C21" s="15">
        <f>[17]Julho!$G$6</f>
        <v>30</v>
      </c>
      <c r="D21" s="15">
        <f>[17]Julho!$G$7</f>
        <v>28</v>
      </c>
      <c r="E21" s="15">
        <f>[17]Julho!$G$8</f>
        <v>28</v>
      </c>
      <c r="F21" s="15">
        <f>[17]Julho!$G$9</f>
        <v>27</v>
      </c>
      <c r="G21" s="15">
        <f>[17]Julho!$G$10</f>
        <v>25</v>
      </c>
      <c r="H21" s="15">
        <f>[17]Julho!$G$11</f>
        <v>26</v>
      </c>
      <c r="I21" s="15">
        <f>[17]Julho!$G$12</f>
        <v>26</v>
      </c>
      <c r="J21" s="15">
        <f>[17]Julho!$G$13</f>
        <v>54</v>
      </c>
      <c r="K21" s="15">
        <f>[17]Julho!$G$14</f>
        <v>31</v>
      </c>
      <c r="L21" s="15">
        <f>[17]Julho!$G$15</f>
        <v>29</v>
      </c>
      <c r="M21" s="15">
        <f>[17]Julho!$G$16</f>
        <v>29</v>
      </c>
      <c r="N21" s="15">
        <f>[17]Julho!$G$17</f>
        <v>30</v>
      </c>
      <c r="O21" s="15">
        <f>[17]Julho!$G$18</f>
        <v>25</v>
      </c>
      <c r="P21" s="15">
        <f>[17]Julho!$G$19</f>
        <v>23</v>
      </c>
      <c r="Q21" s="15">
        <f>[17]Julho!$G$20</f>
        <v>24</v>
      </c>
      <c r="R21" s="15">
        <f>[17]Julho!$G$21</f>
        <v>22</v>
      </c>
      <c r="S21" s="15">
        <f>[17]Julho!$G$22</f>
        <v>20</v>
      </c>
      <c r="T21" s="15">
        <f>[17]Julho!$G$23</f>
        <v>26</v>
      </c>
      <c r="U21" s="15">
        <f>[17]Julho!$G$24</f>
        <v>25</v>
      </c>
      <c r="V21" s="15">
        <f>[17]Julho!$G$25</f>
        <v>25</v>
      </c>
      <c r="W21" s="15">
        <f>[17]Julho!$G$26</f>
        <v>26</v>
      </c>
      <c r="X21" s="15">
        <f>[17]Julho!$G$27</f>
        <v>23</v>
      </c>
      <c r="Y21" s="15">
        <f>[17]Julho!$G$28</f>
        <v>34</v>
      </c>
      <c r="Z21" s="15">
        <f>[17]Julho!$G$29</f>
        <v>34</v>
      </c>
      <c r="AA21" s="15">
        <f>[17]Julho!$G$30</f>
        <v>37</v>
      </c>
      <c r="AB21" s="15">
        <f>[17]Julho!$G$31</f>
        <v>34</v>
      </c>
      <c r="AC21" s="15">
        <f>[17]Julho!$G$32</f>
        <v>26</v>
      </c>
      <c r="AD21" s="15">
        <f>[17]Julho!$G$33</f>
        <v>34</v>
      </c>
      <c r="AE21" s="15">
        <f>[17]Julho!$G$34</f>
        <v>28</v>
      </c>
      <c r="AF21" s="15">
        <f>[17]Julho!$G$35</f>
        <v>25</v>
      </c>
      <c r="AG21" s="21">
        <f t="shared" si="5"/>
        <v>20</v>
      </c>
      <c r="AH21" s="86">
        <f t="shared" si="6"/>
        <v>28.451612903225808</v>
      </c>
    </row>
    <row r="22" spans="1:34" ht="17.100000000000001" customHeight="1" x14ac:dyDescent="0.2">
      <c r="A22" s="151" t="s">
        <v>12</v>
      </c>
      <c r="B22" s="15">
        <f>[18]Julho!$G$5</f>
        <v>34</v>
      </c>
      <c r="C22" s="15">
        <f>[18]Julho!$G$6</f>
        <v>36</v>
      </c>
      <c r="D22" s="15">
        <f>[18]Julho!$G$7</f>
        <v>36</v>
      </c>
      <c r="E22" s="15">
        <f>[18]Julho!$G$8</f>
        <v>40</v>
      </c>
      <c r="F22" s="15">
        <f>[18]Julho!$G$9</f>
        <v>33</v>
      </c>
      <c r="G22" s="15">
        <f>[18]Julho!$G$10</f>
        <v>30</v>
      </c>
      <c r="H22" s="15">
        <f>[18]Julho!$G$11</f>
        <v>32</v>
      </c>
      <c r="I22" s="15">
        <f>[18]Julho!$G$12</f>
        <v>57</v>
      </c>
      <c r="J22" s="15">
        <f>[18]Julho!$G$13</f>
        <v>57</v>
      </c>
      <c r="K22" s="15">
        <f>[18]Julho!$G$14</f>
        <v>32</v>
      </c>
      <c r="L22" s="15">
        <f>[18]Julho!$G$15</f>
        <v>30</v>
      </c>
      <c r="M22" s="15">
        <f>[18]Julho!$G$16</f>
        <v>56</v>
      </c>
      <c r="N22" s="15">
        <f>[18]Julho!$G$17</f>
        <v>36</v>
      </c>
      <c r="O22" s="15">
        <f>[18]Julho!$G$18</f>
        <v>39</v>
      </c>
      <c r="P22" s="15">
        <f>[18]Julho!$G$19</f>
        <v>34</v>
      </c>
      <c r="Q22" s="15">
        <f>[18]Julho!$G$20</f>
        <v>33</v>
      </c>
      <c r="R22" s="15">
        <f>[18]Julho!$G$21</f>
        <v>28</v>
      </c>
      <c r="S22" s="15">
        <f>[18]Julho!$G$22</f>
        <v>28</v>
      </c>
      <c r="T22" s="15">
        <f>[18]Julho!$G$23</f>
        <v>32</v>
      </c>
      <c r="U22" s="15">
        <f>[18]Julho!$G$24</f>
        <v>36</v>
      </c>
      <c r="V22" s="15">
        <f>[18]Julho!$G$25</f>
        <v>44</v>
      </c>
      <c r="W22" s="15">
        <f>[18]Julho!$G$26</f>
        <v>36</v>
      </c>
      <c r="X22" s="15">
        <f>[18]Julho!$G$27</f>
        <v>77</v>
      </c>
      <c r="Y22" s="15">
        <f>[18]Julho!$G$28</f>
        <v>41</v>
      </c>
      <c r="Z22" s="15">
        <f>[18]Julho!$G$29</f>
        <v>41</v>
      </c>
      <c r="AA22" s="15">
        <f>[18]Julho!$G$30</f>
        <v>49</v>
      </c>
      <c r="AB22" s="15">
        <f>[18]Julho!$G$31</f>
        <v>46</v>
      </c>
      <c r="AC22" s="15">
        <f>[18]Julho!$G$32</f>
        <v>35</v>
      </c>
      <c r="AD22" s="15">
        <f>[18]Julho!$G$33</f>
        <v>44</v>
      </c>
      <c r="AE22" s="15">
        <f>[18]Julho!$G$34</f>
        <v>33</v>
      </c>
      <c r="AF22" s="15">
        <f>[18]Julho!$G$35</f>
        <v>32</v>
      </c>
      <c r="AG22" s="21">
        <f t="shared" si="5"/>
        <v>28</v>
      </c>
      <c r="AH22" s="86">
        <f t="shared" si="6"/>
        <v>39.258064516129032</v>
      </c>
    </row>
    <row r="23" spans="1:34" ht="17.100000000000001" customHeight="1" x14ac:dyDescent="0.2">
      <c r="A23" s="151" t="s">
        <v>13</v>
      </c>
      <c r="B23" s="15">
        <f>[19]Julho!$G$5</f>
        <v>35</v>
      </c>
      <c r="C23" s="15">
        <f>[19]Julho!$G$6</f>
        <v>38</v>
      </c>
      <c r="D23" s="15">
        <f>[19]Julho!$G$7</f>
        <v>37</v>
      </c>
      <c r="E23" s="15">
        <f>[19]Julho!$G$8</f>
        <v>54</v>
      </c>
      <c r="F23" s="15">
        <f>[19]Julho!$G$9</f>
        <v>33</v>
      </c>
      <c r="G23" s="15">
        <f>[19]Julho!$G$10</f>
        <v>27</v>
      </c>
      <c r="H23" s="15">
        <f>[19]Julho!$G$11</f>
        <v>31</v>
      </c>
      <c r="I23" s="15">
        <f>[19]Julho!$G$12</f>
        <v>71</v>
      </c>
      <c r="J23" s="15">
        <f>[19]Julho!$G$13</f>
        <v>76</v>
      </c>
      <c r="K23" s="15">
        <f>[19]Julho!$G$14</f>
        <v>48</v>
      </c>
      <c r="L23" s="15">
        <f>[19]Julho!$G$15</f>
        <v>36</v>
      </c>
      <c r="M23" s="15">
        <f>[19]Julho!$G$16</f>
        <v>36</v>
      </c>
      <c r="N23" s="15">
        <f>[19]Julho!$G$17</f>
        <v>35</v>
      </c>
      <c r="O23" s="15">
        <f>[19]Julho!$G$18</f>
        <v>32</v>
      </c>
      <c r="P23" s="15">
        <f>[19]Julho!$G$19</f>
        <v>42</v>
      </c>
      <c r="Q23" s="15">
        <f>[19]Julho!$G$20</f>
        <v>31</v>
      </c>
      <c r="R23" s="15">
        <f>[19]Julho!$G$21</f>
        <v>29</v>
      </c>
      <c r="S23" s="15">
        <f>[19]Julho!$G$22</f>
        <v>32</v>
      </c>
      <c r="T23" s="15">
        <f>[19]Julho!$G$23</f>
        <v>33</v>
      </c>
      <c r="U23" s="15">
        <f>[19]Julho!$G$24</f>
        <v>36</v>
      </c>
      <c r="V23" s="15">
        <f>[19]Julho!$G$25</f>
        <v>58</v>
      </c>
      <c r="W23" s="15">
        <f>[19]Julho!$G$26</f>
        <v>45</v>
      </c>
      <c r="X23" s="15">
        <f>[19]Julho!$G$27</f>
        <v>39</v>
      </c>
      <c r="Y23" s="15">
        <f>[19]Julho!$G$28</f>
        <v>56</v>
      </c>
      <c r="Z23" s="15">
        <f>[19]Julho!$G$29</f>
        <v>55</v>
      </c>
      <c r="AA23" s="15">
        <f>[19]Julho!$G$30</f>
        <v>60</v>
      </c>
      <c r="AB23" s="15">
        <f>[19]Julho!$G$31</f>
        <v>39</v>
      </c>
      <c r="AC23" s="15">
        <f>[19]Julho!$G$32</f>
        <v>37</v>
      </c>
      <c r="AD23" s="15">
        <f>[19]Julho!$G$33</f>
        <v>58</v>
      </c>
      <c r="AE23" s="15">
        <f>[19]Julho!$G$34</f>
        <v>43</v>
      </c>
      <c r="AF23" s="15">
        <f>[19]Julho!$G$35</f>
        <v>49</v>
      </c>
      <c r="AG23" s="21">
        <f t="shared" si="5"/>
        <v>27</v>
      </c>
      <c r="AH23" s="86">
        <f t="shared" si="6"/>
        <v>42.935483870967744</v>
      </c>
    </row>
    <row r="24" spans="1:34" ht="17.100000000000001" customHeight="1" x14ac:dyDescent="0.2">
      <c r="A24" s="151" t="s">
        <v>14</v>
      </c>
      <c r="B24" s="15">
        <f>[20]Julho!$G$5</f>
        <v>24</v>
      </c>
      <c r="C24" s="15">
        <f>[20]Julho!$G$6</f>
        <v>21</v>
      </c>
      <c r="D24" s="15">
        <f>[20]Julho!$G$7</f>
        <v>22</v>
      </c>
      <c r="E24" s="15">
        <f>[20]Julho!$G$8</f>
        <v>21</v>
      </c>
      <c r="F24" s="15">
        <f>[20]Julho!$G$9</f>
        <v>24</v>
      </c>
      <c r="G24" s="15">
        <f>[20]Julho!$G$10</f>
        <v>21</v>
      </c>
      <c r="H24" s="15">
        <f>[20]Julho!$G$11</f>
        <v>21</v>
      </c>
      <c r="I24" s="15">
        <f>[20]Julho!$G$12</f>
        <v>22</v>
      </c>
      <c r="J24" s="15">
        <f>[20]Julho!$G$13</f>
        <v>44</v>
      </c>
      <c r="K24" s="15">
        <f>[20]Julho!$G$14</f>
        <v>31</v>
      </c>
      <c r="L24" s="15">
        <f>[20]Julho!$G$15</f>
        <v>25</v>
      </c>
      <c r="M24" s="15">
        <f>[20]Julho!$G$16</f>
        <v>23</v>
      </c>
      <c r="N24" s="15">
        <f>[20]Julho!$G$17</f>
        <v>21</v>
      </c>
      <c r="O24" s="15">
        <f>[20]Julho!$G$18</f>
        <v>22</v>
      </c>
      <c r="P24" s="15">
        <f>[20]Julho!$G$19</f>
        <v>23</v>
      </c>
      <c r="Q24" s="15">
        <f>[20]Julho!$G$20</f>
        <v>22</v>
      </c>
      <c r="R24" s="15">
        <f>[20]Julho!$G$21</f>
        <v>20</v>
      </c>
      <c r="S24" s="15">
        <f>[20]Julho!$G$22</f>
        <v>26</v>
      </c>
      <c r="T24" s="15">
        <f>[20]Julho!$G$23</f>
        <v>24</v>
      </c>
      <c r="U24" s="15">
        <f>[20]Julho!$G$24</f>
        <v>20</v>
      </c>
      <c r="V24" s="15">
        <f>[20]Julho!$G$25</f>
        <v>39</v>
      </c>
      <c r="W24" s="15">
        <f>[20]Julho!$G$26</f>
        <v>28</v>
      </c>
      <c r="X24" s="15">
        <f>[20]Julho!$G$27</f>
        <v>21</v>
      </c>
      <c r="Y24" s="15">
        <f>[20]Julho!$G$28</f>
        <v>23</v>
      </c>
      <c r="Z24" s="15">
        <f>[20]Julho!$G$29</f>
        <v>24</v>
      </c>
      <c r="AA24" s="15">
        <f>[20]Julho!$G$30</f>
        <v>22</v>
      </c>
      <c r="AB24" s="15">
        <f>[20]Julho!$G$31</f>
        <v>20</v>
      </c>
      <c r="AC24" s="15">
        <f>[20]Julho!$G$32</f>
        <v>17</v>
      </c>
      <c r="AD24" s="15">
        <f>[20]Julho!$G$33</f>
        <v>21</v>
      </c>
      <c r="AE24" s="15">
        <f>[20]Julho!$G$34</f>
        <v>19</v>
      </c>
      <c r="AF24" s="15">
        <f>[20]Julho!$G$35</f>
        <v>32</v>
      </c>
      <c r="AG24" s="21">
        <f t="shared" si="5"/>
        <v>17</v>
      </c>
      <c r="AH24" s="86">
        <f t="shared" si="6"/>
        <v>23.967741935483872</v>
      </c>
    </row>
    <row r="25" spans="1:34" ht="17.100000000000001" customHeight="1" x14ac:dyDescent="0.2">
      <c r="A25" s="151" t="s">
        <v>15</v>
      </c>
      <c r="B25" s="15">
        <f>[21]Julho!$G$5</f>
        <v>32</v>
      </c>
      <c r="C25" s="15">
        <f>[21]Julho!$G$6</f>
        <v>37</v>
      </c>
      <c r="D25" s="15">
        <f>[21]Julho!$G$7</f>
        <v>35</v>
      </c>
      <c r="E25" s="15">
        <f>[21]Julho!$G$8</f>
        <v>39</v>
      </c>
      <c r="F25" s="15">
        <f>[21]Julho!$G$9</f>
        <v>33</v>
      </c>
      <c r="G25" s="15">
        <f>[21]Julho!$G$10</f>
        <v>33</v>
      </c>
      <c r="H25" s="15">
        <f>[21]Julho!$G$11</f>
        <v>30</v>
      </c>
      <c r="I25" s="15">
        <f>[21]Julho!$G$12</f>
        <v>46</v>
      </c>
      <c r="J25" s="15">
        <f>[21]Julho!$G$13</f>
        <v>95</v>
      </c>
      <c r="K25" s="15">
        <f>[21]Julho!$G$14</f>
        <v>43</v>
      </c>
      <c r="L25" s="15">
        <f>[21]Julho!$G$15</f>
        <v>31</v>
      </c>
      <c r="M25" s="15">
        <f>[21]Julho!$G$16</f>
        <v>40</v>
      </c>
      <c r="N25" s="15">
        <f>[21]Julho!$G$17</f>
        <v>35</v>
      </c>
      <c r="O25" s="15">
        <f>[21]Julho!$G$18</f>
        <v>30</v>
      </c>
      <c r="P25" s="15">
        <f>[21]Julho!$G$19</f>
        <v>29</v>
      </c>
      <c r="Q25" s="15">
        <f>[21]Julho!$G$20</f>
        <v>34</v>
      </c>
      <c r="R25" s="15">
        <f>[21]Julho!$G$21</f>
        <v>29</v>
      </c>
      <c r="S25" s="15">
        <f>[21]Julho!$G$22</f>
        <v>26</v>
      </c>
      <c r="T25" s="15">
        <f>[21]Julho!$G$23</f>
        <v>31</v>
      </c>
      <c r="U25" s="15">
        <f>[21]Julho!$G$24</f>
        <v>42</v>
      </c>
      <c r="V25" s="15">
        <f>[21]Julho!$G$25</f>
        <v>32</v>
      </c>
      <c r="W25" s="15">
        <f>[21]Julho!$G$26</f>
        <v>37</v>
      </c>
      <c r="X25" s="15">
        <f>[21]Julho!$G$27</f>
        <v>33</v>
      </c>
      <c r="Y25" s="15">
        <f>[21]Julho!$G$28</f>
        <v>63</v>
      </c>
      <c r="Z25" s="15">
        <f>[21]Julho!$G$29</f>
        <v>41</v>
      </c>
      <c r="AA25" s="15">
        <f>[21]Julho!$G$30</f>
        <v>82</v>
      </c>
      <c r="AB25" s="15">
        <f>[21]Julho!$G$31</f>
        <v>33</v>
      </c>
      <c r="AC25" s="15">
        <f>[21]Julho!$G$32</f>
        <v>36</v>
      </c>
      <c r="AD25" s="15">
        <f>[21]Julho!$G$33</f>
        <v>39</v>
      </c>
      <c r="AE25" s="15">
        <f>[21]Julho!$G$34</f>
        <v>30</v>
      </c>
      <c r="AF25" s="15">
        <f>[21]Julho!$G$35</f>
        <v>36</v>
      </c>
      <c r="AG25" s="21">
        <f t="shared" si="5"/>
        <v>26</v>
      </c>
      <c r="AH25" s="86">
        <f t="shared" si="6"/>
        <v>39.096774193548384</v>
      </c>
    </row>
    <row r="26" spans="1:34" ht="17.100000000000001" customHeight="1" x14ac:dyDescent="0.2">
      <c r="A26" s="151" t="s">
        <v>16</v>
      </c>
      <c r="B26" s="15">
        <f>[22]Julho!$G$5</f>
        <v>35</v>
      </c>
      <c r="C26" s="15">
        <f>[22]Julho!$G$6</f>
        <v>37</v>
      </c>
      <c r="D26" s="15">
        <f>[22]Julho!$G$7</f>
        <v>44</v>
      </c>
      <c r="E26" s="15">
        <f>[22]Julho!$G$8</f>
        <v>75</v>
      </c>
      <c r="F26" s="15">
        <f>[22]Julho!$G$9</f>
        <v>29</v>
      </c>
      <c r="G26" s="15">
        <f>[22]Julho!$G$10</f>
        <v>32</v>
      </c>
      <c r="H26" s="15">
        <f>[22]Julho!$G$11</f>
        <v>41</v>
      </c>
      <c r="I26" s="15">
        <f>[22]Julho!$G$12</f>
        <v>73</v>
      </c>
      <c r="J26" s="15">
        <f>[22]Julho!$G$13</f>
        <v>75</v>
      </c>
      <c r="K26" s="15">
        <f>[22]Julho!$G$14</f>
        <v>41</v>
      </c>
      <c r="L26" s="15">
        <f>[22]Julho!$G$15</f>
        <v>28</v>
      </c>
      <c r="M26" s="15">
        <f>[22]Julho!$G$16</f>
        <v>30</v>
      </c>
      <c r="N26" s="15">
        <f>[22]Julho!$G$17</f>
        <v>42</v>
      </c>
      <c r="O26" s="15">
        <f>[22]Julho!$G$18</f>
        <v>38</v>
      </c>
      <c r="P26" s="15">
        <f>[22]Julho!$G$19</f>
        <v>33</v>
      </c>
      <c r="Q26" s="15">
        <f>[22]Julho!$G$20</f>
        <v>38</v>
      </c>
      <c r="R26" s="15">
        <f>[22]Julho!$G$21</f>
        <v>30</v>
      </c>
      <c r="S26" s="15">
        <f>[22]Julho!$G$22</f>
        <v>30</v>
      </c>
      <c r="T26" s="15">
        <f>[22]Julho!$G$23</f>
        <v>33</v>
      </c>
      <c r="U26" s="15">
        <f>[22]Julho!$G$24</f>
        <v>47</v>
      </c>
      <c r="V26" s="15">
        <f>[22]Julho!$G$25</f>
        <v>31</v>
      </c>
      <c r="W26" s="15">
        <f>[22]Julho!$G$26</f>
        <v>36</v>
      </c>
      <c r="X26" s="15">
        <f>[22]Julho!$G$27</f>
        <v>46</v>
      </c>
      <c r="Y26" s="15">
        <f>[22]Julho!$G$28</f>
        <v>50</v>
      </c>
      <c r="Z26" s="15">
        <f>[22]Julho!$G$29</f>
        <v>68</v>
      </c>
      <c r="AA26" s="15">
        <f>[22]Julho!$G$30</f>
        <v>65</v>
      </c>
      <c r="AB26" s="15">
        <f>[22]Julho!$G$31</f>
        <v>40</v>
      </c>
      <c r="AC26" s="15">
        <f>[22]Julho!$G$32</f>
        <v>28</v>
      </c>
      <c r="AD26" s="15">
        <f>[22]Julho!$G$33</f>
        <v>29</v>
      </c>
      <c r="AE26" s="15">
        <f>[22]Julho!$G$34</f>
        <v>51</v>
      </c>
      <c r="AF26" s="15">
        <f>[22]Julho!$G$35</f>
        <v>37</v>
      </c>
      <c r="AG26" s="21">
        <f t="shared" si="5"/>
        <v>28</v>
      </c>
      <c r="AH26" s="86">
        <f t="shared" si="6"/>
        <v>42.322580645161288</v>
      </c>
    </row>
    <row r="27" spans="1:34" ht="17.100000000000001" customHeight="1" x14ac:dyDescent="0.2">
      <c r="A27" s="151" t="s">
        <v>17</v>
      </c>
      <c r="B27" s="15">
        <f>[23]Julho!$G$5</f>
        <v>29</v>
      </c>
      <c r="C27" s="15">
        <f>[23]Julho!$G$6</f>
        <v>29</v>
      </c>
      <c r="D27" s="15">
        <f>[23]Julho!$G$7</f>
        <v>33</v>
      </c>
      <c r="E27" s="15">
        <f>[23]Julho!$G$8</f>
        <v>34</v>
      </c>
      <c r="F27" s="15">
        <f>[23]Julho!$G$9</f>
        <v>26</v>
      </c>
      <c r="G27" s="15">
        <f>[23]Julho!$G$10</f>
        <v>24</v>
      </c>
      <c r="H27" s="15">
        <f>[23]Julho!$G$11</f>
        <v>26</v>
      </c>
      <c r="I27" s="15">
        <f>[23]Julho!$G$12</f>
        <v>35</v>
      </c>
      <c r="J27" s="15">
        <f>[23]Julho!$G$13</f>
        <v>54</v>
      </c>
      <c r="K27" s="15">
        <f>[23]Julho!$G$14</f>
        <v>34</v>
      </c>
      <c r="L27" s="15">
        <f>[23]Julho!$G$15</f>
        <v>28</v>
      </c>
      <c r="M27" s="15">
        <f>[23]Julho!$G$16</f>
        <v>31</v>
      </c>
      <c r="N27" s="15">
        <f>[23]Julho!$G$17</f>
        <v>31</v>
      </c>
      <c r="O27" s="15">
        <f>[23]Julho!$G$18</f>
        <v>25</v>
      </c>
      <c r="P27" s="15">
        <f>[23]Julho!$G$19</f>
        <v>23</v>
      </c>
      <c r="Q27" s="15">
        <f>[23]Julho!$G$20</f>
        <v>23</v>
      </c>
      <c r="R27" s="15">
        <f>[23]Julho!$G$21</f>
        <v>20</v>
      </c>
      <c r="S27" s="15">
        <f>[23]Julho!$G$22</f>
        <v>20</v>
      </c>
      <c r="T27" s="15">
        <f>[23]Julho!$G$23</f>
        <v>24</v>
      </c>
      <c r="U27" s="15">
        <f>[23]Julho!$G$24</f>
        <v>24</v>
      </c>
      <c r="V27" s="15">
        <f>[23]Julho!$G$25</f>
        <v>27</v>
      </c>
      <c r="W27" s="15">
        <f>[23]Julho!$G$26</f>
        <v>31</v>
      </c>
      <c r="X27" s="15">
        <f>[23]Julho!$G$27</f>
        <v>27</v>
      </c>
      <c r="Y27" s="15">
        <f>[23]Julho!$G$28</f>
        <v>37</v>
      </c>
      <c r="Z27" s="15">
        <f>[23]Julho!$G$29</f>
        <v>33</v>
      </c>
      <c r="AA27" s="15">
        <f>[23]Julho!$G$30</f>
        <v>37</v>
      </c>
      <c r="AB27" s="15">
        <f>[23]Julho!$G$31</f>
        <v>31</v>
      </c>
      <c r="AC27" s="15">
        <f>[23]Julho!$G$32</f>
        <v>24</v>
      </c>
      <c r="AD27" s="15">
        <f>[23]Julho!$G$33</f>
        <v>33</v>
      </c>
      <c r="AE27" s="15">
        <f>[23]Julho!$G$34</f>
        <v>31</v>
      </c>
      <c r="AF27" s="15">
        <f>[23]Julho!$G$35</f>
        <v>24</v>
      </c>
      <c r="AG27" s="21">
        <f t="shared" si="5"/>
        <v>20</v>
      </c>
      <c r="AH27" s="86">
        <f t="shared" si="6"/>
        <v>29.29032258064516</v>
      </c>
    </row>
    <row r="28" spans="1:34" ht="17.100000000000001" customHeight="1" x14ac:dyDescent="0.2">
      <c r="A28" s="151" t="s">
        <v>18</v>
      </c>
      <c r="B28" s="15">
        <f>[24]Julho!$G$5</f>
        <v>28</v>
      </c>
      <c r="C28" s="15">
        <f>[24]Julho!$G$6</f>
        <v>25</v>
      </c>
      <c r="D28" s="15">
        <f>[24]Julho!$G$7</f>
        <v>24</v>
      </c>
      <c r="E28" s="15">
        <f>[24]Julho!$G$8</f>
        <v>22</v>
      </c>
      <c r="F28" s="15">
        <f>[24]Julho!$G$9</f>
        <v>23</v>
      </c>
      <c r="G28" s="15">
        <f>[24]Julho!$G$10</f>
        <v>25</v>
      </c>
      <c r="H28" s="15">
        <f>[24]Julho!$G$11</f>
        <v>23</v>
      </c>
      <c r="I28" s="15">
        <f>[24]Julho!$G$12</f>
        <v>25</v>
      </c>
      <c r="J28" s="15">
        <f>[24]Julho!$G$13</f>
        <v>66</v>
      </c>
      <c r="K28" s="15">
        <f>[24]Julho!$G$14</f>
        <v>28</v>
      </c>
      <c r="L28" s="15">
        <f>[24]Julho!$G$15</f>
        <v>26</v>
      </c>
      <c r="M28" s="15">
        <f>[24]Julho!$G$16</f>
        <v>29</v>
      </c>
      <c r="N28" s="15">
        <f>[24]Julho!$G$17</f>
        <v>26</v>
      </c>
      <c r="O28" s="15">
        <f>[24]Julho!$G$18</f>
        <v>22</v>
      </c>
      <c r="P28" s="15">
        <f>[24]Julho!$G$19</f>
        <v>25</v>
      </c>
      <c r="Q28" s="15">
        <f>[24]Julho!$G$20</f>
        <v>25</v>
      </c>
      <c r="R28" s="15">
        <f>[24]Julho!$G$21</f>
        <v>23</v>
      </c>
      <c r="S28" s="15">
        <f>[24]Julho!$G$22</f>
        <v>24</v>
      </c>
      <c r="T28" s="15">
        <f>[24]Julho!$G$23</f>
        <v>27</v>
      </c>
      <c r="U28" s="15">
        <f>[24]Julho!$G$24</f>
        <v>20</v>
      </c>
      <c r="V28" s="15">
        <f>[24]Julho!$G$25</f>
        <v>40</v>
      </c>
      <c r="W28" s="15">
        <f>[24]Julho!$G$26</f>
        <v>27</v>
      </c>
      <c r="X28" s="15">
        <f>[24]Julho!$G$27</f>
        <v>21</v>
      </c>
      <c r="Y28" s="15">
        <f>[24]Julho!$G$28</f>
        <v>25</v>
      </c>
      <c r="Z28" s="15">
        <f>[24]Julho!$G$29</f>
        <v>25</v>
      </c>
      <c r="AA28" s="15">
        <f>[24]Julho!$G$30</f>
        <v>23</v>
      </c>
      <c r="AB28" s="15">
        <f>[24]Julho!$G$31</f>
        <v>24</v>
      </c>
      <c r="AC28" s="15">
        <f>[24]Julho!$G$32</f>
        <v>25</v>
      </c>
      <c r="AD28" s="15">
        <f>[24]Julho!$G$33</f>
        <v>31</v>
      </c>
      <c r="AE28" s="15">
        <f>[24]Julho!$G$34</f>
        <v>26</v>
      </c>
      <c r="AF28" s="15">
        <f>[24]Julho!$G$35</f>
        <v>55</v>
      </c>
      <c r="AG28" s="21">
        <f>MIN(B28:AF28)</f>
        <v>20</v>
      </c>
      <c r="AH28" s="86">
        <f t="shared" si="6"/>
        <v>27.677419354838708</v>
      </c>
    </row>
    <row r="29" spans="1:34" ht="17.100000000000001" customHeight="1" x14ac:dyDescent="0.2">
      <c r="A29" s="151" t="s">
        <v>19</v>
      </c>
      <c r="B29" s="15">
        <f>[25]Julho!$G$5</f>
        <v>34</v>
      </c>
      <c r="C29" s="15">
        <f>[25]Julho!$G$6</f>
        <v>34</v>
      </c>
      <c r="D29" s="15">
        <f>[25]Julho!$G$7</f>
        <v>42</v>
      </c>
      <c r="E29" s="15">
        <f>[25]Julho!$G$8</f>
        <v>46</v>
      </c>
      <c r="F29" s="15">
        <f>[25]Julho!$G$9</f>
        <v>33</v>
      </c>
      <c r="G29" s="15">
        <f>[25]Julho!$G$10</f>
        <v>33</v>
      </c>
      <c r="H29" s="15">
        <f>[25]Julho!$G$11</f>
        <v>32</v>
      </c>
      <c r="I29" s="15">
        <f>[25]Julho!$G$12</f>
        <v>71</v>
      </c>
      <c r="J29" s="15">
        <f>[25]Julho!$G$13</f>
        <v>70</v>
      </c>
      <c r="K29" s="15">
        <f>[25]Julho!$G$14</f>
        <v>49</v>
      </c>
      <c r="L29" s="15">
        <f>[25]Julho!$G$15</f>
        <v>34</v>
      </c>
      <c r="M29" s="15">
        <f>[25]Julho!$G$16</f>
        <v>44</v>
      </c>
      <c r="N29" s="15">
        <f>[25]Julho!$G$17</f>
        <v>34</v>
      </c>
      <c r="O29" s="15">
        <f>[25]Julho!$G$18</f>
        <v>31</v>
      </c>
      <c r="P29" s="15">
        <f>[25]Julho!$G$19</f>
        <v>28</v>
      </c>
      <c r="Q29" s="15">
        <f>[25]Julho!$G$20</f>
        <v>34</v>
      </c>
      <c r="R29" s="15">
        <f>[25]Julho!$G$21</f>
        <v>27</v>
      </c>
      <c r="S29" s="15">
        <f>[25]Julho!$G$22</f>
        <v>26</v>
      </c>
      <c r="T29" s="15">
        <f>[25]Julho!$G$23</f>
        <v>30</v>
      </c>
      <c r="U29" s="15">
        <f>[25]Julho!$G$24</f>
        <v>43</v>
      </c>
      <c r="V29" s="15">
        <f>[25]Julho!$G$25</f>
        <v>48</v>
      </c>
      <c r="W29" s="15">
        <f>[25]Julho!$G$26</f>
        <v>34</v>
      </c>
      <c r="X29" s="15">
        <f>[25]Julho!$G$27</f>
        <v>33</v>
      </c>
      <c r="Y29" s="15">
        <f>[25]Julho!$G$28</f>
        <v>64</v>
      </c>
      <c r="Z29" s="15">
        <f>[25]Julho!$G$29</f>
        <v>43</v>
      </c>
      <c r="AA29" s="15">
        <f>[25]Julho!$G$30</f>
        <v>85</v>
      </c>
      <c r="AB29" s="15">
        <f>[25]Julho!$G$31</f>
        <v>47</v>
      </c>
      <c r="AC29" s="15">
        <f>[25]Julho!$G$32</f>
        <v>36</v>
      </c>
      <c r="AD29" s="15">
        <f>[25]Julho!$G$33</f>
        <v>34</v>
      </c>
      <c r="AE29" s="15">
        <f>[25]Julho!$G$34</f>
        <v>31</v>
      </c>
      <c r="AF29" s="15">
        <f>[25]Julho!$G$35</f>
        <v>29</v>
      </c>
      <c r="AG29" s="21">
        <f t="shared" si="5"/>
        <v>26</v>
      </c>
      <c r="AH29" s="86">
        <f t="shared" si="6"/>
        <v>40.612903225806448</v>
      </c>
    </row>
    <row r="30" spans="1:34" ht="17.100000000000001" customHeight="1" x14ac:dyDescent="0.2">
      <c r="A30" s="151" t="s">
        <v>31</v>
      </c>
      <c r="B30" s="15">
        <f>[26]Julho!$G$5</f>
        <v>29</v>
      </c>
      <c r="C30" s="15">
        <f>[26]Julho!$G$6</f>
        <v>30</v>
      </c>
      <c r="D30" s="15">
        <f>[26]Julho!$G$7</f>
        <v>26</v>
      </c>
      <c r="E30" s="15">
        <f>[26]Julho!$G$8</f>
        <v>25</v>
      </c>
      <c r="F30" s="15">
        <f>[26]Julho!$G$9</f>
        <v>24</v>
      </c>
      <c r="G30" s="15">
        <f>[26]Julho!$G$10</f>
        <v>25</v>
      </c>
      <c r="H30" s="15">
        <f>[26]Julho!$G$11</f>
        <v>26</v>
      </c>
      <c r="I30" s="15">
        <f>[26]Julho!$G$12</f>
        <v>26</v>
      </c>
      <c r="J30" s="15">
        <f>[26]Julho!$G$13</f>
        <v>54</v>
      </c>
      <c r="K30" s="15">
        <f>[26]Julho!$G$14</f>
        <v>33</v>
      </c>
      <c r="L30" s="15">
        <f>[26]Julho!$G$15</f>
        <v>23</v>
      </c>
      <c r="M30" s="15">
        <f>[26]Julho!$G$16</f>
        <v>29</v>
      </c>
      <c r="N30" s="15">
        <f>[26]Julho!$G$17</f>
        <v>30</v>
      </c>
      <c r="O30" s="15">
        <f>[26]Julho!$G$18</f>
        <v>26</v>
      </c>
      <c r="P30" s="15">
        <f>[26]Julho!$G$19</f>
        <v>23</v>
      </c>
      <c r="Q30" s="15">
        <f>[26]Julho!$G$20</f>
        <v>26</v>
      </c>
      <c r="R30" s="15">
        <f>[26]Julho!$G$21</f>
        <v>21</v>
      </c>
      <c r="S30" s="15">
        <f>[26]Julho!$G$22</f>
        <v>21</v>
      </c>
      <c r="T30" s="15">
        <f>[26]Julho!$G$23</f>
        <v>26</v>
      </c>
      <c r="U30" s="15">
        <f>[26]Julho!$G$24</f>
        <v>25</v>
      </c>
      <c r="V30" s="15">
        <f>[26]Julho!$G$25</f>
        <v>40</v>
      </c>
      <c r="W30" s="15">
        <f>[26]Julho!$G$26</f>
        <v>25</v>
      </c>
      <c r="X30" s="15">
        <f>[26]Julho!$G$27</f>
        <v>23</v>
      </c>
      <c r="Y30" s="15">
        <f>[26]Julho!$G$28</f>
        <v>29</v>
      </c>
      <c r="Z30" s="15">
        <f>[26]Julho!$G$29</f>
        <v>26</v>
      </c>
      <c r="AA30" s="15">
        <f>[26]Julho!$G$30</f>
        <v>33</v>
      </c>
      <c r="AB30" s="15">
        <f>[26]Julho!$G$31</f>
        <v>28</v>
      </c>
      <c r="AC30" s="15">
        <f>[26]Julho!$G$32</f>
        <v>28</v>
      </c>
      <c r="AD30" s="15">
        <f>[26]Julho!$G$33</f>
        <v>33</v>
      </c>
      <c r="AE30" s="15">
        <f>[26]Julho!$G$34</f>
        <v>26</v>
      </c>
      <c r="AF30" s="15">
        <f>[26]Julho!$G$35</f>
        <v>29</v>
      </c>
      <c r="AG30" s="21">
        <f t="shared" si="5"/>
        <v>21</v>
      </c>
      <c r="AH30" s="86">
        <f>AVERAGE(B30:AF30)</f>
        <v>28</v>
      </c>
    </row>
    <row r="31" spans="1:34" ht="17.100000000000001" customHeight="1" x14ac:dyDescent="0.2">
      <c r="A31" s="151" t="s">
        <v>48</v>
      </c>
      <c r="B31" s="15">
        <f>[27]Julho!$G$5</f>
        <v>26</v>
      </c>
      <c r="C31" s="15">
        <f>[27]Julho!$G$6</f>
        <v>26</v>
      </c>
      <c r="D31" s="15">
        <f>[27]Julho!$G$7</f>
        <v>29</v>
      </c>
      <c r="E31" s="15">
        <f>[27]Julho!$G$8</f>
        <v>22</v>
      </c>
      <c r="F31" s="15">
        <f>[27]Julho!$G$9</f>
        <v>21</v>
      </c>
      <c r="G31" s="15">
        <f>[27]Julho!$G$10</f>
        <v>23</v>
      </c>
      <c r="H31" s="15">
        <f>[27]Julho!$G$11</f>
        <v>23</v>
      </c>
      <c r="I31" s="15">
        <f>[27]Julho!$G$12</f>
        <v>25</v>
      </c>
      <c r="J31" s="15">
        <f>[27]Julho!$G$13</f>
        <v>55</v>
      </c>
      <c r="K31" s="15">
        <f>[27]Julho!$G$14</f>
        <v>42</v>
      </c>
      <c r="L31" s="15">
        <f>[27]Julho!$G$15</f>
        <v>33</v>
      </c>
      <c r="M31" s="15">
        <f>[27]Julho!$G$16</f>
        <v>26</v>
      </c>
      <c r="N31" s="15">
        <f>[27]Julho!$G$17</f>
        <v>22</v>
      </c>
      <c r="O31" s="15">
        <f>[27]Julho!$G$18</f>
        <v>21</v>
      </c>
      <c r="P31" s="15">
        <f>[27]Julho!$G$19</f>
        <v>24</v>
      </c>
      <c r="Q31" s="15">
        <f>[27]Julho!$G$20</f>
        <v>22</v>
      </c>
      <c r="R31" s="15">
        <f>[27]Julho!$G$21</f>
        <v>23</v>
      </c>
      <c r="S31" s="15">
        <f>[27]Julho!$G$22</f>
        <v>22</v>
      </c>
      <c r="T31" s="15">
        <f>[27]Julho!$G$23</f>
        <v>25</v>
      </c>
      <c r="U31" s="15">
        <f>[27]Julho!$G$24</f>
        <v>24</v>
      </c>
      <c r="V31" s="15">
        <f>[27]Julho!$G$25</f>
        <v>48</v>
      </c>
      <c r="W31" s="15">
        <f>[27]Julho!$G$26</f>
        <v>25</v>
      </c>
      <c r="X31" s="15">
        <f>[27]Julho!$G$27</f>
        <v>23</v>
      </c>
      <c r="Y31" s="15">
        <f>[27]Julho!$G$28</f>
        <v>45</v>
      </c>
      <c r="Z31" s="15">
        <f>[27]Julho!$G$29</f>
        <v>37</v>
      </c>
      <c r="AA31" s="15">
        <f>[27]Julho!$G$30</f>
        <v>42</v>
      </c>
      <c r="AB31" s="15">
        <f>[27]Julho!$G$31</f>
        <v>24</v>
      </c>
      <c r="AC31" s="15">
        <f>[27]Julho!$G$32</f>
        <v>20</v>
      </c>
      <c r="AD31" s="15">
        <f>[27]Julho!$G$33</f>
        <v>29</v>
      </c>
      <c r="AE31" s="15">
        <f>[27]Julho!$G$34</f>
        <v>26</v>
      </c>
      <c r="AF31" s="15">
        <f>[27]Julho!$G$35</f>
        <v>41</v>
      </c>
      <c r="AG31" s="21">
        <f>MIN(B31:AF31)</f>
        <v>20</v>
      </c>
      <c r="AH31" s="86">
        <f>AVERAGE(B31:AF31)</f>
        <v>28.838709677419356</v>
      </c>
    </row>
    <row r="32" spans="1:34" ht="17.100000000000001" customHeight="1" x14ac:dyDescent="0.2">
      <c r="A32" s="151" t="s">
        <v>20</v>
      </c>
      <c r="B32" s="15">
        <f>[28]Julho!$G$5</f>
        <v>25</v>
      </c>
      <c r="C32" s="15">
        <f>[28]Julho!$G$6</f>
        <v>24</v>
      </c>
      <c r="D32" s="15">
        <f>[28]Julho!$G$7</f>
        <v>24</v>
      </c>
      <c r="E32" s="15">
        <f>[28]Julho!$G$8</f>
        <v>18</v>
      </c>
      <c r="F32" s="15">
        <f>[28]Julho!$G$9</f>
        <v>21</v>
      </c>
      <c r="G32" s="15">
        <f>[28]Julho!$G$10</f>
        <v>22</v>
      </c>
      <c r="H32" s="15">
        <f>[28]Julho!$G$11</f>
        <v>20</v>
      </c>
      <c r="I32" s="15">
        <f>[28]Julho!$G$12</f>
        <v>20</v>
      </c>
      <c r="J32" s="15">
        <f>[28]Julho!$G$13</f>
        <v>42</v>
      </c>
      <c r="K32" s="15">
        <f>[28]Julho!$G$14</f>
        <v>29</v>
      </c>
      <c r="L32" s="15">
        <f>[28]Julho!$G$15</f>
        <v>25</v>
      </c>
      <c r="M32" s="15">
        <f>[28]Julho!$G$16</f>
        <v>26</v>
      </c>
      <c r="N32" s="15">
        <f>[28]Julho!$G$17</f>
        <v>22</v>
      </c>
      <c r="O32" s="15">
        <f>[28]Julho!$G$18</f>
        <v>23</v>
      </c>
      <c r="P32" s="15">
        <f>[28]Julho!$G$19</f>
        <v>22</v>
      </c>
      <c r="Q32" s="15">
        <f>[28]Julho!$G$20</f>
        <v>22</v>
      </c>
      <c r="R32" s="15">
        <f>[28]Julho!$G$21</f>
        <v>19</v>
      </c>
      <c r="S32" s="15">
        <f>[28]Julho!$G$22</f>
        <v>24</v>
      </c>
      <c r="T32" s="15">
        <f>[28]Julho!$G$23</f>
        <v>25</v>
      </c>
      <c r="U32" s="15">
        <f>[28]Julho!$G$24</f>
        <v>21</v>
      </c>
      <c r="V32" s="15">
        <f>[28]Julho!$G$25</f>
        <v>36</v>
      </c>
      <c r="W32" s="15">
        <f>[28]Julho!$G$26</f>
        <v>25</v>
      </c>
      <c r="X32" s="15">
        <f>[28]Julho!$G$27</f>
        <v>21</v>
      </c>
      <c r="Y32" s="15">
        <f>[28]Julho!$G$28</f>
        <v>20</v>
      </c>
      <c r="Z32" s="15">
        <f>[28]Julho!$G$29</f>
        <v>25</v>
      </c>
      <c r="AA32" s="15">
        <f>[28]Julho!$G$30</f>
        <v>19</v>
      </c>
      <c r="AB32" s="15">
        <f>[28]Julho!$G$31</f>
        <v>20</v>
      </c>
      <c r="AC32" s="15">
        <f>[28]Julho!$G$32</f>
        <v>18</v>
      </c>
      <c r="AD32" s="15">
        <f>[28]Julho!$G$33</f>
        <v>23</v>
      </c>
      <c r="AE32" s="15">
        <f>[28]Julho!$G$34</f>
        <v>23</v>
      </c>
      <c r="AF32" s="15">
        <f>[28]Julho!$G$35</f>
        <v>34</v>
      </c>
      <c r="AG32" s="21">
        <f>MIN(B32:AF32)</f>
        <v>18</v>
      </c>
      <c r="AH32" s="86">
        <f>AVERAGE(B32:AF32)</f>
        <v>23.806451612903224</v>
      </c>
    </row>
    <row r="33" spans="1:34" ht="17.100000000000001" customHeight="1" x14ac:dyDescent="0.2">
      <c r="A33" s="72" t="s">
        <v>144</v>
      </c>
      <c r="B33" s="15" t="str">
        <f>[29]Julho!$G$5</f>
        <v>*</v>
      </c>
      <c r="C33" s="15" t="str">
        <f>[29]Julho!$G$6</f>
        <v>*</v>
      </c>
      <c r="D33" s="15" t="str">
        <f>[29]Julho!$G$7</f>
        <v>*</v>
      </c>
      <c r="E33" s="15" t="str">
        <f>[29]Julho!$G$8</f>
        <v>*</v>
      </c>
      <c r="F33" s="15" t="str">
        <f>[29]Julho!$G$9</f>
        <v>*</v>
      </c>
      <c r="G33" s="15" t="str">
        <f>[29]Julho!$G$10</f>
        <v>*</v>
      </c>
      <c r="H33" s="15" t="str">
        <f>[29]Julho!$G$11</f>
        <v>*</v>
      </c>
      <c r="I33" s="15" t="str">
        <f>[29]Julho!$G$12</f>
        <v>*</v>
      </c>
      <c r="J33" s="15" t="str">
        <f>[29]Julho!$G$13</f>
        <v>*</v>
      </c>
      <c r="K33" s="15" t="str">
        <f>[29]Julho!$G$14</f>
        <v>*</v>
      </c>
      <c r="L33" s="15" t="str">
        <f>[29]Julho!$G$15</f>
        <v>*</v>
      </c>
      <c r="M33" s="15">
        <f>[29]Julho!$G$16</f>
        <v>33</v>
      </c>
      <c r="N33" s="15">
        <f>[29]Julho!$G$17</f>
        <v>31</v>
      </c>
      <c r="O33" s="15">
        <f>[29]Julho!$G$18</f>
        <v>28</v>
      </c>
      <c r="P33" s="15">
        <f>[29]Julho!$G$19</f>
        <v>24</v>
      </c>
      <c r="Q33" s="15">
        <f>[29]Julho!$G$20</f>
        <v>26</v>
      </c>
      <c r="R33" s="15">
        <f>[29]Julho!$G$21</f>
        <v>21</v>
      </c>
      <c r="S33" s="15">
        <f>[29]Julho!$G$22</f>
        <v>23</v>
      </c>
      <c r="T33" s="15">
        <f>[29]Julho!$G$23</f>
        <v>27</v>
      </c>
      <c r="U33" s="15">
        <f>[29]Julho!$G$24</f>
        <v>24</v>
      </c>
      <c r="V33" s="15">
        <f>[29]Julho!$G$25</f>
        <v>26</v>
      </c>
      <c r="W33" s="15">
        <f>[29]Julho!$G$26</f>
        <v>34</v>
      </c>
      <c r="X33" s="15">
        <f>[29]Julho!$G$27</f>
        <v>26</v>
      </c>
      <c r="Y33" s="15">
        <f>[29]Julho!$G$28</f>
        <v>38</v>
      </c>
      <c r="Z33" s="15">
        <f>[29]Julho!$G$29</f>
        <v>35</v>
      </c>
      <c r="AA33" s="15">
        <f>[29]Julho!$G$30</f>
        <v>36</v>
      </c>
      <c r="AB33" s="15">
        <f>[29]Julho!$G$31</f>
        <v>33</v>
      </c>
      <c r="AC33" s="15">
        <f>[29]Julho!$G$32</f>
        <v>26</v>
      </c>
      <c r="AD33" s="15">
        <f>[29]Julho!$G$33</f>
        <v>36</v>
      </c>
      <c r="AE33" s="15">
        <f>[29]Julho!$G$34</f>
        <v>33</v>
      </c>
      <c r="AF33" s="15">
        <f>[29]Julho!$G$35</f>
        <v>24</v>
      </c>
      <c r="AG33" s="20">
        <f>MIN(B33:AF33)</f>
        <v>21</v>
      </c>
      <c r="AH33" s="97">
        <f>AVERAGE(B33:AF33)</f>
        <v>29.2</v>
      </c>
    </row>
    <row r="34" spans="1:34" ht="17.100000000000001" customHeight="1" x14ac:dyDescent="0.2">
      <c r="A34" s="72" t="s">
        <v>145</v>
      </c>
      <c r="B34" s="15" t="str">
        <f>[30]Julho!$G$5</f>
        <v>*</v>
      </c>
      <c r="C34" s="15" t="str">
        <f>[30]Julho!$G$6</f>
        <v>*</v>
      </c>
      <c r="D34" s="15" t="str">
        <f>[30]Julho!$G$7</f>
        <v>*</v>
      </c>
      <c r="E34" s="15" t="str">
        <f>[30]Julho!$G$8</f>
        <v>*</v>
      </c>
      <c r="F34" s="15" t="str">
        <f>[30]Julho!$G$9</f>
        <v>*</v>
      </c>
      <c r="G34" s="15" t="str">
        <f>[30]Julho!$G$10</f>
        <v>*</v>
      </c>
      <c r="H34" s="15" t="str">
        <f>[30]Julho!$G$11</f>
        <v>*</v>
      </c>
      <c r="I34" s="15" t="str">
        <f>[30]Julho!$G$12</f>
        <v>*</v>
      </c>
      <c r="J34" s="15" t="str">
        <f>[30]Julho!$G$13</f>
        <v>*</v>
      </c>
      <c r="K34" s="15" t="str">
        <f>[30]Julho!$G$14</f>
        <v>*</v>
      </c>
      <c r="L34" s="15" t="str">
        <f>[30]Julho!$G$15</f>
        <v>*</v>
      </c>
      <c r="M34" s="15" t="str">
        <f>[30]Julho!$G$16</f>
        <v>*</v>
      </c>
      <c r="N34" s="15" t="str">
        <f>[30]Julho!$G$17</f>
        <v>*</v>
      </c>
      <c r="O34" s="15" t="str">
        <f>[30]Julho!$G$18</f>
        <v>*</v>
      </c>
      <c r="P34" s="15" t="str">
        <f>[30]Julho!$G$19</f>
        <v>*</v>
      </c>
      <c r="Q34" s="15" t="str">
        <f>[30]Julho!$G$20</f>
        <v>*</v>
      </c>
      <c r="R34" s="15" t="str">
        <f>[30]Julho!$G$21</f>
        <v>*</v>
      </c>
      <c r="S34" s="15" t="str">
        <f>[30]Julho!$G$22</f>
        <v>*</v>
      </c>
      <c r="T34" s="15" t="str">
        <f>[30]Julho!$G$23</f>
        <v>*</v>
      </c>
      <c r="U34" s="15" t="str">
        <f>[30]Julho!$G$24</f>
        <v>*</v>
      </c>
      <c r="V34" s="15" t="str">
        <f>[30]Julho!$G$25</f>
        <v>*</v>
      </c>
      <c r="W34" s="15" t="str">
        <f>[30]Julho!$G$26</f>
        <v>*</v>
      </c>
      <c r="X34" s="15">
        <f>[30]Julho!$G$27</f>
        <v>38</v>
      </c>
      <c r="Y34" s="15">
        <f>[30]Julho!$G$28</f>
        <v>73</v>
      </c>
      <c r="Z34" s="15">
        <f>[30]Julho!$G$29</f>
        <v>42</v>
      </c>
      <c r="AA34" s="15">
        <f>[30]Julho!$G$30</f>
        <v>98</v>
      </c>
      <c r="AB34" s="15">
        <f>[30]Julho!$G$31</f>
        <v>34</v>
      </c>
      <c r="AC34" s="15">
        <f>[30]Julho!$G$32</f>
        <v>40</v>
      </c>
      <c r="AD34" s="15">
        <f>[30]Julho!$G$33</f>
        <v>35</v>
      </c>
      <c r="AE34" s="15">
        <f>[30]Julho!$G$34</f>
        <v>35</v>
      </c>
      <c r="AF34" s="15">
        <f>[30]Julho!$G$35</f>
        <v>24</v>
      </c>
      <c r="AG34" s="21">
        <f>MIN(B34:AF34)</f>
        <v>24</v>
      </c>
      <c r="AH34" s="86">
        <f t="shared" ref="AH34:AH44" si="9">AVERAGE(B34:AF34)</f>
        <v>46.555555555555557</v>
      </c>
    </row>
    <row r="35" spans="1:34" ht="17.100000000000001" customHeight="1" x14ac:dyDescent="0.2">
      <c r="A35" s="72" t="s">
        <v>146</v>
      </c>
      <c r="B35" s="15" t="str">
        <f>[31]Julho!$G$5</f>
        <v>*</v>
      </c>
      <c r="C35" s="15" t="str">
        <f>[31]Julho!$G$6</f>
        <v>*</v>
      </c>
      <c r="D35" s="15" t="str">
        <f>[31]Julho!$G$7</f>
        <v>*</v>
      </c>
      <c r="E35" s="15" t="str">
        <f>[31]Julho!$G$8</f>
        <v>*</v>
      </c>
      <c r="F35" s="15" t="str">
        <f>[31]Julho!$G$9</f>
        <v>*</v>
      </c>
      <c r="G35" s="15" t="str">
        <f>[31]Julho!$G$10</f>
        <v>*</v>
      </c>
      <c r="H35" s="15" t="str">
        <f>[31]Julho!$G$11</f>
        <v>*</v>
      </c>
      <c r="I35" s="15" t="str">
        <f>[31]Julho!$G$12</f>
        <v>*</v>
      </c>
      <c r="J35" s="15">
        <f>[31]Julho!$G$13</f>
        <v>67</v>
      </c>
      <c r="K35" s="15">
        <f>[31]Julho!$G$14</f>
        <v>27</v>
      </c>
      <c r="L35" s="15">
        <f>[31]Julho!$G$15</f>
        <v>27</v>
      </c>
      <c r="M35" s="15">
        <f>[31]Julho!$G$16</f>
        <v>30</v>
      </c>
      <c r="N35" s="15">
        <f>[31]Julho!$G$17</f>
        <v>30</v>
      </c>
      <c r="O35" s="15">
        <f>[31]Julho!$G$18</f>
        <v>26</v>
      </c>
      <c r="P35" s="15">
        <f>[31]Julho!$G$19</f>
        <v>28</v>
      </c>
      <c r="Q35" s="15">
        <f>[31]Julho!$G$20</f>
        <v>27</v>
      </c>
      <c r="R35" s="15">
        <f>[31]Julho!$G$21</f>
        <v>21</v>
      </c>
      <c r="S35" s="15">
        <f>[31]Julho!$G$22</f>
        <v>26</v>
      </c>
      <c r="T35" s="15">
        <f>[31]Julho!$G$23</f>
        <v>31</v>
      </c>
      <c r="U35" s="15">
        <f>[31]Julho!$G$24</f>
        <v>23</v>
      </c>
      <c r="V35" s="15">
        <f>[31]Julho!$G$25</f>
        <v>43</v>
      </c>
      <c r="W35" s="15">
        <f>[31]Julho!$G$26</f>
        <v>30</v>
      </c>
      <c r="X35" s="15">
        <f>[31]Julho!$G$27</f>
        <v>26</v>
      </c>
      <c r="Y35" s="15">
        <f>[31]Julho!$G$28</f>
        <v>27</v>
      </c>
      <c r="Z35" s="15">
        <f>[31]Julho!$G$29</f>
        <v>26</v>
      </c>
      <c r="AA35" s="15">
        <f>[31]Julho!$G$30</f>
        <v>27</v>
      </c>
      <c r="AB35" s="15">
        <f>[31]Julho!$G$31</f>
        <v>28</v>
      </c>
      <c r="AC35" s="15">
        <f>[31]Julho!$G$32</f>
        <v>26</v>
      </c>
      <c r="AD35" s="15">
        <f>[31]Julho!$G$33</f>
        <v>35</v>
      </c>
      <c r="AE35" s="15">
        <f>[31]Julho!$G$34</f>
        <v>29</v>
      </c>
      <c r="AF35" s="15">
        <f>[31]Julho!$G$35</f>
        <v>49</v>
      </c>
      <c r="AG35" s="21">
        <f t="shared" ref="AG35:AG44" si="10">MIN(B35:AF35)</f>
        <v>21</v>
      </c>
      <c r="AH35" s="86">
        <f t="shared" si="9"/>
        <v>30.826086956521738</v>
      </c>
    </row>
    <row r="36" spans="1:34" ht="17.100000000000001" customHeight="1" x14ac:dyDescent="0.2">
      <c r="A36" s="72" t="s">
        <v>147</v>
      </c>
      <c r="B36" s="15" t="str">
        <f>[32]Julho!$G$5</f>
        <v>*</v>
      </c>
      <c r="C36" s="15" t="str">
        <f>[32]Julho!$G$6</f>
        <v>*</v>
      </c>
      <c r="D36" s="15" t="str">
        <f>[32]Julho!$G$7</f>
        <v>*</v>
      </c>
      <c r="E36" s="15" t="str">
        <f>[32]Julho!$G$8</f>
        <v>*</v>
      </c>
      <c r="F36" s="15" t="str">
        <f>[32]Julho!$G$9</f>
        <v>*</v>
      </c>
      <c r="G36" s="15" t="str">
        <f>[32]Julho!$G$10</f>
        <v>*</v>
      </c>
      <c r="H36" s="15" t="str">
        <f>[32]Julho!$G$11</f>
        <v>*</v>
      </c>
      <c r="I36" s="15" t="str">
        <f>[32]Julho!$G$12</f>
        <v>*</v>
      </c>
      <c r="J36" s="15" t="str">
        <f>[32]Julho!$G$13</f>
        <v>*</v>
      </c>
      <c r="K36" s="15" t="str">
        <f>[32]Julho!$G$14</f>
        <v>*</v>
      </c>
      <c r="L36" s="15" t="str">
        <f>[32]Julho!$G$15</f>
        <v>*</v>
      </c>
      <c r="M36" s="15" t="str">
        <f>[32]Julho!$G$16</f>
        <v>*</v>
      </c>
      <c r="N36" s="15" t="str">
        <f>[32]Julho!$G$17</f>
        <v>*</v>
      </c>
      <c r="O36" s="15" t="str">
        <f>[32]Julho!$G$18</f>
        <v>*</v>
      </c>
      <c r="P36" s="15" t="str">
        <f>[32]Julho!$G$19</f>
        <v>*</v>
      </c>
      <c r="Q36" s="15" t="str">
        <f>[32]Julho!$G$20</f>
        <v>*</v>
      </c>
      <c r="R36" s="15" t="str">
        <f>[32]Julho!$G$21</f>
        <v>*</v>
      </c>
      <c r="S36" s="15" t="str">
        <f>[32]Julho!$G$22</f>
        <v>*</v>
      </c>
      <c r="T36" s="15" t="str">
        <f>[32]Julho!$G$23</f>
        <v>*</v>
      </c>
      <c r="U36" s="15" t="str">
        <f>[32]Julho!$G$24</f>
        <v>*</v>
      </c>
      <c r="V36" s="15" t="str">
        <f>[32]Julho!$G$25</f>
        <v>*</v>
      </c>
      <c r="W36" s="15" t="str">
        <f>[32]Julho!$G$26</f>
        <v>*</v>
      </c>
      <c r="X36" s="15" t="str">
        <f>[32]Julho!$G$27</f>
        <v>*</v>
      </c>
      <c r="Y36" s="15" t="str">
        <f>[32]Julho!$G$28</f>
        <v>*</v>
      </c>
      <c r="Z36" s="15" t="str">
        <f>[32]Julho!$G$29</f>
        <v>*</v>
      </c>
      <c r="AA36" s="15" t="str">
        <f>[32]Julho!$G$30</f>
        <v>*</v>
      </c>
      <c r="AB36" s="15" t="str">
        <f>[32]Julho!$G$31</f>
        <v>*</v>
      </c>
      <c r="AC36" s="15" t="str">
        <f>[32]Julho!$G$32</f>
        <v>*</v>
      </c>
      <c r="AD36" s="15" t="str">
        <f>[32]Julho!$G$33</f>
        <v>*</v>
      </c>
      <c r="AE36" s="15" t="str">
        <f>[32]Julho!$G$34</f>
        <v>*</v>
      </c>
      <c r="AF36" s="15" t="str">
        <f>[32]Julho!$G$35</f>
        <v>*</v>
      </c>
      <c r="AG36" s="59" t="s">
        <v>134</v>
      </c>
      <c r="AH36" s="86" t="s">
        <v>134</v>
      </c>
    </row>
    <row r="37" spans="1:34" ht="17.100000000000001" customHeight="1" x14ac:dyDescent="0.2">
      <c r="A37" s="72" t="s">
        <v>148</v>
      </c>
      <c r="B37" s="15" t="str">
        <f>[33]Julho!$G$5</f>
        <v>*</v>
      </c>
      <c r="C37" s="15" t="str">
        <f>[33]Julho!$G$6</f>
        <v>*</v>
      </c>
      <c r="D37" s="15" t="str">
        <f>[33]Julho!$G$7</f>
        <v>*</v>
      </c>
      <c r="E37" s="15" t="str">
        <f>[33]Julho!$G$8</f>
        <v>*</v>
      </c>
      <c r="F37" s="15" t="str">
        <f>[33]Julho!$G$9</f>
        <v>*</v>
      </c>
      <c r="G37" s="15" t="str">
        <f>[33]Julho!$G$10</f>
        <v>*</v>
      </c>
      <c r="H37" s="15" t="str">
        <f>[33]Julho!$G$11</f>
        <v>*</v>
      </c>
      <c r="I37" s="15" t="str">
        <f>[33]Julho!$G$12</f>
        <v>*</v>
      </c>
      <c r="J37" s="15" t="str">
        <f>[33]Julho!$G$13</f>
        <v>*</v>
      </c>
      <c r="K37" s="15" t="str">
        <f>[33]Julho!$G$14</f>
        <v>*</v>
      </c>
      <c r="L37" s="15">
        <f>[33]Julho!$G$15</f>
        <v>45</v>
      </c>
      <c r="M37" s="15">
        <f>[33]Julho!$G$16</f>
        <v>29</v>
      </c>
      <c r="N37" s="15">
        <f>[33]Julho!$G$17</f>
        <v>27</v>
      </c>
      <c r="O37" s="15">
        <f>[33]Julho!$G$18</f>
        <v>25</v>
      </c>
      <c r="P37" s="15">
        <f>[33]Julho!$G$19</f>
        <v>24</v>
      </c>
      <c r="Q37" s="15">
        <f>[33]Julho!$G$20</f>
        <v>25</v>
      </c>
      <c r="R37" s="15">
        <f>[33]Julho!$G$21</f>
        <v>22</v>
      </c>
      <c r="S37" s="15">
        <f>[33]Julho!$G$22</f>
        <v>24</v>
      </c>
      <c r="T37" s="15">
        <f>[33]Julho!$G$23</f>
        <v>29</v>
      </c>
      <c r="U37" s="15">
        <f>[33]Julho!$G$24</f>
        <v>22</v>
      </c>
      <c r="V37" s="15">
        <f>[33]Julho!$G$25</f>
        <v>38</v>
      </c>
      <c r="W37" s="15">
        <f>[33]Julho!$G$26</f>
        <v>36</v>
      </c>
      <c r="X37" s="15">
        <f>[33]Julho!$G$27</f>
        <v>26</v>
      </c>
      <c r="Y37" s="15">
        <f>[33]Julho!$G$28</f>
        <v>23</v>
      </c>
      <c r="Z37" s="15">
        <f>[33]Julho!$G$29</f>
        <v>33</v>
      </c>
      <c r="AA37" s="15">
        <f>[33]Julho!$G$30</f>
        <v>25</v>
      </c>
      <c r="AB37" s="15">
        <f>[33]Julho!$G$31</f>
        <v>23</v>
      </c>
      <c r="AC37" s="15">
        <f>[33]Julho!$G$32</f>
        <v>23</v>
      </c>
      <c r="AD37" s="15">
        <f>[33]Julho!$G$33</f>
        <v>26</v>
      </c>
      <c r="AE37" s="15">
        <f>[33]Julho!$G$34</f>
        <v>31</v>
      </c>
      <c r="AF37" s="15">
        <f>[33]Julho!$G$35</f>
        <v>36</v>
      </c>
      <c r="AG37" s="21">
        <f>MIN(B37:AF37)</f>
        <v>22</v>
      </c>
      <c r="AH37" s="86">
        <f>AVERAGE(B37:AF37)</f>
        <v>28.19047619047619</v>
      </c>
    </row>
    <row r="38" spans="1:34" ht="17.100000000000001" customHeight="1" x14ac:dyDescent="0.2">
      <c r="A38" s="72" t="s">
        <v>149</v>
      </c>
      <c r="B38" s="15" t="str">
        <f>[34]Julho!$G$5</f>
        <v>*</v>
      </c>
      <c r="C38" s="15" t="str">
        <f>[34]Julho!$G$6</f>
        <v>*</v>
      </c>
      <c r="D38" s="15" t="str">
        <f>[34]Julho!$G$7</f>
        <v>*</v>
      </c>
      <c r="E38" s="15" t="str">
        <f>[34]Julho!$G$8</f>
        <v>*</v>
      </c>
      <c r="F38" s="15" t="str">
        <f>[34]Julho!$G$9</f>
        <v>*</v>
      </c>
      <c r="G38" s="15" t="str">
        <f>[34]Julho!$G$10</f>
        <v>*</v>
      </c>
      <c r="H38" s="15" t="str">
        <f>[34]Julho!$G$11</f>
        <v>*</v>
      </c>
      <c r="I38" s="15" t="str">
        <f>[34]Julho!$G$12</f>
        <v>*</v>
      </c>
      <c r="J38" s="15" t="str">
        <f>[34]Julho!$G$13</f>
        <v>*</v>
      </c>
      <c r="K38" s="15" t="str">
        <f>[34]Julho!$G$14</f>
        <v>*</v>
      </c>
      <c r="L38" s="15" t="str">
        <f>[34]Julho!$G$15</f>
        <v>*</v>
      </c>
      <c r="M38" s="15" t="str">
        <f>[34]Julho!$G$16</f>
        <v>*</v>
      </c>
      <c r="N38" s="15" t="str">
        <f>[34]Julho!$G$17</f>
        <v>*</v>
      </c>
      <c r="O38" s="15" t="str">
        <f>[34]Julho!$G$18</f>
        <v>*</v>
      </c>
      <c r="P38" s="15" t="str">
        <f>[34]Julho!$G$19</f>
        <v>*</v>
      </c>
      <c r="Q38" s="15">
        <f>[34]Julho!$G$20</f>
        <v>32</v>
      </c>
      <c r="R38" s="15">
        <f>[34]Julho!$G$21</f>
        <v>27</v>
      </c>
      <c r="S38" s="15">
        <f>[34]Julho!$G$22</f>
        <v>23</v>
      </c>
      <c r="T38" s="15">
        <f>[34]Julho!$G$23</f>
        <v>29</v>
      </c>
      <c r="U38" s="15">
        <f>[34]Julho!$G$24</f>
        <v>29</v>
      </c>
      <c r="V38" s="15">
        <f>[34]Julho!$G$25</f>
        <v>32</v>
      </c>
      <c r="W38" s="15">
        <f>[34]Julho!$G$26</f>
        <v>33</v>
      </c>
      <c r="X38" s="15">
        <f>[34]Julho!$G$27</f>
        <v>28</v>
      </c>
      <c r="Y38" s="15">
        <f>[34]Julho!$G$28</f>
        <v>37</v>
      </c>
      <c r="Z38" s="15">
        <f>[34]Julho!$G$29</f>
        <v>41</v>
      </c>
      <c r="AA38" s="15">
        <f>[34]Julho!$G$30</f>
        <v>53</v>
      </c>
      <c r="AB38" s="15">
        <f>[34]Julho!$G$31</f>
        <v>35</v>
      </c>
      <c r="AC38" s="15">
        <f>[34]Julho!$G$32</f>
        <v>34</v>
      </c>
      <c r="AD38" s="15">
        <f>[34]Julho!$G$33</f>
        <v>34</v>
      </c>
      <c r="AE38" s="15">
        <f>[34]Julho!$G$34</f>
        <v>31</v>
      </c>
      <c r="AF38" s="15">
        <f>[34]Julho!$G$35</f>
        <v>26</v>
      </c>
      <c r="AG38" s="21">
        <f t="shared" si="10"/>
        <v>23</v>
      </c>
      <c r="AH38" s="86">
        <f t="shared" si="9"/>
        <v>32.75</v>
      </c>
    </row>
    <row r="39" spans="1:34" ht="17.100000000000001" customHeight="1" x14ac:dyDescent="0.2">
      <c r="A39" s="72" t="s">
        <v>150</v>
      </c>
      <c r="B39" s="15" t="str">
        <f>[35]Julho!$G$5</f>
        <v>*</v>
      </c>
      <c r="C39" s="15" t="str">
        <f>[35]Julho!$G$6</f>
        <v>*</v>
      </c>
      <c r="D39" s="15" t="str">
        <f>[35]Julho!$G$7</f>
        <v>*</v>
      </c>
      <c r="E39" s="15" t="str">
        <f>[35]Julho!$G$8</f>
        <v>*</v>
      </c>
      <c r="F39" s="15" t="str">
        <f>[35]Julho!$G$9</f>
        <v>*</v>
      </c>
      <c r="G39" s="15" t="str">
        <f>[35]Julho!$G$10</f>
        <v>*</v>
      </c>
      <c r="H39" s="15" t="str">
        <f>[35]Julho!$G$11</f>
        <v>*</v>
      </c>
      <c r="I39" s="15" t="str">
        <f>[35]Julho!$G$12</f>
        <v>*</v>
      </c>
      <c r="J39" s="15" t="str">
        <f>[35]Julho!$G$13</f>
        <v>*</v>
      </c>
      <c r="K39" s="15" t="str">
        <f>[35]Julho!$G$14</f>
        <v>*</v>
      </c>
      <c r="L39" s="15" t="str">
        <f>[35]Julho!$G$15</f>
        <v>*</v>
      </c>
      <c r="M39" s="15" t="str">
        <f>[35]Julho!$G$16</f>
        <v>*</v>
      </c>
      <c r="N39" s="15" t="str">
        <f>[35]Julho!$G$17</f>
        <v>*</v>
      </c>
      <c r="O39" s="15" t="str">
        <f>[35]Julho!$G$18</f>
        <v>*</v>
      </c>
      <c r="P39" s="15">
        <f>[35]Julho!$G$19</f>
        <v>40</v>
      </c>
      <c r="Q39" s="15" t="str">
        <f>[35]Julho!$G$20</f>
        <v>*</v>
      </c>
      <c r="R39" s="15" t="str">
        <f>[35]Julho!$G$21</f>
        <v>*</v>
      </c>
      <c r="S39" s="15" t="str">
        <f>[35]Julho!$G$22</f>
        <v>*</v>
      </c>
      <c r="T39" s="15" t="str">
        <f>[35]Julho!$G$23</f>
        <v>*</v>
      </c>
      <c r="U39" s="15" t="str">
        <f>[35]Julho!$G$24</f>
        <v>*</v>
      </c>
      <c r="V39" s="15" t="str">
        <f>[35]Julho!$G$25</f>
        <v>*</v>
      </c>
      <c r="W39" s="15" t="str">
        <f>[35]Julho!$G$26</f>
        <v>*</v>
      </c>
      <c r="X39" s="15" t="str">
        <f>[35]Julho!$G$27</f>
        <v>*</v>
      </c>
      <c r="Y39" s="15" t="str">
        <f>[35]Julho!$G$28</f>
        <v>*</v>
      </c>
      <c r="Z39" s="15" t="str">
        <f>[35]Julho!$G$29</f>
        <v>*</v>
      </c>
      <c r="AA39" s="15" t="str">
        <f>[35]Julho!$G$30</f>
        <v>*</v>
      </c>
      <c r="AB39" s="15" t="str">
        <f>[35]Julho!$G$31</f>
        <v>*</v>
      </c>
      <c r="AC39" s="15" t="str">
        <f>[35]Julho!$G$32</f>
        <v>*</v>
      </c>
      <c r="AD39" s="15" t="str">
        <f>[35]Julho!$G$33</f>
        <v>*</v>
      </c>
      <c r="AE39" s="15" t="str">
        <f>[35]Julho!$G$34</f>
        <v>*</v>
      </c>
      <c r="AF39" s="15" t="str">
        <f>[35]Julho!$G$35</f>
        <v>*</v>
      </c>
      <c r="AG39" s="21">
        <f t="shared" si="10"/>
        <v>40</v>
      </c>
      <c r="AH39" s="86">
        <f>AVERAGE(B39:AF39)</f>
        <v>40</v>
      </c>
    </row>
    <row r="40" spans="1:34" ht="17.100000000000001" customHeight="1" x14ac:dyDescent="0.2">
      <c r="A40" s="72" t="s">
        <v>151</v>
      </c>
      <c r="B40" s="15" t="str">
        <f>[36]Julho!$G$5</f>
        <v>*</v>
      </c>
      <c r="C40" s="15" t="str">
        <f>[36]Julho!$G$6</f>
        <v>*</v>
      </c>
      <c r="D40" s="15" t="str">
        <f>[36]Julho!$G$7</f>
        <v>*</v>
      </c>
      <c r="E40" s="15" t="str">
        <f>[36]Julho!$G$8</f>
        <v>*</v>
      </c>
      <c r="F40" s="15" t="str">
        <f>[36]Julho!$G$9</f>
        <v>*</v>
      </c>
      <c r="G40" s="15" t="str">
        <f>[36]Julho!$G$10</f>
        <v>*</v>
      </c>
      <c r="H40" s="15" t="str">
        <f>[36]Julho!$G$11</f>
        <v>*</v>
      </c>
      <c r="I40" s="15" t="str">
        <f>[36]Julho!$G$12</f>
        <v>*</v>
      </c>
      <c r="J40" s="15" t="str">
        <f>[36]Julho!$G$13</f>
        <v>*</v>
      </c>
      <c r="K40" s="15" t="str">
        <f>[36]Julho!$G$14</f>
        <v>*</v>
      </c>
      <c r="L40" s="15" t="str">
        <f>[36]Julho!$G$15</f>
        <v>*</v>
      </c>
      <c r="M40" s="15" t="str">
        <f>[36]Julho!$G$16</f>
        <v>*</v>
      </c>
      <c r="N40" s="15" t="str">
        <f>[36]Julho!$G$17</f>
        <v>*</v>
      </c>
      <c r="O40" s="15" t="str">
        <f>[36]Julho!$G$18</f>
        <v>*</v>
      </c>
      <c r="P40" s="15" t="str">
        <f>[36]Julho!$G$19</f>
        <v>*</v>
      </c>
      <c r="Q40" s="15" t="str">
        <f>[36]Julho!$G$20</f>
        <v>*</v>
      </c>
      <c r="R40" s="15">
        <f>[36]Julho!$G$21</f>
        <v>50</v>
      </c>
      <c r="S40" s="15">
        <f>[36]Julho!$G$22</f>
        <v>42</v>
      </c>
      <c r="T40" s="15">
        <f>[36]Julho!$G$23</f>
        <v>47</v>
      </c>
      <c r="U40" s="15" t="s">
        <v>134</v>
      </c>
      <c r="V40" s="15">
        <f>[36]Julho!$G$25</f>
        <v>30</v>
      </c>
      <c r="W40" s="15">
        <f>[36]Julho!$G$26</f>
        <v>32</v>
      </c>
      <c r="X40" s="15" t="s">
        <v>134</v>
      </c>
      <c r="Y40" s="15" t="s">
        <v>134</v>
      </c>
      <c r="Z40" s="15">
        <f>[36]Julho!$G$29</f>
        <v>45</v>
      </c>
      <c r="AA40" s="15">
        <f>[36]Julho!$G$30</f>
        <v>50</v>
      </c>
      <c r="AB40" s="15" t="s">
        <v>134</v>
      </c>
      <c r="AC40" s="15" t="s">
        <v>134</v>
      </c>
      <c r="AD40" s="15" t="s">
        <v>134</v>
      </c>
      <c r="AE40" s="15">
        <f>[36]Julho!$G$34</f>
        <v>30</v>
      </c>
      <c r="AF40" s="15">
        <f>[36]Julho!$G$35</f>
        <v>28</v>
      </c>
      <c r="AG40" s="21">
        <f t="shared" si="10"/>
        <v>28</v>
      </c>
      <c r="AH40" s="86">
        <f>AVERAGE(B40:AF40)</f>
        <v>39.333333333333336</v>
      </c>
    </row>
    <row r="41" spans="1:34" ht="17.100000000000001" customHeight="1" x14ac:dyDescent="0.2">
      <c r="A41" s="72" t="s">
        <v>152</v>
      </c>
      <c r="B41" s="15" t="str">
        <f>[37]Julho!$G$5</f>
        <v>*</v>
      </c>
      <c r="C41" s="15" t="str">
        <f>[37]Julho!$G$6</f>
        <v>*</v>
      </c>
      <c r="D41" s="15" t="str">
        <f>[37]Julho!$G$7</f>
        <v>*</v>
      </c>
      <c r="E41" s="15" t="str">
        <f>[37]Julho!$G$8</f>
        <v>*</v>
      </c>
      <c r="F41" s="15" t="str">
        <f>[37]Julho!$G$9</f>
        <v>*</v>
      </c>
      <c r="G41" s="15" t="str">
        <f>[37]Julho!$G$10</f>
        <v>*</v>
      </c>
      <c r="H41" s="15" t="str">
        <f>[37]Julho!$G$11</f>
        <v>*</v>
      </c>
      <c r="I41" s="15" t="str">
        <f>[37]Julho!$G$12</f>
        <v>*</v>
      </c>
      <c r="J41" s="15" t="str">
        <f>[37]Julho!$G$13</f>
        <v>*</v>
      </c>
      <c r="K41" s="15" t="str">
        <f>[37]Julho!$G$14</f>
        <v>*</v>
      </c>
      <c r="L41" s="15" t="str">
        <f>[37]Julho!$G$15</f>
        <v>*</v>
      </c>
      <c r="M41" s="15" t="str">
        <f>[37]Julho!$G$16</f>
        <v>*</v>
      </c>
      <c r="N41" s="15">
        <f>[37]Julho!$G$17</f>
        <v>41</v>
      </c>
      <c r="O41" s="15">
        <f>[37]Julho!$G$18</f>
        <v>30</v>
      </c>
      <c r="P41" s="15">
        <f>[37]Julho!$G$19</f>
        <v>27</v>
      </c>
      <c r="Q41" s="15">
        <f>[37]Julho!$G$20</f>
        <v>35</v>
      </c>
      <c r="R41" s="15">
        <f>[37]Julho!$G$21</f>
        <v>29</v>
      </c>
      <c r="S41" s="15">
        <f>[37]Julho!$G$22</f>
        <v>26</v>
      </c>
      <c r="T41" s="15">
        <f>[37]Julho!$G$23</f>
        <v>29</v>
      </c>
      <c r="U41" s="15">
        <f>[37]Julho!$G$24</f>
        <v>32</v>
      </c>
      <c r="V41" s="15">
        <f>[37]Julho!$G$25</f>
        <v>47</v>
      </c>
      <c r="W41" s="15">
        <f>[37]Julho!$G$26</f>
        <v>36</v>
      </c>
      <c r="X41" s="15">
        <f>[37]Julho!$G$27</f>
        <v>32</v>
      </c>
      <c r="Y41" s="15">
        <f>[37]Julho!$G$28</f>
        <v>51</v>
      </c>
      <c r="Z41" s="15">
        <f>[37]Julho!$G$29</f>
        <v>41</v>
      </c>
      <c r="AA41" s="15">
        <f>[37]Julho!$G$30</f>
        <v>61</v>
      </c>
      <c r="AB41" s="15">
        <f>[37]Julho!$G$31</f>
        <v>40</v>
      </c>
      <c r="AC41" s="15">
        <f>[37]Julho!$G$32</f>
        <v>34</v>
      </c>
      <c r="AD41" s="15">
        <f>[37]Julho!$G$33</f>
        <v>29</v>
      </c>
      <c r="AE41" s="15">
        <f>[37]Julho!$G$34</f>
        <v>36</v>
      </c>
      <c r="AF41" s="15">
        <f>[37]Julho!$G$35</f>
        <v>30</v>
      </c>
      <c r="AG41" s="21">
        <f t="shared" si="10"/>
        <v>26</v>
      </c>
      <c r="AH41" s="86">
        <f t="shared" si="9"/>
        <v>36.10526315789474</v>
      </c>
    </row>
    <row r="42" spans="1:34" ht="17.100000000000001" customHeight="1" x14ac:dyDescent="0.2">
      <c r="A42" s="72" t="s">
        <v>153</v>
      </c>
      <c r="B42" s="15" t="str">
        <f>[38]Julho!$G$5</f>
        <v>*</v>
      </c>
      <c r="C42" s="15" t="str">
        <f>[38]Julho!$G$6</f>
        <v>*</v>
      </c>
      <c r="D42" s="15" t="str">
        <f>[38]Julho!$G$7</f>
        <v>*</v>
      </c>
      <c r="E42" s="15" t="str">
        <f>[38]Julho!$G$8</f>
        <v>*</v>
      </c>
      <c r="F42" s="15" t="str">
        <f>[38]Julho!$G$9</f>
        <v>*</v>
      </c>
      <c r="G42" s="15" t="str">
        <f>[38]Julho!$G$10</f>
        <v>*</v>
      </c>
      <c r="H42" s="15" t="str">
        <f>[38]Julho!$G$11</f>
        <v>*</v>
      </c>
      <c r="I42" s="15" t="str">
        <f>[38]Julho!$G$12</f>
        <v>*</v>
      </c>
      <c r="J42" s="15" t="str">
        <f>[38]Julho!$G$13</f>
        <v>*</v>
      </c>
      <c r="K42" s="15" t="str">
        <f>[38]Julho!$G$14</f>
        <v>*</v>
      </c>
      <c r="L42" s="15" t="str">
        <f>[38]Julho!$G$15</f>
        <v>*</v>
      </c>
      <c r="M42" s="15" t="str">
        <f>[38]Julho!$G$16</f>
        <v>*</v>
      </c>
      <c r="N42" s="15" t="str">
        <f>[38]Julho!$G$17</f>
        <v>*</v>
      </c>
      <c r="O42" s="15" t="str">
        <f>[38]Julho!$G$18</f>
        <v>*</v>
      </c>
      <c r="P42" s="15" t="str">
        <f>[38]Julho!$G$19</f>
        <v>*</v>
      </c>
      <c r="Q42" s="15" t="str">
        <f>[38]Julho!$G$20</f>
        <v>*</v>
      </c>
      <c r="R42" s="15">
        <f>[38]Julho!$G$21</f>
        <v>25</v>
      </c>
      <c r="S42" s="113">
        <f>[38]Julho!$G$22</f>
        <v>23</v>
      </c>
      <c r="T42" s="15">
        <f>[38]Julho!$G$23</f>
        <v>28</v>
      </c>
      <c r="U42" s="15">
        <f>[38]Julho!$G$24</f>
        <v>29</v>
      </c>
      <c r="V42" s="15">
        <f>[38]Julho!$G$25</f>
        <v>28</v>
      </c>
      <c r="W42" s="15">
        <f>[38]Julho!$G$26</f>
        <v>32</v>
      </c>
      <c r="X42" s="15">
        <f>[38]Julho!$G$27</f>
        <v>28</v>
      </c>
      <c r="Y42" s="15">
        <f>[38]Julho!$G$28</f>
        <v>35</v>
      </c>
      <c r="Z42" s="15">
        <f>[38]Julho!$G$29</f>
        <v>39</v>
      </c>
      <c r="AA42" s="15">
        <f>[38]Julho!$G$30</f>
        <v>39</v>
      </c>
      <c r="AB42" s="15">
        <f>[38]Julho!$G$31</f>
        <v>37</v>
      </c>
      <c r="AC42" s="15">
        <f>[38]Julho!$G$32</f>
        <v>28</v>
      </c>
      <c r="AD42" s="15">
        <f>[38]Julho!$G$33</f>
        <v>33</v>
      </c>
      <c r="AE42" s="15">
        <f>[38]Julho!$G$34</f>
        <v>31</v>
      </c>
      <c r="AF42" s="15">
        <f>[38]Julho!$G$35</f>
        <v>29</v>
      </c>
      <c r="AG42" s="22">
        <f>MIN(B42:AF42)</f>
        <v>23</v>
      </c>
      <c r="AH42" s="86">
        <f>AVERAGE(B42:AF42)</f>
        <v>30.933333333333334</v>
      </c>
    </row>
    <row r="43" spans="1:34" ht="17.100000000000001" customHeight="1" x14ac:dyDescent="0.2">
      <c r="A43" s="72" t="s">
        <v>154</v>
      </c>
      <c r="B43" s="15" t="str">
        <f>[39]Julho!$G$5</f>
        <v>*</v>
      </c>
      <c r="C43" s="15" t="str">
        <f>[39]Julho!$G$6</f>
        <v>*</v>
      </c>
      <c r="D43" s="15" t="str">
        <f>[39]Julho!$G$7</f>
        <v>*</v>
      </c>
      <c r="E43" s="15" t="str">
        <f>[39]Julho!$G$8</f>
        <v>*</v>
      </c>
      <c r="F43" s="15" t="str">
        <f>[39]Julho!$G$9</f>
        <v>*</v>
      </c>
      <c r="G43" s="15" t="str">
        <f>[39]Julho!$G$10</f>
        <v>*</v>
      </c>
      <c r="H43" s="15" t="str">
        <f>[39]Julho!$G$11</f>
        <v>*</v>
      </c>
      <c r="I43" s="15" t="str">
        <f>[39]Julho!$G$12</f>
        <v>*</v>
      </c>
      <c r="J43" s="15" t="str">
        <f>[39]Julho!$G$13</f>
        <v>*</v>
      </c>
      <c r="K43" s="15" t="str">
        <f>[39]Julho!$G$14</f>
        <v>*</v>
      </c>
      <c r="L43" s="15" t="str">
        <f>[39]Julho!$G$15</f>
        <v>*</v>
      </c>
      <c r="M43" s="15" t="str">
        <f>[39]Julho!$G$16</f>
        <v>*</v>
      </c>
      <c r="N43" s="15">
        <f>[39]Julho!$G$17</f>
        <v>36</v>
      </c>
      <c r="O43" s="15">
        <f>[39]Julho!$G$18</f>
        <v>31</v>
      </c>
      <c r="P43" s="15">
        <f>[39]Julho!$G$19</f>
        <v>28</v>
      </c>
      <c r="Q43" s="15">
        <f>[39]Julho!$G$20</f>
        <v>33</v>
      </c>
      <c r="R43" s="15">
        <f>[39]Julho!$G$21</f>
        <v>27</v>
      </c>
      <c r="S43" s="15">
        <f>[39]Julho!$G$22</f>
        <v>25</v>
      </c>
      <c r="T43" s="15">
        <f>[39]Julho!$G$23</f>
        <v>29</v>
      </c>
      <c r="U43" s="15">
        <f>[39]Julho!$G$24</f>
        <v>32</v>
      </c>
      <c r="V43" s="15">
        <f>[39]Julho!$G$25</f>
        <v>26</v>
      </c>
      <c r="W43" s="15">
        <f>[39]Julho!$G$26</f>
        <v>34</v>
      </c>
      <c r="X43" s="15">
        <f>[39]Julho!$G$27</f>
        <v>29</v>
      </c>
      <c r="Y43" s="15">
        <f>[39]Julho!$G$28</f>
        <v>42</v>
      </c>
      <c r="Z43" s="15">
        <f>[39]Julho!$G$29</f>
        <v>40</v>
      </c>
      <c r="AA43" s="15">
        <f>[39]Julho!$G$30</f>
        <v>56</v>
      </c>
      <c r="AB43" s="15">
        <f>[39]Julho!$G$31</f>
        <v>35</v>
      </c>
      <c r="AC43" s="15">
        <f>[39]Julho!$G$32</f>
        <v>37</v>
      </c>
      <c r="AD43" s="15">
        <f>[39]Julho!$G$33</f>
        <v>35</v>
      </c>
      <c r="AE43" s="15">
        <f>[39]Julho!$G$34</f>
        <v>32</v>
      </c>
      <c r="AF43" s="15">
        <f>[39]Julho!$G$35</f>
        <v>26</v>
      </c>
      <c r="AG43" s="21">
        <f t="shared" si="10"/>
        <v>25</v>
      </c>
      <c r="AH43" s="86">
        <f t="shared" si="9"/>
        <v>33.315789473684212</v>
      </c>
    </row>
    <row r="44" spans="1:34" ht="17.100000000000001" customHeight="1" x14ac:dyDescent="0.2">
      <c r="A44" s="72" t="s">
        <v>155</v>
      </c>
      <c r="B44" s="15" t="str">
        <f>[40]Julho!$G$5</f>
        <v>*</v>
      </c>
      <c r="C44" s="15" t="str">
        <f>[40]Julho!$G$6</f>
        <v>*</v>
      </c>
      <c r="D44" s="15" t="str">
        <f>[40]Julho!$G$7</f>
        <v>*</v>
      </c>
      <c r="E44" s="15" t="str">
        <f>[40]Julho!$G$8</f>
        <v>*</v>
      </c>
      <c r="F44" s="15" t="str">
        <f>[40]Julho!$G$9</f>
        <v>*</v>
      </c>
      <c r="G44" s="15" t="str">
        <f>[40]Julho!$G$10</f>
        <v>*</v>
      </c>
      <c r="H44" s="15" t="str">
        <f>[40]Julho!$G$11</f>
        <v>*</v>
      </c>
      <c r="I44" s="15" t="str">
        <f>[40]Julho!$G$12</f>
        <v>*</v>
      </c>
      <c r="J44" s="15" t="str">
        <f>[40]Julho!$G$13</f>
        <v>*</v>
      </c>
      <c r="K44" s="15" t="str">
        <f>[40]Julho!$G$14</f>
        <v>*</v>
      </c>
      <c r="L44" s="15" t="str">
        <f>[40]Julho!$G$15</f>
        <v>*</v>
      </c>
      <c r="M44" s="15" t="str">
        <f>[40]Julho!$G$16</f>
        <v>*</v>
      </c>
      <c r="N44" s="15" t="str">
        <f>[40]Julho!$G$17</f>
        <v>*</v>
      </c>
      <c r="O44" s="15" t="str">
        <f>[40]Julho!$G$18</f>
        <v>*</v>
      </c>
      <c r="P44" s="15" t="str">
        <f>[40]Julho!$G$19</f>
        <v>*</v>
      </c>
      <c r="Q44" s="15" t="str">
        <f>[40]Julho!$G$20</f>
        <v>*</v>
      </c>
      <c r="R44" s="15">
        <f>[40]Julho!$G$21</f>
        <v>45</v>
      </c>
      <c r="S44" s="15">
        <f>[40]Julho!$G$22</f>
        <v>46</v>
      </c>
      <c r="T44" s="15">
        <f>[40]Julho!$G$23</f>
        <v>50</v>
      </c>
      <c r="U44" s="15">
        <f>[40]Julho!$G$24</f>
        <v>49</v>
      </c>
      <c r="V44" s="15">
        <f>[40]Julho!$G$25</f>
        <v>48</v>
      </c>
      <c r="W44" s="15">
        <f>[40]Julho!$G$26</f>
        <v>48</v>
      </c>
      <c r="X44" s="15">
        <f>[40]Julho!$G$27</f>
        <v>45</v>
      </c>
      <c r="Y44" s="15">
        <f>[40]Julho!$G$28</f>
        <v>48</v>
      </c>
      <c r="Z44" s="15">
        <f>[40]Julho!$G$29</f>
        <v>49</v>
      </c>
      <c r="AA44" s="15">
        <f>[40]Julho!$G$30</f>
        <v>54</v>
      </c>
      <c r="AB44" s="15">
        <f>[40]Julho!$G$31</f>
        <v>49</v>
      </c>
      <c r="AC44" s="15">
        <f>[40]Julho!$G$32</f>
        <v>48</v>
      </c>
      <c r="AD44" s="15">
        <f>[40]Julho!$G$33</f>
        <v>54</v>
      </c>
      <c r="AE44" s="15">
        <f>[40]Julho!$G$34</f>
        <v>47</v>
      </c>
      <c r="AF44" s="15">
        <f>[40]Julho!$G$35</f>
        <v>44</v>
      </c>
      <c r="AG44" s="21">
        <f t="shared" si="10"/>
        <v>44</v>
      </c>
      <c r="AH44" s="86">
        <f t="shared" si="9"/>
        <v>48.266666666666666</v>
      </c>
    </row>
    <row r="45" spans="1:34" ht="17.100000000000001" customHeight="1" x14ac:dyDescent="0.2">
      <c r="A45" s="72" t="s">
        <v>156</v>
      </c>
      <c r="B45" s="15" t="str">
        <f>[41]Julho!$G$5</f>
        <v>*</v>
      </c>
      <c r="C45" s="15" t="str">
        <f>[41]Julho!$G$6</f>
        <v>*</v>
      </c>
      <c r="D45" s="15" t="str">
        <f>[41]Julho!$G$7</f>
        <v>*</v>
      </c>
      <c r="E45" s="15" t="str">
        <f>[41]Julho!$G$8</f>
        <v>*</v>
      </c>
      <c r="F45" s="15" t="str">
        <f>[41]Julho!$G$9</f>
        <v>*</v>
      </c>
      <c r="G45" s="15" t="str">
        <f>[41]Julho!$G$10</f>
        <v>*</v>
      </c>
      <c r="H45" s="15" t="str">
        <f>[41]Julho!$G$11</f>
        <v>*</v>
      </c>
      <c r="I45" s="15" t="str">
        <f>[41]Julho!$G$12</f>
        <v>*</v>
      </c>
      <c r="J45" s="15" t="str">
        <f>[41]Julho!$G$13</f>
        <v>*</v>
      </c>
      <c r="K45" s="15" t="str">
        <f>[41]Julho!$G$14</f>
        <v>*</v>
      </c>
      <c r="L45" s="15" t="str">
        <f>[41]Julho!$G$15</f>
        <v>*</v>
      </c>
      <c r="M45" s="15">
        <f>[41]Julho!$G$16</f>
        <v>31</v>
      </c>
      <c r="N45" s="15">
        <f>[41]Julho!$G$17</f>
        <v>28</v>
      </c>
      <c r="O45" s="15">
        <f>[41]Julho!$G$18</f>
        <v>26</v>
      </c>
      <c r="P45" s="15">
        <f>[41]Julho!$G$19</f>
        <v>22</v>
      </c>
      <c r="Q45" s="15">
        <f>[41]Julho!$G$20</f>
        <v>26</v>
      </c>
      <c r="R45" s="15">
        <f>[41]Julho!$G$21</f>
        <v>22</v>
      </c>
      <c r="S45" s="15">
        <f>[41]Julho!$G$22</f>
        <v>22</v>
      </c>
      <c r="T45" s="15">
        <f>[41]Julho!$G$23</f>
        <v>26</v>
      </c>
      <c r="U45" s="15">
        <f>[41]Julho!$G$24</f>
        <v>22</v>
      </c>
      <c r="V45" s="15">
        <f>[41]Julho!$G$25</f>
        <v>36</v>
      </c>
      <c r="W45" s="15">
        <f>[41]Julho!$G$26</f>
        <v>34</v>
      </c>
      <c r="X45" s="15">
        <f>[41]Julho!$G$27</f>
        <v>25</v>
      </c>
      <c r="Y45" s="15">
        <f>[41]Julho!$G$28</f>
        <v>30</v>
      </c>
      <c r="Z45" s="15">
        <f>[41]Julho!$G$29</f>
        <v>34</v>
      </c>
      <c r="AA45" s="15">
        <f>[41]Julho!$G$30</f>
        <v>29</v>
      </c>
      <c r="AB45" s="15">
        <f>[41]Julho!$G$31</f>
        <v>26</v>
      </c>
      <c r="AC45" s="15">
        <f>[41]Julho!$G$32</f>
        <v>25</v>
      </c>
      <c r="AD45" s="15">
        <f>[41]Julho!$G$33</f>
        <v>38</v>
      </c>
      <c r="AE45" s="15">
        <f>[41]Julho!$G$34</f>
        <v>32</v>
      </c>
      <c r="AF45" s="15">
        <f>[41]Julho!$G$35</f>
        <v>23</v>
      </c>
      <c r="AG45" s="21">
        <f>MIN(B45:AF45)</f>
        <v>22</v>
      </c>
      <c r="AH45" s="86">
        <f>AVERAGE(B45:AF45)</f>
        <v>27.85</v>
      </c>
    </row>
    <row r="46" spans="1:34" ht="17.100000000000001" customHeight="1" x14ac:dyDescent="0.2">
      <c r="A46" s="72" t="s">
        <v>157</v>
      </c>
      <c r="B46" s="15" t="str">
        <f>[42]Julho!$G$5</f>
        <v>*</v>
      </c>
      <c r="C46" s="15" t="str">
        <f>[42]Julho!$G$6</f>
        <v>*</v>
      </c>
      <c r="D46" s="15" t="str">
        <f>[42]Julho!$G$7</f>
        <v>*</v>
      </c>
      <c r="E46" s="15" t="str">
        <f>[42]Julho!$G$8</f>
        <v>*</v>
      </c>
      <c r="F46" s="15" t="str">
        <f>[42]Julho!$G$9</f>
        <v>*</v>
      </c>
      <c r="G46" s="15" t="str">
        <f>[42]Julho!$G$10</f>
        <v>*</v>
      </c>
      <c r="H46" s="15" t="str">
        <f>[42]Julho!$G$11</f>
        <v>*</v>
      </c>
      <c r="I46" s="15" t="str">
        <f>[42]Julho!$G$12</f>
        <v>*</v>
      </c>
      <c r="J46" s="15">
        <f>[42]Julho!$G$13</f>
        <v>77</v>
      </c>
      <c r="K46" s="15">
        <f>[42]Julho!$G$14</f>
        <v>38</v>
      </c>
      <c r="L46" s="15">
        <f>[42]Julho!$G$15</f>
        <v>37</v>
      </c>
      <c r="M46" s="15">
        <f>[42]Julho!$G$16</f>
        <v>50</v>
      </c>
      <c r="N46" s="15">
        <f>[42]Julho!$G$17</f>
        <v>75</v>
      </c>
      <c r="O46" s="15">
        <f>[42]Julho!$G$18</f>
        <v>25</v>
      </c>
      <c r="P46" s="15">
        <f>[42]Julho!$G$19</f>
        <v>26</v>
      </c>
      <c r="Q46" s="15">
        <f>[42]Julho!$G$20</f>
        <v>26</v>
      </c>
      <c r="R46" s="15">
        <f>[42]Julho!$G$21</f>
        <v>25</v>
      </c>
      <c r="S46" s="15">
        <f>[42]Julho!$G$22</f>
        <v>25</v>
      </c>
      <c r="T46" s="15">
        <f>[42]Julho!$G$23</f>
        <v>26</v>
      </c>
      <c r="U46" s="15">
        <f>[42]Julho!$G$24</f>
        <v>26</v>
      </c>
      <c r="V46" s="15">
        <f>[42]Julho!$G$25</f>
        <v>63</v>
      </c>
      <c r="W46" s="15">
        <f>[42]Julho!$G$26</f>
        <v>61</v>
      </c>
      <c r="X46" s="15">
        <f>[42]Julho!$G$27</f>
        <v>58</v>
      </c>
      <c r="Y46" s="15">
        <f>[42]Julho!$G$28</f>
        <v>69</v>
      </c>
      <c r="Z46" s="15">
        <f>[42]Julho!$G$29</f>
        <v>66</v>
      </c>
      <c r="AA46" s="15">
        <f>[42]Julho!$G$30</f>
        <v>74</v>
      </c>
      <c r="AB46" s="15">
        <f>[42]Julho!$G$31</f>
        <v>69</v>
      </c>
      <c r="AC46" s="15">
        <f>[42]Julho!$G$32</f>
        <v>23</v>
      </c>
      <c r="AD46" s="15">
        <f>[42]Julho!$G$33</f>
        <v>68</v>
      </c>
      <c r="AE46" s="15">
        <f>[42]Julho!$G$34</f>
        <v>29</v>
      </c>
      <c r="AF46" s="15">
        <f>[42]Julho!$G$35</f>
        <v>62</v>
      </c>
      <c r="AG46" s="21">
        <f>MIN(B46:AF46)</f>
        <v>23</v>
      </c>
      <c r="AH46" s="86">
        <f>AVERAGE(B46:AF46)</f>
        <v>47.739130434782609</v>
      </c>
    </row>
    <row r="47" spans="1:34" ht="17.100000000000001" customHeight="1" x14ac:dyDescent="0.2">
      <c r="A47" s="72" t="s">
        <v>158</v>
      </c>
      <c r="B47" s="15" t="str">
        <f>[43]Julho!$G$5</f>
        <v>*</v>
      </c>
      <c r="C47" s="15" t="str">
        <f>[43]Julho!$G$6</f>
        <v>*</v>
      </c>
      <c r="D47" s="15" t="str">
        <f>[43]Julho!$G$7</f>
        <v>*</v>
      </c>
      <c r="E47" s="15" t="str">
        <f>[43]Julho!$G$8</f>
        <v>*</v>
      </c>
      <c r="F47" s="15" t="str">
        <f>[43]Julho!$G$9</f>
        <v>*</v>
      </c>
      <c r="G47" s="15" t="str">
        <f>[43]Julho!$G$10</f>
        <v>*</v>
      </c>
      <c r="H47" s="15" t="str">
        <f>[43]Julho!$G$11</f>
        <v>*</v>
      </c>
      <c r="I47" s="15" t="str">
        <f>[43]Julho!$G$12</f>
        <v>*</v>
      </c>
      <c r="J47" s="15" t="str">
        <f>[43]Julho!$G$13</f>
        <v>*</v>
      </c>
      <c r="K47" s="15">
        <f>[43]Julho!$G$14</f>
        <v>42</v>
      </c>
      <c r="L47" s="15">
        <f>[43]Julho!$G$15</f>
        <v>29</v>
      </c>
      <c r="M47" s="15">
        <f>[43]Julho!$G$16</f>
        <v>30</v>
      </c>
      <c r="N47" s="15">
        <f>[43]Julho!$G$17</f>
        <v>28</v>
      </c>
      <c r="O47" s="15">
        <f>[43]Julho!$G$18</f>
        <v>26</v>
      </c>
      <c r="P47" s="15">
        <f>[43]Julho!$G$19</f>
        <v>24</v>
      </c>
      <c r="Q47" s="15">
        <f>[43]Julho!$G$20</f>
        <v>26</v>
      </c>
      <c r="R47" s="15">
        <f>[43]Julho!$G$21</f>
        <v>22</v>
      </c>
      <c r="S47" s="15">
        <f>[43]Julho!$G$22</f>
        <v>24</v>
      </c>
      <c r="T47" s="15">
        <f>[43]Julho!$G$23</f>
        <v>27</v>
      </c>
      <c r="U47" s="15">
        <f>[43]Julho!$G$24</f>
        <v>24</v>
      </c>
      <c r="V47" s="15">
        <f>[43]Julho!$G$25</f>
        <v>40</v>
      </c>
      <c r="W47" s="15">
        <f>[43]Julho!$G$26</f>
        <v>36</v>
      </c>
      <c r="X47" s="15">
        <f>[43]Julho!$G$27</f>
        <v>23</v>
      </c>
      <c r="Y47" s="15">
        <f>[43]Julho!$G$28</f>
        <v>29</v>
      </c>
      <c r="Z47" s="15">
        <f>[43]Julho!$G$29</f>
        <v>29</v>
      </c>
      <c r="AA47" s="15">
        <f>[43]Julho!$G$30</f>
        <v>26</v>
      </c>
      <c r="AB47" s="15">
        <f>[43]Julho!$G$31</f>
        <v>25</v>
      </c>
      <c r="AC47" s="15">
        <f>[43]Julho!$G$32</f>
        <v>26</v>
      </c>
      <c r="AD47" s="15">
        <f>[43]Julho!$G$33</f>
        <v>26</v>
      </c>
      <c r="AE47" s="15">
        <f>[43]Julho!$G$34</f>
        <v>29</v>
      </c>
      <c r="AF47" s="15">
        <f>[43]Julho!$G$35</f>
        <v>41</v>
      </c>
      <c r="AG47" s="21">
        <f>MIN(B47:AF47)</f>
        <v>22</v>
      </c>
      <c r="AH47" s="86">
        <f>AVERAGE(B47:AF47)</f>
        <v>28.727272727272727</v>
      </c>
    </row>
    <row r="48" spans="1:34" ht="17.100000000000001" customHeight="1" x14ac:dyDescent="0.2">
      <c r="A48" s="72" t="s">
        <v>159</v>
      </c>
      <c r="B48" s="15" t="str">
        <f>[44]Julho!$G$5</f>
        <v>*</v>
      </c>
      <c r="C48" s="15" t="str">
        <f>[44]Julho!$G$6</f>
        <v>*</v>
      </c>
      <c r="D48" s="15" t="str">
        <f>[44]Julho!$G$7</f>
        <v>*</v>
      </c>
      <c r="E48" s="15" t="str">
        <f>[44]Julho!$G$8</f>
        <v>*</v>
      </c>
      <c r="F48" s="15" t="str">
        <f>[44]Julho!$G$9</f>
        <v>*</v>
      </c>
      <c r="G48" s="15" t="str">
        <f>[44]Julho!$G$10</f>
        <v>*</v>
      </c>
      <c r="H48" s="15" t="str">
        <f>[44]Julho!$G$11</f>
        <v>*</v>
      </c>
      <c r="I48" s="15" t="str">
        <f>[44]Julho!$G$12</f>
        <v>*</v>
      </c>
      <c r="J48" s="15" t="str">
        <f>[44]Julho!$G$13</f>
        <v>*</v>
      </c>
      <c r="K48" s="15" t="str">
        <f>[44]Julho!$G$14</f>
        <v>*</v>
      </c>
      <c r="L48" s="15">
        <f>[44]Julho!$G$15</f>
        <v>48</v>
      </c>
      <c r="M48" s="15">
        <f>[44]Julho!$G$16</f>
        <v>31</v>
      </c>
      <c r="N48" s="15">
        <f>[44]Julho!$G$17</f>
        <v>31</v>
      </c>
      <c r="O48" s="15">
        <f>[44]Julho!$G$18</f>
        <v>27</v>
      </c>
      <c r="P48" s="15">
        <f>[44]Julho!$G$19</f>
        <v>24</v>
      </c>
      <c r="Q48" s="15">
        <f>[44]Julho!$G$20</f>
        <v>25</v>
      </c>
      <c r="R48" s="15">
        <f>[44]Julho!$G$21</f>
        <v>22</v>
      </c>
      <c r="S48" s="15">
        <f>[44]Julho!$G$22</f>
        <v>24</v>
      </c>
      <c r="T48" s="15">
        <f>[44]Julho!$G$23</f>
        <v>28</v>
      </c>
      <c r="U48" s="15">
        <f>[44]Julho!$G$24</f>
        <v>24</v>
      </c>
      <c r="V48" s="15">
        <f>[44]Julho!$G$25</f>
        <v>38</v>
      </c>
      <c r="W48" s="15">
        <f>[44]Julho!$G$26</f>
        <v>37</v>
      </c>
      <c r="X48" s="15">
        <f>[44]Julho!$G$27</f>
        <v>24</v>
      </c>
      <c r="Y48" s="15">
        <f>[44]Julho!$G$28</f>
        <v>27</v>
      </c>
      <c r="Z48" s="15">
        <f>[44]Julho!$G$29</f>
        <v>34</v>
      </c>
      <c r="AA48" s="15">
        <f>[44]Julho!$G$30</f>
        <v>27</v>
      </c>
      <c r="AB48" s="15">
        <f>[44]Julho!$G$31</f>
        <v>24</v>
      </c>
      <c r="AC48" s="15">
        <f>[44]Julho!$G$32</f>
        <v>23</v>
      </c>
      <c r="AD48" s="15">
        <f>[44]Julho!$G$33</f>
        <v>32</v>
      </c>
      <c r="AE48" s="15">
        <f>[44]Julho!$G$34</f>
        <v>28</v>
      </c>
      <c r="AF48" s="15">
        <f>[44]Julho!$G$35</f>
        <v>35</v>
      </c>
      <c r="AG48" s="21">
        <f>MIN(B48:AF48)</f>
        <v>22</v>
      </c>
      <c r="AH48" s="86">
        <f>AVERAGE(B48:AF48)</f>
        <v>29.19047619047619</v>
      </c>
    </row>
    <row r="49" spans="1:36" ht="17.100000000000001" customHeight="1" x14ac:dyDescent="0.2">
      <c r="A49" s="72" t="s">
        <v>160</v>
      </c>
      <c r="B49" s="15" t="str">
        <f>[45]Julho!$G$5</f>
        <v>*</v>
      </c>
      <c r="C49" s="15" t="str">
        <f>[45]Julho!$G$6</f>
        <v>*</v>
      </c>
      <c r="D49" s="15" t="str">
        <f>[45]Julho!$G$7</f>
        <v>*</v>
      </c>
      <c r="E49" s="15" t="str">
        <f>[45]Julho!$G$8</f>
        <v>*</v>
      </c>
      <c r="F49" s="15" t="str">
        <f>[45]Julho!$G$9</f>
        <v>*</v>
      </c>
      <c r="G49" s="15" t="str">
        <f>[45]Julho!$G$10</f>
        <v>*</v>
      </c>
      <c r="H49" s="15" t="str">
        <f>[45]Julho!$G$11</f>
        <v>*</v>
      </c>
      <c r="I49" s="15" t="str">
        <f>[45]Julho!$G$12</f>
        <v>*</v>
      </c>
      <c r="J49" s="15" t="str">
        <f>[45]Julho!$G$13</f>
        <v>*</v>
      </c>
      <c r="K49" s="15" t="str">
        <f>[45]Julho!$G$14</f>
        <v>*</v>
      </c>
      <c r="L49" s="15">
        <f>[45]Julho!$G$15</f>
        <v>33</v>
      </c>
      <c r="M49" s="15">
        <f>[45]Julho!$G$16</f>
        <v>28</v>
      </c>
      <c r="N49" s="15">
        <f>[45]Julho!$G$17</f>
        <v>30</v>
      </c>
      <c r="O49" s="15">
        <f>[45]Julho!$G$18</f>
        <v>26</v>
      </c>
      <c r="P49" s="15">
        <f>[45]Julho!$G$19</f>
        <v>24</v>
      </c>
      <c r="Q49" s="15">
        <f>[45]Julho!$G$20</f>
        <v>28</v>
      </c>
      <c r="R49" s="15">
        <f>[45]Julho!$G$21</f>
        <v>20</v>
      </c>
      <c r="S49" s="15">
        <f>[45]Julho!$G$22</f>
        <v>29</v>
      </c>
      <c r="T49" s="15">
        <f>[45]Julho!$G$23</f>
        <v>28</v>
      </c>
      <c r="U49" s="15">
        <f>[45]Julho!$G$24</f>
        <v>24</v>
      </c>
      <c r="V49" s="15">
        <f>[45]Julho!$G$25</f>
        <v>41</v>
      </c>
      <c r="W49" s="15">
        <f>[45]Julho!$G$26</f>
        <v>34</v>
      </c>
      <c r="X49" s="15">
        <f>[45]Julho!$G$27</f>
        <v>30</v>
      </c>
      <c r="Y49" s="15">
        <f>[45]Julho!$G$28</f>
        <v>26</v>
      </c>
      <c r="Z49" s="15">
        <f>[45]Julho!$G$29</f>
        <v>28</v>
      </c>
      <c r="AA49" s="15">
        <f>[45]Julho!$G$30</f>
        <v>25</v>
      </c>
      <c r="AB49" s="15">
        <f>[45]Julho!$G$31</f>
        <v>25</v>
      </c>
      <c r="AC49" s="15">
        <f>[45]Julho!$G$32</f>
        <v>23</v>
      </c>
      <c r="AD49" s="15">
        <f>[45]Julho!$G$33</f>
        <v>25</v>
      </c>
      <c r="AE49" s="15">
        <f>[45]Julho!$G$34</f>
        <v>26</v>
      </c>
      <c r="AF49" s="15">
        <f>[45]Julho!$G$35</f>
        <v>38</v>
      </c>
      <c r="AG49" s="21">
        <f>MIN(B49:AF49)</f>
        <v>20</v>
      </c>
      <c r="AH49" s="86">
        <f>AVERAGE(B49:AF49)</f>
        <v>28.142857142857142</v>
      </c>
    </row>
    <row r="50" spans="1:36" s="5" customFormat="1" ht="17.100000000000001" customHeight="1" x14ac:dyDescent="0.2">
      <c r="A50" s="28" t="s">
        <v>35</v>
      </c>
      <c r="B50" s="18">
        <f t="shared" ref="B50:AG50" si="11">MIN(B5:B49)</f>
        <v>24</v>
      </c>
      <c r="C50" s="18">
        <f t="shared" si="11"/>
        <v>21</v>
      </c>
      <c r="D50" s="18">
        <f t="shared" si="11"/>
        <v>22</v>
      </c>
      <c r="E50" s="18">
        <f t="shared" si="11"/>
        <v>18</v>
      </c>
      <c r="F50" s="18">
        <f t="shared" si="11"/>
        <v>20</v>
      </c>
      <c r="G50" s="18">
        <f t="shared" si="11"/>
        <v>21</v>
      </c>
      <c r="H50" s="18">
        <f t="shared" si="11"/>
        <v>20</v>
      </c>
      <c r="I50" s="18">
        <f t="shared" si="11"/>
        <v>20</v>
      </c>
      <c r="J50" s="18">
        <f t="shared" si="11"/>
        <v>42</v>
      </c>
      <c r="K50" s="18">
        <f t="shared" si="11"/>
        <v>27</v>
      </c>
      <c r="L50" s="18">
        <f t="shared" si="11"/>
        <v>18</v>
      </c>
      <c r="M50" s="18">
        <f t="shared" si="11"/>
        <v>23</v>
      </c>
      <c r="N50" s="18">
        <f t="shared" si="11"/>
        <v>21</v>
      </c>
      <c r="O50" s="18">
        <f t="shared" si="11"/>
        <v>21</v>
      </c>
      <c r="P50" s="18">
        <f t="shared" si="11"/>
        <v>20</v>
      </c>
      <c r="Q50" s="18">
        <f t="shared" si="11"/>
        <v>21</v>
      </c>
      <c r="R50" s="18">
        <f t="shared" si="11"/>
        <v>17</v>
      </c>
      <c r="S50" s="18">
        <f t="shared" si="11"/>
        <v>19</v>
      </c>
      <c r="T50" s="18">
        <f t="shared" si="11"/>
        <v>23</v>
      </c>
      <c r="U50" s="18">
        <f t="shared" si="11"/>
        <v>19</v>
      </c>
      <c r="V50" s="18">
        <f t="shared" si="11"/>
        <v>23</v>
      </c>
      <c r="W50" s="18">
        <f t="shared" si="11"/>
        <v>25</v>
      </c>
      <c r="X50" s="18">
        <f t="shared" si="11"/>
        <v>18</v>
      </c>
      <c r="Y50" s="18">
        <f t="shared" si="11"/>
        <v>20</v>
      </c>
      <c r="Z50" s="18">
        <f t="shared" si="11"/>
        <v>20</v>
      </c>
      <c r="AA50" s="18">
        <f t="shared" si="11"/>
        <v>19</v>
      </c>
      <c r="AB50" s="18">
        <f t="shared" si="11"/>
        <v>20</v>
      </c>
      <c r="AC50" s="18">
        <f t="shared" si="11"/>
        <v>16</v>
      </c>
      <c r="AD50" s="18">
        <f t="shared" si="11"/>
        <v>18</v>
      </c>
      <c r="AE50" s="18">
        <f t="shared" si="11"/>
        <v>19</v>
      </c>
      <c r="AF50" s="18">
        <f t="shared" si="11"/>
        <v>20</v>
      </c>
      <c r="AG50" s="21">
        <f t="shared" si="11"/>
        <v>16</v>
      </c>
      <c r="AH50" s="139">
        <f>AVERAGE(AH5:AH49)</f>
        <v>32.770933633466626</v>
      </c>
    </row>
    <row r="51" spans="1:36" x14ac:dyDescent="0.2">
      <c r="A51" s="77"/>
      <c r="B51" s="69"/>
      <c r="C51" s="69"/>
      <c r="D51" s="69" t="s">
        <v>136</v>
      </c>
      <c r="E51" s="69"/>
      <c r="F51" s="69"/>
      <c r="G51" s="6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66"/>
      <c r="AE51" s="66"/>
      <c r="AF51" s="82"/>
      <c r="AG51" s="82"/>
      <c r="AH51" s="67"/>
    </row>
    <row r="52" spans="1:36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10"/>
      <c r="K52" s="110"/>
      <c r="L52" s="110"/>
      <c r="M52" s="110" t="s">
        <v>49</v>
      </c>
      <c r="N52" s="110"/>
      <c r="O52" s="110"/>
      <c r="P52" s="110"/>
      <c r="Q52" s="110"/>
      <c r="R52" s="110"/>
      <c r="S52" s="110"/>
      <c r="T52" s="154" t="s">
        <v>131</v>
      </c>
      <c r="U52" s="154"/>
      <c r="V52" s="154"/>
      <c r="W52" s="154"/>
      <c r="X52" s="154"/>
      <c r="Y52" s="110"/>
      <c r="Z52" s="110"/>
      <c r="AA52" s="110"/>
      <c r="AB52" s="110"/>
      <c r="AC52" s="110"/>
      <c r="AD52" s="110"/>
      <c r="AE52" s="110"/>
      <c r="AF52" s="110"/>
      <c r="AG52" s="64"/>
      <c r="AH52" s="65"/>
      <c r="AI52" s="62"/>
      <c r="AJ52" s="83"/>
    </row>
    <row r="53" spans="1:36" x14ac:dyDescent="0.2">
      <c r="A53" s="78"/>
      <c r="B53" s="110"/>
      <c r="C53" s="110"/>
      <c r="D53" s="110"/>
      <c r="E53" s="110"/>
      <c r="F53" s="110"/>
      <c r="G53" s="110"/>
      <c r="H53" s="110"/>
      <c r="I53" s="110"/>
      <c r="J53" s="109"/>
      <c r="K53" s="109"/>
      <c r="L53" s="109"/>
      <c r="M53" s="109" t="s">
        <v>50</v>
      </c>
      <c r="N53" s="109"/>
      <c r="O53" s="109"/>
      <c r="P53" s="109"/>
      <c r="Q53" s="110"/>
      <c r="R53" s="110"/>
      <c r="S53" s="110"/>
      <c r="T53" s="153" t="s">
        <v>132</v>
      </c>
      <c r="U53" s="153"/>
      <c r="V53" s="153"/>
      <c r="W53" s="153"/>
      <c r="X53" s="153"/>
      <c r="Y53" s="110"/>
      <c r="Z53" s="110"/>
      <c r="AA53" s="110"/>
      <c r="AB53" s="110"/>
      <c r="AC53" s="110"/>
      <c r="AD53" s="66"/>
      <c r="AE53" s="69"/>
      <c r="AF53" s="69"/>
      <c r="AG53" s="110"/>
      <c r="AH53" s="65"/>
      <c r="AI53" s="82"/>
      <c r="AJ53" s="83"/>
    </row>
    <row r="54" spans="1:36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66"/>
      <c r="AE54" s="66"/>
      <c r="AF54" s="82"/>
      <c r="AG54" s="109"/>
      <c r="AH54" s="116"/>
      <c r="AI54" s="64"/>
      <c r="AJ54" s="83"/>
    </row>
    <row r="55" spans="1:36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64"/>
      <c r="AH55" s="117"/>
    </row>
    <row r="56" spans="1:36" ht="13.5" thickBo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111"/>
      <c r="AH56" s="118"/>
      <c r="AI56" s="17" t="s">
        <v>51</v>
      </c>
    </row>
    <row r="57" spans="1:36" x14ac:dyDescent="0.2">
      <c r="S57" s="2" t="s">
        <v>51</v>
      </c>
    </row>
    <row r="59" spans="1:36" x14ac:dyDescent="0.2">
      <c r="T59" s="13"/>
    </row>
    <row r="61" spans="1:36" x14ac:dyDescent="0.2">
      <c r="AC61" s="2" t="s">
        <v>51</v>
      </c>
    </row>
    <row r="62" spans="1:36" x14ac:dyDescent="0.2">
      <c r="T62" s="2" t="s">
        <v>51</v>
      </c>
      <c r="AH62" s="29" t="s">
        <v>51</v>
      </c>
    </row>
    <row r="65" spans="33:36" x14ac:dyDescent="0.2">
      <c r="AJ65" s="17" t="s">
        <v>51</v>
      </c>
    </row>
    <row r="68" spans="33:36" x14ac:dyDescent="0.2">
      <c r="AG68" s="6" t="s">
        <v>51</v>
      </c>
    </row>
  </sheetData>
  <sheetProtection algorithmName="SHA-512" hashValue="tMOlW6v9fnoA2dPKb0wCUyRpQWoG6fYnhmog3QBLGDM8RtRT6Sukia9SAJ0eLjl8hAKEl/jLg0QylDSeH28liw==" saltValue="B+TMSdpnT6gwvOG0FPhavw==" spinCount="100000" sheet="1" objects="1" scenarios="1"/>
  <mergeCells count="36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zoomScale="90" zoomScaleNormal="90" workbookViewId="0">
      <selection activeCell="V64" sqref="V6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4" ht="20.100000000000001" customHeight="1" thickBot="1" x14ac:dyDescent="0.25">
      <c r="A1" s="159" t="s">
        <v>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82"/>
    </row>
    <row r="2" spans="1:34" s="4" customFormat="1" ht="20.100000000000001" customHeight="1" thickBot="1" x14ac:dyDescent="0.25">
      <c r="A2" s="171" t="s">
        <v>21</v>
      </c>
      <c r="B2" s="164" t="s">
        <v>135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6"/>
    </row>
    <row r="3" spans="1:34" s="5" customFormat="1" ht="20.100000000000001" customHeight="1" x14ac:dyDescent="0.2">
      <c r="A3" s="162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42" t="s">
        <v>39</v>
      </c>
      <c r="AH3" s="122" t="s">
        <v>38</v>
      </c>
    </row>
    <row r="4" spans="1:34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94" t="s">
        <v>37</v>
      </c>
      <c r="AH4" s="84" t="s">
        <v>37</v>
      </c>
    </row>
    <row r="5" spans="1:34" s="5" customFormat="1" ht="20.100000000000001" customHeight="1" x14ac:dyDescent="0.2">
      <c r="A5" s="151" t="s">
        <v>44</v>
      </c>
      <c r="B5" s="15">
        <f>[1]Julho!$H$5</f>
        <v>9</v>
      </c>
      <c r="C5" s="15">
        <f>[1]Julho!$H$6</f>
        <v>7.9200000000000008</v>
      </c>
      <c r="D5" s="15">
        <f>[1]Julho!$H$7</f>
        <v>6.84</v>
      </c>
      <c r="E5" s="15">
        <f>[1]Julho!$H$8</f>
        <v>10.44</v>
      </c>
      <c r="F5" s="15">
        <f>[1]Julho!$H$9</f>
        <v>14.04</v>
      </c>
      <c r="G5" s="15">
        <f>[1]Julho!$H$10</f>
        <v>10.08</v>
      </c>
      <c r="H5" s="15">
        <f>[1]Julho!$H$11</f>
        <v>10.08</v>
      </c>
      <c r="I5" s="15">
        <f>[1]Julho!$H$12</f>
        <v>7.2</v>
      </c>
      <c r="J5" s="15">
        <f>[1]Julho!$H$13</f>
        <v>14.4</v>
      </c>
      <c r="K5" s="15">
        <f>[1]Julho!$H$14</f>
        <v>16.559999999999999</v>
      </c>
      <c r="L5" s="15">
        <f>[1]Julho!$H$15</f>
        <v>10.08</v>
      </c>
      <c r="M5" s="15">
        <f>[1]Julho!$H$16</f>
        <v>6.48</v>
      </c>
      <c r="N5" s="15">
        <f>[1]Julho!$H$17</f>
        <v>6.48</v>
      </c>
      <c r="O5" s="15">
        <f>[1]Julho!$H$18</f>
        <v>13.32</v>
      </c>
      <c r="P5" s="15">
        <f>[1]Julho!$H$19</f>
        <v>15.120000000000001</v>
      </c>
      <c r="Q5" s="15">
        <f>[1]Julho!$H$20</f>
        <v>9</v>
      </c>
      <c r="R5" s="15">
        <f>[1]Julho!$H$21</f>
        <v>11.879999999999999</v>
      </c>
      <c r="S5" s="15">
        <f>[1]Julho!$H$22</f>
        <v>11.16</v>
      </c>
      <c r="T5" s="15">
        <f>[1]Julho!$H$23</f>
        <v>12.96</v>
      </c>
      <c r="U5" s="15">
        <f>[1]Julho!$H$24</f>
        <v>8.64</v>
      </c>
      <c r="V5" s="15">
        <f>[1]Julho!$H$25</f>
        <v>13.68</v>
      </c>
      <c r="W5" s="15">
        <f>[1]Julho!$H$26</f>
        <v>11.16</v>
      </c>
      <c r="X5" s="15">
        <f>[1]Julho!$H$27</f>
        <v>11.879999999999999</v>
      </c>
      <c r="Y5" s="15">
        <f>[1]Julho!$H$28</f>
        <v>11.16</v>
      </c>
      <c r="Z5" s="15">
        <f>[1]Julho!$H$29</f>
        <v>7.5600000000000005</v>
      </c>
      <c r="AA5" s="15">
        <f>[1]Julho!$H$30</f>
        <v>8.64</v>
      </c>
      <c r="AB5" s="15">
        <f>[1]Julho!$H$31</f>
        <v>9.7200000000000006</v>
      </c>
      <c r="AC5" s="15">
        <f>[1]Julho!$H$32</f>
        <v>10.08</v>
      </c>
      <c r="AD5" s="15">
        <f>[1]Julho!$H$33</f>
        <v>10.8</v>
      </c>
      <c r="AE5" s="15">
        <f>[1]Julho!$H$34</f>
        <v>5.4</v>
      </c>
      <c r="AF5" s="15">
        <f>[1]Julho!$H$35</f>
        <v>10.08</v>
      </c>
      <c r="AG5" s="95">
        <f>MAX(B5:AF5)</f>
        <v>16.559999999999999</v>
      </c>
      <c r="AH5" s="97">
        <f>AVERAGE(B5:AF5)</f>
        <v>10.381935483870967</v>
      </c>
    </row>
    <row r="6" spans="1:34" ht="17.100000000000001" customHeight="1" x14ac:dyDescent="0.2">
      <c r="A6" s="151" t="s">
        <v>0</v>
      </c>
      <c r="B6" s="15">
        <f>[2]Julho!$H$5</f>
        <v>13.32</v>
      </c>
      <c r="C6" s="15">
        <f>[2]Julho!$H$6</f>
        <v>12.96</v>
      </c>
      <c r="D6" s="15">
        <f>[2]Julho!$H$7</f>
        <v>6.84</v>
      </c>
      <c r="E6" s="15">
        <f>[2]Julho!$H$8</f>
        <v>1.4400000000000002</v>
      </c>
      <c r="F6" s="15">
        <f>[2]Julho!$H$9</f>
        <v>8.64</v>
      </c>
      <c r="G6" s="15">
        <f>[2]Julho!$H$10</f>
        <v>16.559999999999999</v>
      </c>
      <c r="H6" s="15">
        <f>[2]Julho!$H$11</f>
        <v>17.28</v>
      </c>
      <c r="I6" s="15">
        <f>[2]Julho!$H$12</f>
        <v>10.44</v>
      </c>
      <c r="J6" s="15">
        <f>[2]Julho!$H$13</f>
        <v>9.7200000000000006</v>
      </c>
      <c r="K6" s="15">
        <f>[2]Julho!$H$14</f>
        <v>7.9200000000000008</v>
      </c>
      <c r="L6" s="15">
        <f>[2]Julho!$H$15</f>
        <v>13.32</v>
      </c>
      <c r="M6" s="15">
        <f>[2]Julho!$H$16</f>
        <v>15.48</v>
      </c>
      <c r="N6" s="15">
        <f>[2]Julho!$H$17</f>
        <v>6.84</v>
      </c>
      <c r="O6" s="15">
        <f>[2]Julho!$H$18</f>
        <v>12.96</v>
      </c>
      <c r="P6" s="15">
        <f>[2]Julho!$H$19</f>
        <v>17.28</v>
      </c>
      <c r="Q6" s="15">
        <f>[2]Julho!$H$20</f>
        <v>14.76</v>
      </c>
      <c r="R6" s="15">
        <f>[2]Julho!$H$21</f>
        <v>14.4</v>
      </c>
      <c r="S6" s="15">
        <f>[2]Julho!$H$22</f>
        <v>12.96</v>
      </c>
      <c r="T6" s="15">
        <f>[2]Julho!$H$23</f>
        <v>15.840000000000002</v>
      </c>
      <c r="U6" s="15">
        <f>[2]Julho!$H$24</f>
        <v>20.52</v>
      </c>
      <c r="V6" s="15">
        <f>[2]Julho!$H$25</f>
        <v>7.5600000000000005</v>
      </c>
      <c r="W6" s="15">
        <f>[2]Julho!$H$26</f>
        <v>15.48</v>
      </c>
      <c r="X6" s="15">
        <f>[2]Julho!$H$27</f>
        <v>11.879999999999999</v>
      </c>
      <c r="Y6" s="15">
        <f>[2]Julho!$H$28</f>
        <v>11.16</v>
      </c>
      <c r="Z6" s="15">
        <f>[2]Julho!$H$29</f>
        <v>13.32</v>
      </c>
      <c r="AA6" s="15">
        <f>[2]Julho!$H$30</f>
        <v>5.7600000000000007</v>
      </c>
      <c r="AB6" s="15">
        <f>[2]Julho!$H$31</f>
        <v>8.64</v>
      </c>
      <c r="AC6" s="15">
        <f>[2]Julho!$H$32</f>
        <v>20.52</v>
      </c>
      <c r="AD6" s="15">
        <f>[2]Julho!$H$33</f>
        <v>8.2799999999999994</v>
      </c>
      <c r="AE6" s="15">
        <f>[2]Julho!$H$34</f>
        <v>7.9200000000000008</v>
      </c>
      <c r="AF6" s="15">
        <f>[2]Julho!$H$35</f>
        <v>7.5600000000000005</v>
      </c>
      <c r="AG6" s="75">
        <f>MAX(B6:AF6)</f>
        <v>20.52</v>
      </c>
      <c r="AH6" s="97">
        <f t="shared" ref="AH6:AH31" si="1">AVERAGE(B6:AF6)</f>
        <v>11.856774193548388</v>
      </c>
    </row>
    <row r="7" spans="1:34" ht="17.100000000000001" customHeight="1" x14ac:dyDescent="0.2">
      <c r="A7" s="151" t="s">
        <v>1</v>
      </c>
      <c r="B7" s="15">
        <f>[3]Julho!$H$5</f>
        <v>18</v>
      </c>
      <c r="C7" s="15">
        <f>[3]Julho!$H$6</f>
        <v>13.68</v>
      </c>
      <c r="D7" s="15">
        <f>[3]Julho!$H$7</f>
        <v>11.520000000000001</v>
      </c>
      <c r="E7" s="15">
        <f>[3]Julho!$H$8</f>
        <v>4.32</v>
      </c>
      <c r="F7" s="15">
        <f>[3]Julho!$H$9</f>
        <v>10.44</v>
      </c>
      <c r="G7" s="15">
        <f>[3]Julho!$H$10</f>
        <v>11.16</v>
      </c>
      <c r="H7" s="15">
        <f>[3]Julho!$H$11</f>
        <v>9</v>
      </c>
      <c r="I7" s="15">
        <f>[3]Julho!$H$12</f>
        <v>5.4</v>
      </c>
      <c r="J7" s="15">
        <f>[3]Julho!$H$13</f>
        <v>7.9200000000000008</v>
      </c>
      <c r="K7" s="15">
        <f>[3]Julho!$H$14</f>
        <v>7.5600000000000005</v>
      </c>
      <c r="L7" s="15">
        <f>[3]Julho!$H$15</f>
        <v>12.96</v>
      </c>
      <c r="M7" s="15">
        <f>[3]Julho!$H$16</f>
        <v>9.7200000000000006</v>
      </c>
      <c r="N7" s="15">
        <f>[3]Julho!$H$17</f>
        <v>9.3600000000000012</v>
      </c>
      <c r="O7" s="15">
        <f>[3]Julho!$H$18</f>
        <v>10.08</v>
      </c>
      <c r="P7" s="15">
        <f>[3]Julho!$H$19</f>
        <v>18.36</v>
      </c>
      <c r="Q7" s="15">
        <f>[3]Julho!$H$20</f>
        <v>9</v>
      </c>
      <c r="R7" s="15">
        <f>[3]Julho!$H$21</f>
        <v>17.64</v>
      </c>
      <c r="S7" s="15">
        <f>[3]Julho!$H$22</f>
        <v>13.32</v>
      </c>
      <c r="T7" s="15">
        <f>[3]Julho!$H$23</f>
        <v>19.8</v>
      </c>
      <c r="U7" s="15">
        <f>[3]Julho!$H$24</f>
        <v>14.76</v>
      </c>
      <c r="V7" s="15">
        <f>[3]Julho!$H$25</f>
        <v>14.76</v>
      </c>
      <c r="W7" s="15">
        <f>[3]Julho!$H$26</f>
        <v>6.84</v>
      </c>
      <c r="X7" s="15">
        <f>[3]Julho!$H$27</f>
        <v>6.84</v>
      </c>
      <c r="Y7" s="15">
        <f>[3]Julho!$H$28</f>
        <v>5.04</v>
      </c>
      <c r="Z7" s="15">
        <f>[3]Julho!$H$29</f>
        <v>6.84</v>
      </c>
      <c r="AA7" s="15">
        <f>[3]Julho!$H$30</f>
        <v>5.04</v>
      </c>
      <c r="AB7" s="15">
        <f>[3]Julho!$H$31</f>
        <v>5.7600000000000007</v>
      </c>
      <c r="AC7" s="15">
        <f>[3]Julho!$H$32</f>
        <v>14.04</v>
      </c>
      <c r="AD7" s="15">
        <f>[3]Julho!$H$33</f>
        <v>3.9600000000000004</v>
      </c>
      <c r="AE7" s="15">
        <f>[3]Julho!$H$34</f>
        <v>11.16</v>
      </c>
      <c r="AF7" s="15">
        <f>[3]Julho!$H$35</f>
        <v>6.48</v>
      </c>
      <c r="AG7" s="75">
        <f t="shared" ref="AG7:AG19" si="2">MAX(B7:AF7)</f>
        <v>19.8</v>
      </c>
      <c r="AH7" s="97">
        <f t="shared" si="1"/>
        <v>10.347096774193551</v>
      </c>
    </row>
    <row r="8" spans="1:34" ht="17.100000000000001" customHeight="1" x14ac:dyDescent="0.2">
      <c r="A8" s="151" t="s">
        <v>71</v>
      </c>
      <c r="B8" s="15">
        <f>[4]Julho!$H$5</f>
        <v>15.120000000000001</v>
      </c>
      <c r="C8" s="15">
        <f>[4]Julho!$H$6</f>
        <v>12.96</v>
      </c>
      <c r="D8" s="15">
        <f>[4]Julho!$H$7</f>
        <v>10.8</v>
      </c>
      <c r="E8" s="15">
        <f>[4]Julho!$H$8</f>
        <v>14.04</v>
      </c>
      <c r="F8" s="15">
        <f>[4]Julho!$H$9</f>
        <v>18.36</v>
      </c>
      <c r="G8" s="15">
        <f>[4]Julho!$H$10</f>
        <v>14.4</v>
      </c>
      <c r="H8" s="15">
        <f>[4]Julho!$H$11</f>
        <v>14.4</v>
      </c>
      <c r="I8" s="15">
        <f>[4]Julho!$H$12</f>
        <v>13.32</v>
      </c>
      <c r="J8" s="15">
        <f>[4]Julho!$H$13</f>
        <v>22.32</v>
      </c>
      <c r="K8" s="15">
        <f>[4]Julho!$H$14</f>
        <v>18.36</v>
      </c>
      <c r="L8" s="15">
        <f>[4]Julho!$H$15</f>
        <v>20.16</v>
      </c>
      <c r="M8" s="15">
        <f>[4]Julho!$H$16</f>
        <v>23.040000000000003</v>
      </c>
      <c r="N8" s="15">
        <f>[4]Julho!$H$17</f>
        <v>17.28</v>
      </c>
      <c r="O8" s="15">
        <f>[4]Julho!$H$18</f>
        <v>18.720000000000002</v>
      </c>
      <c r="P8" s="15">
        <f>[4]Julho!$H$19</f>
        <v>17.28</v>
      </c>
      <c r="Q8" s="15">
        <f>[4]Julho!$H$20</f>
        <v>13.68</v>
      </c>
      <c r="R8" s="15">
        <f>[4]Julho!$H$21</f>
        <v>19.440000000000001</v>
      </c>
      <c r="S8" s="15">
        <f>[4]Julho!$H$22</f>
        <v>16.559999999999999</v>
      </c>
      <c r="T8" s="15">
        <f>[4]Julho!$H$23</f>
        <v>16.559999999999999</v>
      </c>
      <c r="U8" s="15">
        <f>[4]Julho!$H$24</f>
        <v>20.88</v>
      </c>
      <c r="V8" s="15">
        <f>[4]Julho!$H$25</f>
        <v>25.2</v>
      </c>
      <c r="W8" s="15">
        <f>[4]Julho!$H$26</f>
        <v>25.2</v>
      </c>
      <c r="X8" s="15">
        <f>[4]Julho!$H$27</f>
        <v>18.720000000000002</v>
      </c>
      <c r="Y8" s="15">
        <f>[4]Julho!$H$28</f>
        <v>15.48</v>
      </c>
      <c r="Z8" s="15">
        <f>[4]Julho!$H$29</f>
        <v>23.759999999999998</v>
      </c>
      <c r="AA8" s="15">
        <f>[4]Julho!$H$30</f>
        <v>15.840000000000002</v>
      </c>
      <c r="AB8" s="15">
        <f>[4]Julho!$H$31</f>
        <v>15.840000000000002</v>
      </c>
      <c r="AC8" s="15">
        <f>[4]Julho!$H$32</f>
        <v>20.16</v>
      </c>
      <c r="AD8" s="15">
        <f>[4]Julho!$H$33</f>
        <v>15.840000000000002</v>
      </c>
      <c r="AE8" s="15">
        <f>[4]Julho!$H$34</f>
        <v>14.4</v>
      </c>
      <c r="AF8" s="15">
        <f>[4]Julho!$H$35</f>
        <v>23.400000000000002</v>
      </c>
      <c r="AG8" s="75">
        <f t="shared" si="2"/>
        <v>25.2</v>
      </c>
      <c r="AH8" s="97">
        <f t="shared" si="1"/>
        <v>17.790967741935479</v>
      </c>
    </row>
    <row r="9" spans="1:34" ht="17.100000000000001" customHeight="1" x14ac:dyDescent="0.2">
      <c r="A9" s="151" t="s">
        <v>45</v>
      </c>
      <c r="B9" s="15">
        <f>[5]Julho!$H$5</f>
        <v>14.76</v>
      </c>
      <c r="C9" s="15">
        <f>[5]Julho!$H$6</f>
        <v>12.6</v>
      </c>
      <c r="D9" s="15">
        <f>[5]Julho!$H$7</f>
        <v>12.6</v>
      </c>
      <c r="E9" s="15">
        <f>[5]Julho!$H$8</f>
        <v>10.44</v>
      </c>
      <c r="F9" s="15">
        <f>[5]Julho!$H$9</f>
        <v>10.44</v>
      </c>
      <c r="G9" s="15">
        <f>[5]Julho!$H$10</f>
        <v>12.24</v>
      </c>
      <c r="H9" s="15">
        <f>[5]Julho!$H$11</f>
        <v>18.36</v>
      </c>
      <c r="I9" s="15">
        <f>[5]Julho!$H$12</f>
        <v>16.559999999999999</v>
      </c>
      <c r="J9" s="15">
        <f>[5]Julho!$H$13</f>
        <v>15.840000000000002</v>
      </c>
      <c r="K9" s="15">
        <f>[5]Julho!$H$14</f>
        <v>12.6</v>
      </c>
      <c r="L9" s="15">
        <f>[5]Julho!$H$15</f>
        <v>8.2799999999999994</v>
      </c>
      <c r="M9" s="15">
        <f>[5]Julho!$H$16</f>
        <v>10.8</v>
      </c>
      <c r="N9" s="15">
        <f>[5]Julho!$H$17</f>
        <v>11.879999999999999</v>
      </c>
      <c r="O9" s="15">
        <f>[5]Julho!$H$18</f>
        <v>15.48</v>
      </c>
      <c r="P9" s="15">
        <f>[5]Julho!$H$19</f>
        <v>19.8</v>
      </c>
      <c r="Q9" s="15">
        <f>[5]Julho!$H$20</f>
        <v>18</v>
      </c>
      <c r="R9" s="15">
        <f>[5]Julho!$H$21</f>
        <v>19.079999999999998</v>
      </c>
      <c r="S9" s="15">
        <f>[5]Julho!$H$22</f>
        <v>16.2</v>
      </c>
      <c r="T9" s="15">
        <f>[5]Julho!$H$23</f>
        <v>20.52</v>
      </c>
      <c r="U9" s="15">
        <f>[5]Julho!$H$24</f>
        <v>19.079999999999998</v>
      </c>
      <c r="V9" s="15">
        <f>[5]Julho!$H$25</f>
        <v>14.76</v>
      </c>
      <c r="W9" s="15">
        <f>[5]Julho!$H$26</f>
        <v>16.2</v>
      </c>
      <c r="X9" s="15">
        <f>[5]Julho!$H$27</f>
        <v>15.48</v>
      </c>
      <c r="Y9" s="15">
        <f>[5]Julho!$H$28</f>
        <v>18.720000000000002</v>
      </c>
      <c r="Z9" s="15">
        <f>[5]Julho!$H$29</f>
        <v>15.840000000000002</v>
      </c>
      <c r="AA9" s="15">
        <f>[5]Julho!$H$30</f>
        <v>13.32</v>
      </c>
      <c r="AB9" s="15">
        <f>[5]Julho!$H$31</f>
        <v>8.2799999999999994</v>
      </c>
      <c r="AC9" s="15">
        <f>[5]Julho!$H$32</f>
        <v>15.48</v>
      </c>
      <c r="AD9" s="15">
        <f>[5]Julho!$H$33</f>
        <v>12.96</v>
      </c>
      <c r="AE9" s="15">
        <f>[5]Julho!$H$34</f>
        <v>12.24</v>
      </c>
      <c r="AF9" s="15">
        <f>[5]Julho!$H$35</f>
        <v>12.96</v>
      </c>
      <c r="AG9" s="75">
        <f t="shared" si="2"/>
        <v>20.52</v>
      </c>
      <c r="AH9" s="97">
        <f t="shared" si="1"/>
        <v>14.574193548387093</v>
      </c>
    </row>
    <row r="10" spans="1:34" ht="17.100000000000001" customHeight="1" x14ac:dyDescent="0.2">
      <c r="A10" s="151" t="s">
        <v>2</v>
      </c>
      <c r="B10" s="15">
        <f>[6]Julho!$H$5</f>
        <v>16.2</v>
      </c>
      <c r="C10" s="15">
        <f>[6]Julho!$H$6</f>
        <v>19.440000000000001</v>
      </c>
      <c r="D10" s="15">
        <f>[6]Julho!$H$7</f>
        <v>16.2</v>
      </c>
      <c r="E10" s="15">
        <f>[6]Julho!$H$8</f>
        <v>14.04</v>
      </c>
      <c r="F10" s="15">
        <f>[6]Julho!$H$9</f>
        <v>11.520000000000001</v>
      </c>
      <c r="G10" s="15">
        <f>[6]Julho!$H$10</f>
        <v>14.4</v>
      </c>
      <c r="H10" s="15">
        <f>[6]Julho!$H$11</f>
        <v>15.48</v>
      </c>
      <c r="I10" s="15">
        <f>[6]Julho!$H$12</f>
        <v>10.8</v>
      </c>
      <c r="J10" s="15">
        <f>[6]Julho!$H$13</f>
        <v>21.240000000000002</v>
      </c>
      <c r="K10" s="15">
        <f>[6]Julho!$H$14</f>
        <v>24.840000000000003</v>
      </c>
      <c r="L10" s="15">
        <f>[6]Julho!$H$15</f>
        <v>23.040000000000003</v>
      </c>
      <c r="M10" s="15">
        <f>[6]Julho!$H$16</f>
        <v>24.48</v>
      </c>
      <c r="N10" s="15">
        <f>[6]Julho!$H$17</f>
        <v>16.559999999999999</v>
      </c>
      <c r="O10" s="15">
        <f>[6]Julho!$H$18</f>
        <v>14.04</v>
      </c>
      <c r="P10" s="15">
        <f>[6]Julho!$H$19</f>
        <v>21.6</v>
      </c>
      <c r="Q10" s="15">
        <f>[6]Julho!$H$20</f>
        <v>14.4</v>
      </c>
      <c r="R10" s="15">
        <f>[6]Julho!$H$21</f>
        <v>20.52</v>
      </c>
      <c r="S10" s="15">
        <f>[6]Julho!$H$22</f>
        <v>19.440000000000001</v>
      </c>
      <c r="T10" s="15">
        <f>[6]Julho!$H$23</f>
        <v>18</v>
      </c>
      <c r="U10" s="15">
        <f>[6]Julho!$H$24</f>
        <v>18.36</v>
      </c>
      <c r="V10" s="15">
        <f>[6]Julho!$H$25</f>
        <v>28.08</v>
      </c>
      <c r="W10" s="15">
        <f>[6]Julho!$H$26</f>
        <v>20.52</v>
      </c>
      <c r="X10" s="15">
        <f>[6]Julho!$H$27</f>
        <v>14.4</v>
      </c>
      <c r="Y10" s="15">
        <f>[6]Julho!$H$28</f>
        <v>20.88</v>
      </c>
      <c r="Z10" s="15">
        <f>[6]Julho!$H$29</f>
        <v>18</v>
      </c>
      <c r="AA10" s="15">
        <f>[6]Julho!$H$30</f>
        <v>11.879999999999999</v>
      </c>
      <c r="AB10" s="15">
        <f>[6]Julho!$H$31</f>
        <v>14.04</v>
      </c>
      <c r="AC10" s="15">
        <f>[6]Julho!$H$32</f>
        <v>20.16</v>
      </c>
      <c r="AD10" s="15">
        <f>[6]Julho!$H$33</f>
        <v>16.920000000000002</v>
      </c>
      <c r="AE10" s="15">
        <f>[6]Julho!$H$34</f>
        <v>13.68</v>
      </c>
      <c r="AF10" s="15">
        <f>[6]Julho!$H$35</f>
        <v>24.12</v>
      </c>
      <c r="AG10" s="75">
        <f t="shared" si="2"/>
        <v>28.08</v>
      </c>
      <c r="AH10" s="97">
        <f t="shared" si="1"/>
        <v>17.976774193548383</v>
      </c>
    </row>
    <row r="11" spans="1:34" ht="17.100000000000001" customHeight="1" x14ac:dyDescent="0.2">
      <c r="A11" s="151" t="s">
        <v>3</v>
      </c>
      <c r="B11" s="15">
        <f>[7]Julho!$H$5</f>
        <v>2.16</v>
      </c>
      <c r="C11" s="15">
        <f>[7]Julho!$H$6</f>
        <v>10.08</v>
      </c>
      <c r="D11" s="15">
        <f>[7]Julho!$H$7</f>
        <v>1.8</v>
      </c>
      <c r="E11" s="15">
        <f>[7]Julho!$H$8</f>
        <v>9.7200000000000006</v>
      </c>
      <c r="F11" s="15">
        <f>[7]Julho!$H$9</f>
        <v>16.559999999999999</v>
      </c>
      <c r="G11" s="15">
        <f>[7]Julho!$H$10</f>
        <v>2.8800000000000003</v>
      </c>
      <c r="H11" s="15">
        <f>[7]Julho!$H$11</f>
        <v>3.24</v>
      </c>
      <c r="I11" s="15">
        <f>[7]Julho!$H$12</f>
        <v>7.2</v>
      </c>
      <c r="J11" s="15">
        <f>[7]Julho!$H$13</f>
        <v>13.68</v>
      </c>
      <c r="K11" s="15">
        <f>[7]Julho!$H$14</f>
        <v>6.48</v>
      </c>
      <c r="L11" s="15">
        <f>[7]Julho!$H$15</f>
        <v>12.24</v>
      </c>
      <c r="M11" s="15">
        <f>[7]Julho!$H$16</f>
        <v>3.6</v>
      </c>
      <c r="N11" s="15">
        <f>[7]Julho!$H$17</f>
        <v>0.36000000000000004</v>
      </c>
      <c r="O11" s="15">
        <f>[7]Julho!$H$18</f>
        <v>6.84</v>
      </c>
      <c r="P11" s="15">
        <f>[7]Julho!$H$19</f>
        <v>14.04</v>
      </c>
      <c r="Q11" s="15">
        <f>[7]Julho!$H$20</f>
        <v>3.24</v>
      </c>
      <c r="R11" s="15">
        <f>[7]Julho!$H$21</f>
        <v>9.7200000000000006</v>
      </c>
      <c r="S11" s="15">
        <f>[7]Julho!$H$22</f>
        <v>8.64</v>
      </c>
      <c r="T11" s="15">
        <f>[7]Julho!$H$23</f>
        <v>5.7600000000000007</v>
      </c>
      <c r="U11" s="15">
        <f>[7]Julho!$H$24</f>
        <v>8.64</v>
      </c>
      <c r="V11" s="15">
        <f>[7]Julho!$H$25</f>
        <v>2.16</v>
      </c>
      <c r="W11" s="15">
        <f>[7]Julho!$H$26</f>
        <v>1.08</v>
      </c>
      <c r="X11" s="15">
        <f>[7]Julho!$H$27</f>
        <v>1.4400000000000002</v>
      </c>
      <c r="Y11" s="15">
        <f>[7]Julho!$H$28</f>
        <v>2.52</v>
      </c>
      <c r="Z11" s="15">
        <f>[7]Julho!$H$29</f>
        <v>9</v>
      </c>
      <c r="AA11" s="15">
        <f>[7]Julho!$H$30</f>
        <v>0</v>
      </c>
      <c r="AB11" s="15">
        <f>[7]Julho!$H$31</f>
        <v>0.72000000000000008</v>
      </c>
      <c r="AC11" s="15">
        <f>[7]Julho!$H$32</f>
        <v>9.7200000000000006</v>
      </c>
      <c r="AD11" s="15">
        <f>[7]Julho!$H$33</f>
        <v>9</v>
      </c>
      <c r="AE11" s="15">
        <f>[7]Julho!$H$34</f>
        <v>10.08</v>
      </c>
      <c r="AF11" s="15">
        <f>[7]Julho!$H$35</f>
        <v>0.72000000000000008</v>
      </c>
      <c r="AG11" s="75">
        <f>MAX(B11:AF11)</f>
        <v>16.559999999999999</v>
      </c>
      <c r="AH11" s="97">
        <f t="shared" si="1"/>
        <v>6.2361290322580656</v>
      </c>
    </row>
    <row r="12" spans="1:34" ht="17.100000000000001" customHeight="1" x14ac:dyDescent="0.2">
      <c r="A12" s="151" t="s">
        <v>4</v>
      </c>
      <c r="B12" s="15">
        <f>[8]Julho!$H$5</f>
        <v>12.24</v>
      </c>
      <c r="C12" s="15">
        <f>[8]Julho!$H$6</f>
        <v>13.32</v>
      </c>
      <c r="D12" s="15">
        <f>[8]Julho!$H$7</f>
        <v>10.8</v>
      </c>
      <c r="E12" s="15">
        <f>[8]Julho!$H$8</f>
        <v>14.4</v>
      </c>
      <c r="F12" s="15">
        <f>[8]Julho!$H$9</f>
        <v>14.76</v>
      </c>
      <c r="G12" s="15">
        <f>[8]Julho!$H$10</f>
        <v>13.32</v>
      </c>
      <c r="H12" s="15">
        <f>[8]Julho!$H$11</f>
        <v>14.04</v>
      </c>
      <c r="I12" s="15">
        <f>[8]Julho!$H$12</f>
        <v>9</v>
      </c>
      <c r="J12" s="15">
        <f>[8]Julho!$H$13</f>
        <v>14.04</v>
      </c>
      <c r="K12" s="15">
        <f>[8]Julho!$H$14</f>
        <v>16.559999999999999</v>
      </c>
      <c r="L12" s="15">
        <f>[8]Julho!$H$15</f>
        <v>18</v>
      </c>
      <c r="M12" s="15">
        <f>[8]Julho!$H$16</f>
        <v>18.36</v>
      </c>
      <c r="N12" s="15">
        <f>[8]Julho!$H$17</f>
        <v>13.32</v>
      </c>
      <c r="O12" s="15">
        <f>[8]Julho!$H$18</f>
        <v>20.16</v>
      </c>
      <c r="P12" s="15">
        <f>[8]Julho!$H$19</f>
        <v>11.879999999999999</v>
      </c>
      <c r="Q12" s="15">
        <f>[8]Julho!$H$20</f>
        <v>12.96</v>
      </c>
      <c r="R12" s="15">
        <f>[8]Julho!$H$21</f>
        <v>19.079999999999998</v>
      </c>
      <c r="S12" s="15">
        <f>[8]Julho!$H$22</f>
        <v>15.48</v>
      </c>
      <c r="T12" s="15">
        <f>[8]Julho!$H$23</f>
        <v>15.840000000000002</v>
      </c>
      <c r="U12" s="15">
        <f>[8]Julho!$H$24</f>
        <v>12.24</v>
      </c>
      <c r="V12" s="15">
        <f>[8]Julho!$H$25</f>
        <v>21.240000000000002</v>
      </c>
      <c r="W12" s="15">
        <f>[8]Julho!$H$26</f>
        <v>21.240000000000002</v>
      </c>
      <c r="X12" s="15">
        <f>[8]Julho!$H$27</f>
        <v>13.32</v>
      </c>
      <c r="Y12" s="15">
        <f>[8]Julho!$H$28</f>
        <v>18.720000000000002</v>
      </c>
      <c r="Z12" s="15">
        <f>[8]Julho!$H$29</f>
        <v>20.88</v>
      </c>
      <c r="AA12" s="15">
        <f>[8]Julho!$H$30</f>
        <v>14.04</v>
      </c>
      <c r="AB12" s="15">
        <f>[8]Julho!$H$31</f>
        <v>14.4</v>
      </c>
      <c r="AC12" s="15">
        <f>[8]Julho!$H$32</f>
        <v>14.04</v>
      </c>
      <c r="AD12" s="15">
        <f>[8]Julho!$H$33</f>
        <v>18.36</v>
      </c>
      <c r="AE12" s="15">
        <f>[8]Julho!$H$34</f>
        <v>17.28</v>
      </c>
      <c r="AF12" s="15">
        <f>[8]Julho!$H$35</f>
        <v>20.52</v>
      </c>
      <c r="AG12" s="75">
        <f>MAX(B12:AF12)</f>
        <v>21.240000000000002</v>
      </c>
      <c r="AH12" s="97">
        <f t="shared" si="1"/>
        <v>15.607741935483872</v>
      </c>
    </row>
    <row r="13" spans="1:34" ht="17.100000000000001" customHeight="1" x14ac:dyDescent="0.2">
      <c r="A13" s="151" t="s">
        <v>5</v>
      </c>
      <c r="B13" s="15">
        <f>[9]Julho!$H$5</f>
        <v>12.24</v>
      </c>
      <c r="C13" s="15">
        <f>[9]Julho!$H$6</f>
        <v>10.44</v>
      </c>
      <c r="D13" s="15">
        <f>[9]Julho!$H$7</f>
        <v>11.520000000000001</v>
      </c>
      <c r="E13" s="15">
        <f>[9]Julho!$H$8</f>
        <v>11.520000000000001</v>
      </c>
      <c r="F13" s="15">
        <f>[9]Julho!$H$9</f>
        <v>14.04</v>
      </c>
      <c r="G13" s="15">
        <f>[9]Julho!$H$10</f>
        <v>13.32</v>
      </c>
      <c r="H13" s="15">
        <f>[9]Julho!$H$11</f>
        <v>10.08</v>
      </c>
      <c r="I13" s="15">
        <f>[9]Julho!$H$12</f>
        <v>21.96</v>
      </c>
      <c r="J13" s="15">
        <f>[9]Julho!$H$13</f>
        <v>21.6</v>
      </c>
      <c r="K13" s="15">
        <f>[9]Julho!$H$14</f>
        <v>15.120000000000001</v>
      </c>
      <c r="L13" s="15">
        <f>[9]Julho!$H$15</f>
        <v>0.72000000000000008</v>
      </c>
      <c r="M13" s="15">
        <f>[9]Julho!$H$16</f>
        <v>1.08</v>
      </c>
      <c r="N13" s="15">
        <f>[9]Julho!$H$17</f>
        <v>0</v>
      </c>
      <c r="O13" s="15">
        <f>[9]Julho!$H$18</f>
        <v>0</v>
      </c>
      <c r="P13" s="15">
        <f>[9]Julho!$H$19</f>
        <v>0</v>
      </c>
      <c r="Q13" s="15" t="str">
        <f>[9]Julho!$H$20</f>
        <v>*</v>
      </c>
      <c r="R13" s="15" t="str">
        <f>[9]Julho!$H$21</f>
        <v>*</v>
      </c>
      <c r="S13" s="15" t="str">
        <f>[9]Julho!$H$22</f>
        <v>*</v>
      </c>
      <c r="T13" s="15" t="str">
        <f>[9]Julho!$H$23</f>
        <v>*</v>
      </c>
      <c r="U13" s="15">
        <f>[9]Julho!$H$24</f>
        <v>21.6</v>
      </c>
      <c r="V13" s="15">
        <f>[9]Julho!$H$25</f>
        <v>12.6</v>
      </c>
      <c r="W13" s="15">
        <f>[9]Julho!$H$26</f>
        <v>1.08</v>
      </c>
      <c r="X13" s="15">
        <f>[9]Julho!$H$27</f>
        <v>19.079999999999998</v>
      </c>
      <c r="Y13" s="15">
        <f>[9]Julho!$H$28</f>
        <v>26.64</v>
      </c>
      <c r="Z13" s="15">
        <f>[9]Julho!$H$29</f>
        <v>14.04</v>
      </c>
      <c r="AA13" s="15">
        <f>[9]Julho!$H$30</f>
        <v>20.52</v>
      </c>
      <c r="AB13" s="15">
        <f>[9]Julho!$H$31</f>
        <v>0</v>
      </c>
      <c r="AC13" s="15" t="str">
        <f>[9]Julho!$H$32</f>
        <v>*</v>
      </c>
      <c r="AD13" s="15" t="str">
        <f>[9]Julho!$H$33</f>
        <v>*</v>
      </c>
      <c r="AE13" s="15">
        <f>[9]Julho!$H$34</f>
        <v>0</v>
      </c>
      <c r="AF13" s="15">
        <f>[9]Julho!$H$35</f>
        <v>16.2</v>
      </c>
      <c r="AG13" s="75">
        <f t="shared" si="2"/>
        <v>26.64</v>
      </c>
      <c r="AH13" s="97">
        <f t="shared" si="1"/>
        <v>11.015999999999998</v>
      </c>
    </row>
    <row r="14" spans="1:34" ht="17.100000000000001" customHeight="1" x14ac:dyDescent="0.2">
      <c r="A14" s="151" t="s">
        <v>47</v>
      </c>
      <c r="B14" s="15">
        <f>[10]Julho!$H$5</f>
        <v>17.28</v>
      </c>
      <c r="C14" s="15">
        <f>[10]Julho!$H$6</f>
        <v>21.6</v>
      </c>
      <c r="D14" s="15">
        <f>[10]Julho!$H$7</f>
        <v>14.76</v>
      </c>
      <c r="E14" s="15">
        <f>[10]Julho!$H$8</f>
        <v>18.36</v>
      </c>
      <c r="F14" s="15">
        <f>[10]Julho!$H$9</f>
        <v>18.720000000000002</v>
      </c>
      <c r="G14" s="15">
        <f>[10]Julho!$H$10</f>
        <v>21.240000000000002</v>
      </c>
      <c r="H14" s="15">
        <f>[10]Julho!$H$11</f>
        <v>18</v>
      </c>
      <c r="I14" s="15">
        <f>[10]Julho!$H$12</f>
        <v>15.120000000000001</v>
      </c>
      <c r="J14" s="15">
        <f>[10]Julho!$H$13</f>
        <v>18.720000000000002</v>
      </c>
      <c r="K14" s="15">
        <f>[10]Julho!$H$14</f>
        <v>22.32</v>
      </c>
      <c r="L14" s="15">
        <f>[10]Julho!$H$15</f>
        <v>18</v>
      </c>
      <c r="M14" s="15">
        <f>[10]Julho!$H$16</f>
        <v>27.36</v>
      </c>
      <c r="N14" s="15">
        <f>[10]Julho!$H$17</f>
        <v>19.079999999999998</v>
      </c>
      <c r="O14" s="15">
        <f>[10]Julho!$H$18</f>
        <v>20.52</v>
      </c>
      <c r="P14" s="15">
        <f>[10]Julho!$H$19</f>
        <v>22.68</v>
      </c>
      <c r="Q14" s="15">
        <f>[10]Julho!$H$20</f>
        <v>19.440000000000001</v>
      </c>
      <c r="R14" s="15">
        <f>[10]Julho!$H$21</f>
        <v>25.92</v>
      </c>
      <c r="S14" s="15">
        <f>[10]Julho!$H$22</f>
        <v>16.2</v>
      </c>
      <c r="T14" s="15">
        <f>[10]Julho!$H$23</f>
        <v>18</v>
      </c>
      <c r="U14" s="15">
        <f>[10]Julho!$H$24</f>
        <v>19.440000000000001</v>
      </c>
      <c r="V14" s="15">
        <f>[10]Julho!$H$25</f>
        <v>22.32</v>
      </c>
      <c r="W14" s="15">
        <f>[10]Julho!$H$26</f>
        <v>25.2</v>
      </c>
      <c r="X14" s="15">
        <f>[10]Julho!$H$27</f>
        <v>16.559999999999999</v>
      </c>
      <c r="Y14" s="15">
        <f>[10]Julho!$H$28</f>
        <v>20.52</v>
      </c>
      <c r="Z14" s="15">
        <f>[10]Julho!$H$29</f>
        <v>20.52</v>
      </c>
      <c r="AA14" s="15">
        <f>[10]Julho!$H$30</f>
        <v>18</v>
      </c>
      <c r="AB14" s="15">
        <f>[10]Julho!$H$31</f>
        <v>17.64</v>
      </c>
      <c r="AC14" s="15">
        <f>[10]Julho!$H$32</f>
        <v>20.52</v>
      </c>
      <c r="AD14" s="15">
        <f>[10]Julho!$H$33</f>
        <v>21.240000000000002</v>
      </c>
      <c r="AE14" s="15">
        <f>[10]Julho!$H$34</f>
        <v>19.079999999999998</v>
      </c>
      <c r="AF14" s="15">
        <f>[10]Julho!$H$35</f>
        <v>19.440000000000001</v>
      </c>
      <c r="AG14" s="75">
        <f>MAX(B14:AF14)</f>
        <v>27.36</v>
      </c>
      <c r="AH14" s="97">
        <f t="shared" si="1"/>
        <v>19.799999999999997</v>
      </c>
    </row>
    <row r="15" spans="1:34" ht="17.100000000000001" customHeight="1" x14ac:dyDescent="0.2">
      <c r="A15" s="151" t="s">
        <v>6</v>
      </c>
      <c r="B15" s="15">
        <f>[11]Julho!$H$5</f>
        <v>9.3600000000000012</v>
      </c>
      <c r="C15" s="15">
        <f>[11]Julho!$H$6</f>
        <v>13.32</v>
      </c>
      <c r="D15" s="15">
        <f>[11]Julho!$H$7</f>
        <v>7.9200000000000008</v>
      </c>
      <c r="E15" s="15">
        <f>[11]Julho!$H$8</f>
        <v>6.84</v>
      </c>
      <c r="F15" s="15">
        <f>[11]Julho!$H$9</f>
        <v>9.7200000000000006</v>
      </c>
      <c r="G15" s="15">
        <f>[11]Julho!$H$10</f>
        <v>8.64</v>
      </c>
      <c r="H15" s="15">
        <f>[11]Julho!$H$11</f>
        <v>9.7200000000000006</v>
      </c>
      <c r="I15" s="15">
        <f>[11]Julho!$H$12</f>
        <v>11.16</v>
      </c>
      <c r="J15" s="15">
        <f>[11]Julho!$H$13</f>
        <v>16.2</v>
      </c>
      <c r="K15" s="15">
        <f>[11]Julho!$H$14</f>
        <v>12.24</v>
      </c>
      <c r="L15" s="15">
        <f>[11]Julho!$H$15</f>
        <v>13.32</v>
      </c>
      <c r="M15" s="15">
        <f>[11]Julho!$H$16</f>
        <v>7.5600000000000005</v>
      </c>
      <c r="N15" s="15">
        <f>[11]Julho!$H$17</f>
        <v>5.7600000000000007</v>
      </c>
      <c r="O15" s="15">
        <f>[11]Julho!$H$18</f>
        <v>9</v>
      </c>
      <c r="P15" s="15">
        <f>[11]Julho!$H$19</f>
        <v>5.7600000000000007</v>
      </c>
      <c r="Q15" s="15">
        <f>[11]Julho!$H$20</f>
        <v>7.2</v>
      </c>
      <c r="R15" s="15">
        <f>[11]Julho!$H$21</f>
        <v>9.3600000000000012</v>
      </c>
      <c r="S15" s="15">
        <f>[11]Julho!$H$22</f>
        <v>12.24</v>
      </c>
      <c r="T15" s="15">
        <f>[11]Julho!$H$23</f>
        <v>10.44</v>
      </c>
      <c r="U15" s="15">
        <f>[11]Julho!$H$24</f>
        <v>7.2</v>
      </c>
      <c r="V15" s="15">
        <f>[11]Julho!$H$25</f>
        <v>13.68</v>
      </c>
      <c r="W15" s="15">
        <f>[11]Julho!$H$26</f>
        <v>11.16</v>
      </c>
      <c r="X15" s="15">
        <f>[11]Julho!$H$27</f>
        <v>6.12</v>
      </c>
      <c r="Y15" s="15">
        <f>[11]Julho!$H$28</f>
        <v>12.6</v>
      </c>
      <c r="Z15" s="15">
        <f>[11]Julho!$H$29</f>
        <v>9</v>
      </c>
      <c r="AA15" s="15">
        <f>[11]Julho!$H$30</f>
        <v>11.520000000000001</v>
      </c>
      <c r="AB15" s="15">
        <f>[11]Julho!$H$31</f>
        <v>10.08</v>
      </c>
      <c r="AC15" s="15">
        <f>[11]Julho!$H$32</f>
        <v>20.16</v>
      </c>
      <c r="AD15" s="15">
        <f>[11]Julho!$H$33</f>
        <v>11.16</v>
      </c>
      <c r="AE15" s="15">
        <f>[11]Julho!$H$34</f>
        <v>11.520000000000001</v>
      </c>
      <c r="AF15" s="15">
        <f>[11]Julho!$H$35</f>
        <v>10.44</v>
      </c>
      <c r="AG15" s="75">
        <f t="shared" si="2"/>
        <v>20.16</v>
      </c>
      <c r="AH15" s="97">
        <f t="shared" si="1"/>
        <v>10.335483870967741</v>
      </c>
    </row>
    <row r="16" spans="1:34" ht="17.100000000000001" customHeight="1" x14ac:dyDescent="0.2">
      <c r="A16" s="151" t="s">
        <v>7</v>
      </c>
      <c r="B16" s="15">
        <f>[12]Julho!$H$5</f>
        <v>14.4</v>
      </c>
      <c r="C16" s="15">
        <f>[12]Julho!$H$6</f>
        <v>19.440000000000001</v>
      </c>
      <c r="D16" s="15">
        <f>[12]Julho!$H$7</f>
        <v>11.879999999999999</v>
      </c>
      <c r="E16" s="15">
        <f>[12]Julho!$H$8</f>
        <v>10.8</v>
      </c>
      <c r="F16" s="15">
        <f>[12]Julho!$H$9</f>
        <v>14.76</v>
      </c>
      <c r="G16" s="15">
        <f>[12]Julho!$H$10</f>
        <v>8.64</v>
      </c>
      <c r="H16" s="15">
        <f>[12]Julho!$H$11</f>
        <v>14.4</v>
      </c>
      <c r="I16" s="15">
        <f>[12]Julho!$H$12</f>
        <v>18.720000000000002</v>
      </c>
      <c r="J16" s="15">
        <f>[12]Julho!$H$13</f>
        <v>21.96</v>
      </c>
      <c r="K16" s="15">
        <f>[12]Julho!$H$14</f>
        <v>15.120000000000001</v>
      </c>
      <c r="L16" s="15">
        <f>[12]Julho!$H$15</f>
        <v>13.32</v>
      </c>
      <c r="M16" s="15">
        <f>[12]Julho!$H$16</f>
        <v>16.920000000000002</v>
      </c>
      <c r="N16" s="15">
        <f>[12]Julho!$H$17</f>
        <v>10.44</v>
      </c>
      <c r="O16" s="15">
        <f>[12]Julho!$H$18</f>
        <v>17.28</v>
      </c>
      <c r="P16" s="15">
        <f>[12]Julho!$H$19</f>
        <v>23.400000000000002</v>
      </c>
      <c r="Q16" s="15">
        <f>[12]Julho!$H$20</f>
        <v>13.32</v>
      </c>
      <c r="R16" s="15">
        <f>[12]Julho!$H$21</f>
        <v>17.28</v>
      </c>
      <c r="S16" s="15">
        <f>[12]Julho!$H$22</f>
        <v>16.920000000000002</v>
      </c>
      <c r="T16" s="15">
        <f>[12]Julho!$H$23</f>
        <v>19.440000000000001</v>
      </c>
      <c r="U16" s="15">
        <f>[12]Julho!$H$24</f>
        <v>22.68</v>
      </c>
      <c r="V16" s="15">
        <f>[12]Julho!$H$25</f>
        <v>20.52</v>
      </c>
      <c r="W16" s="15">
        <f>[12]Julho!$H$26</f>
        <v>15.840000000000002</v>
      </c>
      <c r="X16" s="15">
        <f>[12]Julho!$H$27</f>
        <v>10.08</v>
      </c>
      <c r="Y16" s="15">
        <f>[12]Julho!$H$28</f>
        <v>14.76</v>
      </c>
      <c r="Z16" s="15">
        <f>[12]Julho!$H$29</f>
        <v>14.4</v>
      </c>
      <c r="AA16" s="15">
        <f>[12]Julho!$H$30</f>
        <v>15.48</v>
      </c>
      <c r="AB16" s="15">
        <f>[12]Julho!$H$31</f>
        <v>11.879999999999999</v>
      </c>
      <c r="AC16" s="15">
        <f>[12]Julho!$H$32</f>
        <v>20.52</v>
      </c>
      <c r="AD16" s="15">
        <f>[12]Julho!$H$33</f>
        <v>16.559999999999999</v>
      </c>
      <c r="AE16" s="15">
        <f>[12]Julho!$H$34</f>
        <v>17.28</v>
      </c>
      <c r="AF16" s="15">
        <f>[12]Julho!$H$35</f>
        <v>15.840000000000002</v>
      </c>
      <c r="AG16" s="75">
        <f t="shared" si="2"/>
        <v>23.400000000000002</v>
      </c>
      <c r="AH16" s="97">
        <f t="shared" si="1"/>
        <v>15.944516129032255</v>
      </c>
    </row>
    <row r="17" spans="1:34" ht="17.100000000000001" customHeight="1" x14ac:dyDescent="0.2">
      <c r="A17" s="151" t="s">
        <v>8</v>
      </c>
      <c r="B17" s="15">
        <f>[13]Julho!$H$5</f>
        <v>14.4</v>
      </c>
      <c r="C17" s="15">
        <f>[13]Julho!$H$6</f>
        <v>16.559999999999999</v>
      </c>
      <c r="D17" s="15">
        <f>[13]Julho!$H$7</f>
        <v>9</v>
      </c>
      <c r="E17" s="15">
        <f>[13]Julho!$H$8</f>
        <v>8.64</v>
      </c>
      <c r="F17" s="15">
        <f>[13]Julho!$H$9</f>
        <v>10.8</v>
      </c>
      <c r="G17" s="15">
        <f>[13]Julho!$H$10</f>
        <v>11.520000000000001</v>
      </c>
      <c r="H17" s="15">
        <f>[13]Julho!$H$11</f>
        <v>15.48</v>
      </c>
      <c r="I17" s="15">
        <f>[13]Julho!$H$12</f>
        <v>12.24</v>
      </c>
      <c r="J17" s="15">
        <f>[13]Julho!$H$13</f>
        <v>12.6</v>
      </c>
      <c r="K17" s="15">
        <f>[13]Julho!$H$14</f>
        <v>18.720000000000002</v>
      </c>
      <c r="L17" s="15">
        <f>[13]Julho!$H$15</f>
        <v>13.32</v>
      </c>
      <c r="M17" s="15">
        <f>[13]Julho!$H$16</f>
        <v>16.559999999999999</v>
      </c>
      <c r="N17" s="15">
        <f>[13]Julho!$H$17</f>
        <v>11.16</v>
      </c>
      <c r="O17" s="15">
        <f>[13]Julho!$H$18</f>
        <v>14.76</v>
      </c>
      <c r="P17" s="15">
        <f>[13]Julho!$H$19</f>
        <v>16.920000000000002</v>
      </c>
      <c r="Q17" s="15">
        <f>[13]Julho!$H$20</f>
        <v>13.32</v>
      </c>
      <c r="R17" s="15">
        <f>[13]Julho!$H$21</f>
        <v>16.920000000000002</v>
      </c>
      <c r="S17" s="15">
        <f>[13]Julho!$H$22</f>
        <v>15.120000000000001</v>
      </c>
      <c r="T17" s="15">
        <f>[13]Julho!$H$23</f>
        <v>18.720000000000002</v>
      </c>
      <c r="U17" s="15">
        <f>[13]Julho!$H$24</f>
        <v>28.8</v>
      </c>
      <c r="V17" s="15">
        <f>[13]Julho!$H$25</f>
        <v>18.36</v>
      </c>
      <c r="W17" s="15">
        <f>[13]Julho!$H$26</f>
        <v>18.36</v>
      </c>
      <c r="X17" s="15">
        <f>[13]Julho!$H$27</f>
        <v>9.7200000000000006</v>
      </c>
      <c r="Y17" s="15">
        <f>[13]Julho!$H$28</f>
        <v>16.920000000000002</v>
      </c>
      <c r="Z17" s="15">
        <f>[13]Julho!$H$29</f>
        <v>15.48</v>
      </c>
      <c r="AA17" s="15">
        <f>[13]Julho!$H$30</f>
        <v>11.879999999999999</v>
      </c>
      <c r="AB17" s="15">
        <f>[13]Julho!$H$31</f>
        <v>10.8</v>
      </c>
      <c r="AC17" s="15">
        <f>[13]Julho!$H$32</f>
        <v>16.559999999999999</v>
      </c>
      <c r="AD17" s="15">
        <f>[13]Julho!$H$33</f>
        <v>13.68</v>
      </c>
      <c r="AE17" s="15">
        <f>[13]Julho!$H$34</f>
        <v>16.559999999999999</v>
      </c>
      <c r="AF17" s="15">
        <f>[13]Julho!$H$35</f>
        <v>19.440000000000001</v>
      </c>
      <c r="AG17" s="75">
        <f t="shared" si="2"/>
        <v>28.8</v>
      </c>
      <c r="AH17" s="97">
        <f t="shared" si="1"/>
        <v>14.945806451612908</v>
      </c>
    </row>
    <row r="18" spans="1:34" ht="17.100000000000001" customHeight="1" x14ac:dyDescent="0.2">
      <c r="A18" s="152" t="s">
        <v>9</v>
      </c>
      <c r="B18" s="15">
        <f>[14]Julho!$H$5</f>
        <v>13.68</v>
      </c>
      <c r="C18" s="15">
        <f>[14]Julho!$H$6</f>
        <v>17.28</v>
      </c>
      <c r="D18" s="15">
        <f>[14]Julho!$H$7</f>
        <v>10.8</v>
      </c>
      <c r="E18" s="15">
        <f>[14]Julho!$H$8</f>
        <v>10.08</v>
      </c>
      <c r="F18" s="15">
        <f>[14]Julho!$H$9</f>
        <v>13.68</v>
      </c>
      <c r="G18" s="15">
        <f>[14]Julho!$H$10</f>
        <v>13.32</v>
      </c>
      <c r="H18" s="15">
        <f>[14]Julho!$H$11</f>
        <v>18.36</v>
      </c>
      <c r="I18" s="15">
        <f>[14]Julho!$H$12</f>
        <v>21.96</v>
      </c>
      <c r="J18" s="15">
        <f>[14]Julho!$H$13</f>
        <v>21.96</v>
      </c>
      <c r="K18" s="15">
        <f>[14]Julho!$H$14</f>
        <v>18</v>
      </c>
      <c r="L18" s="107">
        <f>[14]Julho!$H$15</f>
        <v>14.76</v>
      </c>
      <c r="M18" s="15">
        <f>[14]Julho!$H$16</f>
        <v>13.32</v>
      </c>
      <c r="N18" s="15">
        <f>[14]Julho!$H$17</f>
        <v>11.520000000000001</v>
      </c>
      <c r="O18" s="15">
        <f>[14]Julho!$H$18</f>
        <v>15.840000000000002</v>
      </c>
      <c r="P18" s="15">
        <f>[14]Julho!$H$19</f>
        <v>20.88</v>
      </c>
      <c r="Q18" s="15">
        <f>[14]Julho!$H$20</f>
        <v>16.920000000000002</v>
      </c>
      <c r="R18" s="15">
        <f>[14]Julho!$H$21</f>
        <v>16.559999999999999</v>
      </c>
      <c r="S18" s="15">
        <f>[14]Julho!$H$22</f>
        <v>16.2</v>
      </c>
      <c r="T18" s="15">
        <f>[14]Julho!$H$23</f>
        <v>23.759999999999998</v>
      </c>
      <c r="U18" s="15">
        <f>[14]Julho!$H$24</f>
        <v>27.36</v>
      </c>
      <c r="V18" s="15">
        <f>[14]Julho!$H$25</f>
        <v>27.36</v>
      </c>
      <c r="W18" s="15">
        <f>[14]Julho!$H$26</f>
        <v>17.28</v>
      </c>
      <c r="X18" s="15">
        <f>[14]Julho!$H$27</f>
        <v>9</v>
      </c>
      <c r="Y18" s="15">
        <f>[14]Julho!$H$28</f>
        <v>16.920000000000002</v>
      </c>
      <c r="Z18" s="15">
        <f>[14]Julho!$H$29</f>
        <v>16.559999999999999</v>
      </c>
      <c r="AA18" s="15">
        <f>[14]Julho!$H$30</f>
        <v>15.48</v>
      </c>
      <c r="AB18" s="15">
        <f>[14]Julho!$H$31</f>
        <v>15.840000000000002</v>
      </c>
      <c r="AC18" s="15">
        <f>[14]Julho!$H$32</f>
        <v>22.68</v>
      </c>
      <c r="AD18" s="15">
        <f>[14]Julho!$H$33</f>
        <v>16.920000000000002</v>
      </c>
      <c r="AE18" s="15">
        <f>[14]Julho!$H$34</f>
        <v>18</v>
      </c>
      <c r="AF18" s="15">
        <f>[14]Julho!$H$35</f>
        <v>23.400000000000002</v>
      </c>
      <c r="AG18" s="74">
        <f t="shared" si="2"/>
        <v>27.36</v>
      </c>
      <c r="AH18" s="97">
        <f t="shared" si="1"/>
        <v>17.279999999999998</v>
      </c>
    </row>
    <row r="19" spans="1:34" ht="17.100000000000001" customHeight="1" x14ac:dyDescent="0.2">
      <c r="A19" s="151" t="s">
        <v>46</v>
      </c>
      <c r="B19" s="15">
        <f>[15]Julho!$H$5</f>
        <v>15.840000000000002</v>
      </c>
      <c r="C19" s="15">
        <f>[15]Julho!$H$6</f>
        <v>15.840000000000002</v>
      </c>
      <c r="D19" s="15">
        <f>[15]Julho!$H$7</f>
        <v>10.8</v>
      </c>
      <c r="E19" s="15">
        <f>[15]Julho!$H$8</f>
        <v>6.12</v>
      </c>
      <c r="F19" s="15">
        <f>[15]Julho!$H$9</f>
        <v>10.8</v>
      </c>
      <c r="G19" s="15">
        <f>[15]Julho!$H$10</f>
        <v>10.44</v>
      </c>
      <c r="H19" s="15">
        <f>[15]Julho!$H$11</f>
        <v>12.6</v>
      </c>
      <c r="I19" s="15">
        <f>[15]Julho!$H$12</f>
        <v>15.48</v>
      </c>
      <c r="J19" s="15">
        <f>[15]Julho!$H$13</f>
        <v>11.16</v>
      </c>
      <c r="K19" s="15">
        <f>[15]Julho!$H$14</f>
        <v>9.7200000000000006</v>
      </c>
      <c r="L19" s="15">
        <f>[15]Julho!$H$15</f>
        <v>7.5600000000000005</v>
      </c>
      <c r="M19" s="15">
        <f>[15]Julho!$H$16</f>
        <v>9.3600000000000012</v>
      </c>
      <c r="N19" s="15">
        <f>[15]Julho!$H$17</f>
        <v>11.879999999999999</v>
      </c>
      <c r="O19" s="15">
        <f>[15]Julho!$H$18</f>
        <v>15.48</v>
      </c>
      <c r="P19" s="15">
        <f>[15]Julho!$H$19</f>
        <v>19.440000000000001</v>
      </c>
      <c r="Q19" s="15">
        <f>[15]Julho!$H$20</f>
        <v>14.4</v>
      </c>
      <c r="R19" s="15">
        <f>[15]Julho!$H$21</f>
        <v>18.720000000000002</v>
      </c>
      <c r="S19" s="15">
        <f>[15]Julho!$H$22</f>
        <v>17.28</v>
      </c>
      <c r="T19" s="15">
        <f>[15]Julho!$H$23</f>
        <v>21.240000000000002</v>
      </c>
      <c r="U19" s="15">
        <f>[15]Julho!$H$24</f>
        <v>16.2</v>
      </c>
      <c r="V19" s="15">
        <f>[15]Julho!$H$25</f>
        <v>11.879999999999999</v>
      </c>
      <c r="W19" s="15">
        <f>[15]Julho!$H$26</f>
        <v>19.440000000000001</v>
      </c>
      <c r="X19" s="15">
        <f>[15]Julho!$H$27</f>
        <v>9.7200000000000006</v>
      </c>
      <c r="Y19" s="15">
        <f>[15]Julho!$H$28</f>
        <v>10.8</v>
      </c>
      <c r="Z19" s="15">
        <f>[15]Julho!$H$29</f>
        <v>16.559999999999999</v>
      </c>
      <c r="AA19" s="15">
        <f>[15]Julho!$H$30</f>
        <v>9.7200000000000006</v>
      </c>
      <c r="AB19" s="15">
        <f>[15]Julho!$H$31</f>
        <v>11.520000000000001</v>
      </c>
      <c r="AC19" s="15">
        <f>[15]Julho!$H$32</f>
        <v>16.2</v>
      </c>
      <c r="AD19" s="15">
        <f>[15]Julho!$H$33</f>
        <v>10.08</v>
      </c>
      <c r="AE19" s="15">
        <f>[15]Julho!$H$34</f>
        <v>10.44</v>
      </c>
      <c r="AF19" s="15">
        <f>[15]Julho!$H$35</f>
        <v>10.08</v>
      </c>
      <c r="AG19" s="75">
        <f t="shared" si="2"/>
        <v>21.240000000000002</v>
      </c>
      <c r="AH19" s="97">
        <f t="shared" si="1"/>
        <v>13.122580645161291</v>
      </c>
    </row>
    <row r="20" spans="1:34" ht="17.100000000000001" customHeight="1" x14ac:dyDescent="0.2">
      <c r="A20" s="151" t="s">
        <v>10</v>
      </c>
      <c r="B20" s="15">
        <f>[16]Julho!$H$5</f>
        <v>14.04</v>
      </c>
      <c r="C20" s="15">
        <f>[16]Julho!$H$6</f>
        <v>14.76</v>
      </c>
      <c r="D20" s="15">
        <f>[16]Julho!$H$7</f>
        <v>12.96</v>
      </c>
      <c r="E20" s="15">
        <f>[16]Julho!$H$8</f>
        <v>7.9200000000000008</v>
      </c>
      <c r="F20" s="15">
        <f>[16]Julho!$H$9</f>
        <v>12.24</v>
      </c>
      <c r="G20" s="15">
        <f>[16]Julho!$H$10</f>
        <v>10.44</v>
      </c>
      <c r="H20" s="15">
        <f>[16]Julho!$H$11</f>
        <v>12.24</v>
      </c>
      <c r="I20" s="15">
        <f>[16]Julho!$H$12</f>
        <v>12.24</v>
      </c>
      <c r="J20" s="15">
        <f>[16]Julho!$H$13</f>
        <v>12.96</v>
      </c>
      <c r="K20" s="15">
        <f>[16]Julho!$H$14</f>
        <v>11.520000000000001</v>
      </c>
      <c r="L20" s="15">
        <f>[16]Julho!$H$15</f>
        <v>16.2</v>
      </c>
      <c r="M20" s="15">
        <f>[16]Julho!$H$16</f>
        <v>14.76</v>
      </c>
      <c r="N20" s="15">
        <f>[16]Julho!$H$17</f>
        <v>10.08</v>
      </c>
      <c r="O20" s="15">
        <f>[16]Julho!$H$18</f>
        <v>16.920000000000002</v>
      </c>
      <c r="P20" s="15">
        <f>[16]Julho!$H$19</f>
        <v>17.64</v>
      </c>
      <c r="Q20" s="15">
        <f>[16]Julho!$H$20</f>
        <v>13.32</v>
      </c>
      <c r="R20" s="15">
        <f>[16]Julho!$H$21</f>
        <v>19.079999999999998</v>
      </c>
      <c r="S20" s="15">
        <f>[16]Julho!$H$22</f>
        <v>18.720000000000002</v>
      </c>
      <c r="T20" s="15">
        <f>[16]Julho!$H$23</f>
        <v>18</v>
      </c>
      <c r="U20" s="15">
        <f>[16]Julho!$H$24</f>
        <v>26.64</v>
      </c>
      <c r="V20" s="15">
        <f>[16]Julho!$H$25</f>
        <v>18</v>
      </c>
      <c r="W20" s="15">
        <f>[16]Julho!$H$26</f>
        <v>14.4</v>
      </c>
      <c r="X20" s="15">
        <f>[16]Julho!$H$27</f>
        <v>13.32</v>
      </c>
      <c r="Y20" s="15">
        <f>[16]Julho!$H$28</f>
        <v>11.520000000000001</v>
      </c>
      <c r="Z20" s="15">
        <f>[16]Julho!$H$29</f>
        <v>12.96</v>
      </c>
      <c r="AA20" s="15">
        <f>[16]Julho!$H$30</f>
        <v>10.8</v>
      </c>
      <c r="AB20" s="15">
        <f>[16]Julho!$H$31</f>
        <v>9.7200000000000006</v>
      </c>
      <c r="AC20" s="15">
        <f>[16]Julho!$H$32</f>
        <v>15.120000000000001</v>
      </c>
      <c r="AD20" s="15">
        <f>[16]Julho!$H$33</f>
        <v>7.9200000000000008</v>
      </c>
      <c r="AE20" s="15">
        <f>[16]Julho!$H$34</f>
        <v>11.16</v>
      </c>
      <c r="AF20" s="15">
        <f>[16]Julho!$H$35</f>
        <v>10.08</v>
      </c>
      <c r="AG20" s="75">
        <f>MAX(B20:AF20)</f>
        <v>26.64</v>
      </c>
      <c r="AH20" s="97">
        <f t="shared" si="1"/>
        <v>13.796129032258063</v>
      </c>
    </row>
    <row r="21" spans="1:34" ht="17.100000000000001" customHeight="1" x14ac:dyDescent="0.2">
      <c r="A21" s="151" t="s">
        <v>11</v>
      </c>
      <c r="B21" s="15">
        <f>[17]Julho!$H$5</f>
        <v>0.36000000000000004</v>
      </c>
      <c r="C21" s="15">
        <f>[17]Julho!$H$6</f>
        <v>0.36000000000000004</v>
      </c>
      <c r="D21" s="15">
        <f>[17]Julho!$H$7</f>
        <v>0</v>
      </c>
      <c r="E21" s="15">
        <f>[17]Julho!$H$8</f>
        <v>0</v>
      </c>
      <c r="F21" s="15">
        <f>[17]Julho!$H$9</f>
        <v>0</v>
      </c>
      <c r="G21" s="15">
        <f>[17]Julho!$H$10</f>
        <v>0</v>
      </c>
      <c r="H21" s="15">
        <f>[17]Julho!$H$11</f>
        <v>1.8</v>
      </c>
      <c r="I21" s="15">
        <f>[17]Julho!$H$12</f>
        <v>6.48</v>
      </c>
      <c r="J21" s="15">
        <f>[17]Julho!$H$13</f>
        <v>12.96</v>
      </c>
      <c r="K21" s="15">
        <f>[17]Julho!$H$14</f>
        <v>9.7200000000000006</v>
      </c>
      <c r="L21" s="15">
        <f>[17]Julho!$H$15</f>
        <v>9</v>
      </c>
      <c r="M21" s="15">
        <f>[17]Julho!$H$16</f>
        <v>7.9200000000000008</v>
      </c>
      <c r="N21" s="15">
        <f>[17]Julho!$H$17</f>
        <v>5.7600000000000007</v>
      </c>
      <c r="O21" s="15">
        <f>[17]Julho!$H$18</f>
        <v>6.48</v>
      </c>
      <c r="P21" s="15">
        <f>[17]Julho!$H$19</f>
        <v>7.2</v>
      </c>
      <c r="Q21" s="15">
        <f>[17]Julho!$H$20</f>
        <v>10.08</v>
      </c>
      <c r="R21" s="15">
        <f>[17]Julho!$H$21</f>
        <v>7.2</v>
      </c>
      <c r="S21" s="15">
        <f>[17]Julho!$H$22</f>
        <v>7.2</v>
      </c>
      <c r="T21" s="15">
        <f>[17]Julho!$H$23</f>
        <v>9</v>
      </c>
      <c r="U21" s="15">
        <f>[17]Julho!$H$24</f>
        <v>24.12</v>
      </c>
      <c r="V21" s="15">
        <f>[17]Julho!$H$25</f>
        <v>12.96</v>
      </c>
      <c r="W21" s="15">
        <f>[17]Julho!$H$26</f>
        <v>7.2</v>
      </c>
      <c r="X21" s="15">
        <f>[17]Julho!$H$27</f>
        <v>6.84</v>
      </c>
      <c r="Y21" s="15">
        <f>[17]Julho!$H$28</f>
        <v>10.08</v>
      </c>
      <c r="Z21" s="15">
        <f>[17]Julho!$H$29</f>
        <v>9.7200000000000006</v>
      </c>
      <c r="AA21" s="15">
        <f>[17]Julho!$H$30</f>
        <v>10.8</v>
      </c>
      <c r="AB21" s="15">
        <f>[17]Julho!$H$31</f>
        <v>7.9200000000000008</v>
      </c>
      <c r="AC21" s="15">
        <f>[17]Julho!$H$32</f>
        <v>9.3600000000000012</v>
      </c>
      <c r="AD21" s="15">
        <f>[17]Julho!$H$33</f>
        <v>6.84</v>
      </c>
      <c r="AE21" s="15">
        <f>[17]Julho!$H$34</f>
        <v>11.520000000000001</v>
      </c>
      <c r="AF21" s="15">
        <f>[17]Julho!$H$35</f>
        <v>9.7200000000000006</v>
      </c>
      <c r="AG21" s="75">
        <f>MAX(B21:AF21)</f>
        <v>24.12</v>
      </c>
      <c r="AH21" s="97">
        <f t="shared" si="1"/>
        <v>7.3741935483870984</v>
      </c>
    </row>
    <row r="22" spans="1:34" ht="17.100000000000001" customHeight="1" x14ac:dyDescent="0.2">
      <c r="A22" s="151" t="s">
        <v>12</v>
      </c>
      <c r="B22" s="15">
        <f>[18]Julho!$H$5</f>
        <v>14.76</v>
      </c>
      <c r="C22" s="15">
        <f>[18]Julho!$H$6</f>
        <v>10.08</v>
      </c>
      <c r="D22" s="15">
        <f>[18]Julho!$H$7</f>
        <v>8.2799999999999994</v>
      </c>
      <c r="E22" s="15">
        <f>[18]Julho!$H$8</f>
        <v>1.4400000000000002</v>
      </c>
      <c r="F22" s="15">
        <f>[18]Julho!$H$9</f>
        <v>3.6</v>
      </c>
      <c r="G22" s="15">
        <f>[18]Julho!$H$10</f>
        <v>7.2</v>
      </c>
      <c r="H22" s="15">
        <f>[18]Julho!$H$11</f>
        <v>5.4</v>
      </c>
      <c r="I22" s="15">
        <f>[18]Julho!$H$12</f>
        <v>10.8</v>
      </c>
      <c r="J22" s="15">
        <f>[18]Julho!$H$13</f>
        <v>12.96</v>
      </c>
      <c r="K22" s="15">
        <f>[18]Julho!$H$14</f>
        <v>7.2</v>
      </c>
      <c r="L22" s="15">
        <f>[18]Julho!$H$15</f>
        <v>6.84</v>
      </c>
      <c r="M22" s="15">
        <f>[18]Julho!$H$16</f>
        <v>0</v>
      </c>
      <c r="N22" s="15">
        <f>[18]Julho!$H$17</f>
        <v>4.6800000000000006</v>
      </c>
      <c r="O22" s="15">
        <f>[18]Julho!$H$18</f>
        <v>5.4</v>
      </c>
      <c r="P22" s="15">
        <f>[18]Julho!$H$19</f>
        <v>13.68</v>
      </c>
      <c r="Q22" s="15">
        <f>[18]Julho!$H$20</f>
        <v>9.3600000000000012</v>
      </c>
      <c r="R22" s="15">
        <f>[18]Julho!$H$21</f>
        <v>13.32</v>
      </c>
      <c r="S22" s="15">
        <f>[18]Julho!$H$22</f>
        <v>13.68</v>
      </c>
      <c r="T22" s="15">
        <f>[18]Julho!$H$23</f>
        <v>14.4</v>
      </c>
      <c r="U22" s="15">
        <f>[18]Julho!$H$24</f>
        <v>12.24</v>
      </c>
      <c r="V22" s="15">
        <f>[18]Julho!$H$25</f>
        <v>6.12</v>
      </c>
      <c r="W22" s="15">
        <f>[18]Julho!$H$26</f>
        <v>11.879999999999999</v>
      </c>
      <c r="X22" s="15">
        <f>[18]Julho!$H$27</f>
        <v>0.36000000000000004</v>
      </c>
      <c r="Y22" s="15">
        <f>[18]Julho!$H$28</f>
        <v>5.7600000000000007</v>
      </c>
      <c r="Z22" s="15">
        <f>[18]Julho!$H$29</f>
        <v>3.9600000000000004</v>
      </c>
      <c r="AA22" s="15">
        <f>[18]Julho!$H$30</f>
        <v>2.8800000000000003</v>
      </c>
      <c r="AB22" s="15">
        <f>[18]Julho!$H$31</f>
        <v>1.08</v>
      </c>
      <c r="AC22" s="15">
        <f>[18]Julho!$H$32</f>
        <v>13.68</v>
      </c>
      <c r="AD22" s="15">
        <f>[18]Julho!$H$33</f>
        <v>4.6800000000000006</v>
      </c>
      <c r="AE22" s="15">
        <f>[18]Julho!$H$34</f>
        <v>6.12</v>
      </c>
      <c r="AF22" s="15">
        <f>[18]Julho!$H$35</f>
        <v>6.12</v>
      </c>
      <c r="AG22" s="75">
        <f>MAX(B22:AF22)</f>
        <v>14.76</v>
      </c>
      <c r="AH22" s="97">
        <f t="shared" si="1"/>
        <v>7.6761290322580678</v>
      </c>
    </row>
    <row r="23" spans="1:34" ht="17.100000000000001" customHeight="1" x14ac:dyDescent="0.2">
      <c r="A23" s="151" t="s">
        <v>13</v>
      </c>
      <c r="B23" s="15">
        <f>[19]Julho!$H$5</f>
        <v>19.440000000000001</v>
      </c>
      <c r="C23" s="15">
        <f>[19]Julho!$H$6</f>
        <v>16.559999999999999</v>
      </c>
      <c r="D23" s="15">
        <f>[19]Julho!$H$7</f>
        <v>12.6</v>
      </c>
      <c r="E23" s="15">
        <f>[19]Julho!$H$8</f>
        <v>12.96</v>
      </c>
      <c r="F23" s="15">
        <f>[19]Julho!$H$9</f>
        <v>14.04</v>
      </c>
      <c r="G23" s="15">
        <f>[19]Julho!$H$10</f>
        <v>16.920000000000002</v>
      </c>
      <c r="H23" s="15">
        <f>[19]Julho!$H$11</f>
        <v>17.28</v>
      </c>
      <c r="I23" s="15">
        <f>[19]Julho!$H$12</f>
        <v>21.96</v>
      </c>
      <c r="J23" s="15">
        <f>[19]Julho!$H$13</f>
        <v>24.840000000000003</v>
      </c>
      <c r="K23" s="15">
        <f>[19]Julho!$H$14</f>
        <v>18.36</v>
      </c>
      <c r="L23" s="15">
        <f>[19]Julho!$H$15</f>
        <v>10.08</v>
      </c>
      <c r="M23" s="15">
        <f>[19]Julho!$H$16</f>
        <v>7.5600000000000005</v>
      </c>
      <c r="N23" s="15">
        <f>[19]Julho!$H$17</f>
        <v>11.520000000000001</v>
      </c>
      <c r="O23" s="15">
        <f>[19]Julho!$H$18</f>
        <v>17.64</v>
      </c>
      <c r="P23" s="15">
        <f>[19]Julho!$H$19</f>
        <v>19.079999999999998</v>
      </c>
      <c r="Q23" s="15">
        <f>[19]Julho!$H$20</f>
        <v>11.879999999999999</v>
      </c>
      <c r="R23" s="15">
        <f>[19]Julho!$H$21</f>
        <v>12.6</v>
      </c>
      <c r="S23" s="15">
        <f>[19]Julho!$H$22</f>
        <v>20.88</v>
      </c>
      <c r="T23" s="15">
        <f>[19]Julho!$H$23</f>
        <v>22.32</v>
      </c>
      <c r="U23" s="15">
        <f>[19]Julho!$H$24</f>
        <v>28.08</v>
      </c>
      <c r="V23" s="15">
        <f>[19]Julho!$H$25</f>
        <v>22.32</v>
      </c>
      <c r="W23" s="15">
        <f>[19]Julho!$H$26</f>
        <v>15.48</v>
      </c>
      <c r="X23" s="15">
        <f>[19]Julho!$H$27</f>
        <v>16.920000000000002</v>
      </c>
      <c r="Y23" s="15">
        <f>[19]Julho!$H$28</f>
        <v>20.88</v>
      </c>
      <c r="Z23" s="15">
        <f>[19]Julho!$H$29</f>
        <v>15.840000000000002</v>
      </c>
      <c r="AA23" s="15">
        <f>[19]Julho!$H$30</f>
        <v>16.559999999999999</v>
      </c>
      <c r="AB23" s="15">
        <f>[19]Julho!$H$31</f>
        <v>10.08</v>
      </c>
      <c r="AC23" s="15">
        <f>[19]Julho!$H$32</f>
        <v>16.920000000000002</v>
      </c>
      <c r="AD23" s="15">
        <f>[19]Julho!$H$33</f>
        <v>14.04</v>
      </c>
      <c r="AE23" s="15">
        <f>[19]Julho!$H$34</f>
        <v>8.64</v>
      </c>
      <c r="AF23" s="15">
        <f>[19]Julho!$H$35</f>
        <v>18</v>
      </c>
      <c r="AG23" s="75">
        <f>MAX(B23:AF23)</f>
        <v>28.08</v>
      </c>
      <c r="AH23" s="97">
        <f t="shared" si="1"/>
        <v>16.525161290322579</v>
      </c>
    </row>
    <row r="24" spans="1:34" ht="17.100000000000001" customHeight="1" x14ac:dyDescent="0.2">
      <c r="A24" s="151" t="s">
        <v>14</v>
      </c>
      <c r="B24" s="15">
        <f>[20]Julho!$H$5</f>
        <v>11.520000000000001</v>
      </c>
      <c r="C24" s="15">
        <f>[20]Julho!$H$6</f>
        <v>12.96</v>
      </c>
      <c r="D24" s="15">
        <f>[20]Julho!$H$7</f>
        <v>11.16</v>
      </c>
      <c r="E24" s="15">
        <f>[20]Julho!$H$8</f>
        <v>11.16</v>
      </c>
      <c r="F24" s="15">
        <f>[20]Julho!$H$9</f>
        <v>13.68</v>
      </c>
      <c r="G24" s="15">
        <f>[20]Julho!$H$10</f>
        <v>14.76</v>
      </c>
      <c r="H24" s="15">
        <f>[20]Julho!$H$11</f>
        <v>10.8</v>
      </c>
      <c r="I24" s="15">
        <f>[20]Julho!$H$12</f>
        <v>11.879999999999999</v>
      </c>
      <c r="J24" s="15">
        <f>[20]Julho!$H$13</f>
        <v>20.16</v>
      </c>
      <c r="K24" s="15">
        <f>[20]Julho!$H$14</f>
        <v>17.64</v>
      </c>
      <c r="L24" s="15">
        <f>[20]Julho!$H$15</f>
        <v>15.48</v>
      </c>
      <c r="M24" s="15">
        <f>[20]Julho!$H$16</f>
        <v>10.44</v>
      </c>
      <c r="N24" s="15">
        <f>[20]Julho!$H$17</f>
        <v>10.8</v>
      </c>
      <c r="O24" s="15">
        <f>[20]Julho!$H$18</f>
        <v>13.68</v>
      </c>
      <c r="P24" s="15">
        <f>[20]Julho!$H$19</f>
        <v>14.76</v>
      </c>
      <c r="Q24" s="15">
        <f>[20]Julho!$H$20</f>
        <v>11.16</v>
      </c>
      <c r="R24" s="15">
        <f>[20]Julho!$H$21</f>
        <v>13.32</v>
      </c>
      <c r="S24" s="15">
        <f>[20]Julho!$H$22</f>
        <v>15.840000000000002</v>
      </c>
      <c r="T24" s="15">
        <f>[20]Julho!$H$23</f>
        <v>18</v>
      </c>
      <c r="U24" s="15">
        <f>[20]Julho!$H$24</f>
        <v>17.64</v>
      </c>
      <c r="V24" s="15">
        <f>[20]Julho!$H$25</f>
        <v>16.559999999999999</v>
      </c>
      <c r="W24" s="15">
        <f>[20]Julho!$H$26</f>
        <v>12.96</v>
      </c>
      <c r="X24" s="15">
        <f>[20]Julho!$H$27</f>
        <v>14.4</v>
      </c>
      <c r="Y24" s="15">
        <f>[20]Julho!$H$28</f>
        <v>12.6</v>
      </c>
      <c r="Z24" s="15">
        <f>[20]Julho!$H$29</f>
        <v>16.920000000000002</v>
      </c>
      <c r="AA24" s="15">
        <f>[20]Julho!$H$30</f>
        <v>15.48</v>
      </c>
      <c r="AB24" s="15">
        <f>[20]Julho!$H$31</f>
        <v>14.4</v>
      </c>
      <c r="AC24" s="15">
        <f>[20]Julho!$H$32</f>
        <v>15.840000000000002</v>
      </c>
      <c r="AD24" s="15">
        <f>[20]Julho!$H$33</f>
        <v>12.6</v>
      </c>
      <c r="AE24" s="15">
        <f>[20]Julho!$H$34</f>
        <v>16.559999999999999</v>
      </c>
      <c r="AF24" s="15">
        <f>[20]Julho!$H$35</f>
        <v>15.48</v>
      </c>
      <c r="AG24" s="75">
        <f>MAX(B24:AF24)</f>
        <v>20.16</v>
      </c>
      <c r="AH24" s="97">
        <f t="shared" si="1"/>
        <v>14.214193548387094</v>
      </c>
    </row>
    <row r="25" spans="1:34" ht="17.100000000000001" customHeight="1" x14ac:dyDescent="0.2">
      <c r="A25" s="151" t="s">
        <v>15</v>
      </c>
      <c r="B25" s="15">
        <f>[21]Julho!$H$5</f>
        <v>14.76</v>
      </c>
      <c r="C25" s="15">
        <f>[21]Julho!$H$6</f>
        <v>16.920000000000002</v>
      </c>
      <c r="D25" s="15">
        <f>[21]Julho!$H$7</f>
        <v>7.9200000000000008</v>
      </c>
      <c r="E25" s="15">
        <f>[21]Julho!$H$8</f>
        <v>8.64</v>
      </c>
      <c r="F25" s="15">
        <f>[21]Julho!$H$9</f>
        <v>12.24</v>
      </c>
      <c r="G25" s="15">
        <f>[21]Julho!$H$10</f>
        <v>11.16</v>
      </c>
      <c r="H25" s="15">
        <f>[21]Julho!$H$11</f>
        <v>13.68</v>
      </c>
      <c r="I25" s="15">
        <f>[21]Julho!$H$12</f>
        <v>18.36</v>
      </c>
      <c r="J25" s="15">
        <f>[21]Julho!$H$13</f>
        <v>15.48</v>
      </c>
      <c r="K25" s="15">
        <f>[21]Julho!$H$14</f>
        <v>13.32</v>
      </c>
      <c r="L25" s="15">
        <f>[21]Julho!$H$15</f>
        <v>20.52</v>
      </c>
      <c r="M25" s="15">
        <f>[21]Julho!$H$16</f>
        <v>18.720000000000002</v>
      </c>
      <c r="N25" s="15">
        <f>[21]Julho!$H$17</f>
        <v>12.96</v>
      </c>
      <c r="O25" s="15">
        <f>[21]Julho!$H$18</f>
        <v>14.04</v>
      </c>
      <c r="P25" s="15">
        <f>[21]Julho!$H$19</f>
        <v>18</v>
      </c>
      <c r="Q25" s="15">
        <f>[21]Julho!$H$20</f>
        <v>15.840000000000002</v>
      </c>
      <c r="R25" s="15">
        <f>[21]Julho!$H$21</f>
        <v>18</v>
      </c>
      <c r="S25" s="15">
        <f>[21]Julho!$H$22</f>
        <v>15.48</v>
      </c>
      <c r="T25" s="15">
        <f>[21]Julho!$H$23</f>
        <v>15.840000000000002</v>
      </c>
      <c r="U25" s="15">
        <f>[21]Julho!$H$24</f>
        <v>22.32</v>
      </c>
      <c r="V25" s="15">
        <f>[21]Julho!$H$25</f>
        <v>20.52</v>
      </c>
      <c r="W25" s="15">
        <f>[21]Julho!$H$26</f>
        <v>21.240000000000002</v>
      </c>
      <c r="X25" s="15">
        <f>[21]Julho!$H$27</f>
        <v>15.120000000000001</v>
      </c>
      <c r="Y25" s="15">
        <f>[21]Julho!$H$28</f>
        <v>19.079999999999998</v>
      </c>
      <c r="Z25" s="15">
        <f>[21]Julho!$H$29</f>
        <v>19.079999999999998</v>
      </c>
      <c r="AA25" s="15">
        <f>[21]Julho!$H$30</f>
        <v>16.2</v>
      </c>
      <c r="AB25" s="15">
        <f>[21]Julho!$H$31</f>
        <v>12.24</v>
      </c>
      <c r="AC25" s="15">
        <f>[21]Julho!$H$32</f>
        <v>20.16</v>
      </c>
      <c r="AD25" s="15">
        <f>[21]Julho!$H$33</f>
        <v>12.96</v>
      </c>
      <c r="AE25" s="15">
        <f>[21]Julho!$H$34</f>
        <v>11.879999999999999</v>
      </c>
      <c r="AF25" s="15">
        <f>[21]Julho!$H$35</f>
        <v>11.520000000000001</v>
      </c>
      <c r="AG25" s="75">
        <f t="shared" ref="AG25:AG30" si="3">MAX(B25:AF25)</f>
        <v>22.32</v>
      </c>
      <c r="AH25" s="97">
        <f t="shared" si="1"/>
        <v>15.619354838709675</v>
      </c>
    </row>
    <row r="26" spans="1:34" ht="17.100000000000001" customHeight="1" x14ac:dyDescent="0.2">
      <c r="A26" s="151" t="s">
        <v>16</v>
      </c>
      <c r="B26" s="15">
        <f>[22]Julho!$H$5</f>
        <v>15.120000000000001</v>
      </c>
      <c r="C26" s="15">
        <f>[22]Julho!$H$6</f>
        <v>14.04</v>
      </c>
      <c r="D26" s="15">
        <f>[22]Julho!$H$7</f>
        <v>15.840000000000002</v>
      </c>
      <c r="E26" s="15">
        <f>[22]Julho!$H$8</f>
        <v>10.8</v>
      </c>
      <c r="F26" s="15">
        <f>[22]Julho!$H$9</f>
        <v>6.84</v>
      </c>
      <c r="G26" s="15">
        <f>[22]Julho!$H$10</f>
        <v>9.7200000000000006</v>
      </c>
      <c r="H26" s="15">
        <f>[22]Julho!$H$11</f>
        <v>10.08</v>
      </c>
      <c r="I26" s="15">
        <f>[22]Julho!$H$12</f>
        <v>18.36</v>
      </c>
      <c r="J26" s="15">
        <f>[22]Julho!$H$13</f>
        <v>16.559999999999999</v>
      </c>
      <c r="K26" s="15">
        <f>[22]Julho!$H$14</f>
        <v>14.4</v>
      </c>
      <c r="L26" s="15">
        <f>[22]Julho!$H$15</f>
        <v>8.64</v>
      </c>
      <c r="M26" s="15">
        <f>[22]Julho!$H$16</f>
        <v>8.2799999999999994</v>
      </c>
      <c r="N26" s="15">
        <f>[22]Julho!$H$17</f>
        <v>11.520000000000001</v>
      </c>
      <c r="O26" s="15">
        <f>[22]Julho!$H$18</f>
        <v>15.120000000000001</v>
      </c>
      <c r="P26" s="15">
        <f>[22]Julho!$H$19</f>
        <v>20.52</v>
      </c>
      <c r="Q26" s="15">
        <f>[22]Julho!$H$20</f>
        <v>12.6</v>
      </c>
      <c r="R26" s="15">
        <f>[22]Julho!$H$21</f>
        <v>10.8</v>
      </c>
      <c r="S26" s="15">
        <f>[22]Julho!$H$22</f>
        <v>17.28</v>
      </c>
      <c r="T26" s="15">
        <f>[22]Julho!$H$23</f>
        <v>18</v>
      </c>
      <c r="U26" s="15">
        <f>[22]Julho!$H$24</f>
        <v>13.32</v>
      </c>
      <c r="V26" s="15">
        <f>[22]Julho!$H$25</f>
        <v>15.48</v>
      </c>
      <c r="W26" s="15">
        <f>[22]Julho!$H$26</f>
        <v>17.64</v>
      </c>
      <c r="X26" s="15">
        <f>[22]Julho!$H$27</f>
        <v>12.96</v>
      </c>
      <c r="Y26" s="15">
        <f>[22]Julho!$H$28</f>
        <v>14.76</v>
      </c>
      <c r="Z26" s="15">
        <f>[22]Julho!$H$29</f>
        <v>9.7200000000000006</v>
      </c>
      <c r="AA26" s="15">
        <f>[22]Julho!$H$30</f>
        <v>11.16</v>
      </c>
      <c r="AB26" s="15">
        <f>[22]Julho!$H$31</f>
        <v>9.3600000000000012</v>
      </c>
      <c r="AC26" s="15">
        <f>[22]Julho!$H$32</f>
        <v>12.6</v>
      </c>
      <c r="AD26" s="15">
        <f>[22]Julho!$H$33</f>
        <v>19.079999999999998</v>
      </c>
      <c r="AE26" s="15">
        <f>[22]Julho!$H$34</f>
        <v>11.520000000000001</v>
      </c>
      <c r="AF26" s="15">
        <f>[22]Julho!$H$35</f>
        <v>13.68</v>
      </c>
      <c r="AG26" s="75">
        <f t="shared" si="3"/>
        <v>20.52</v>
      </c>
      <c r="AH26" s="97">
        <f t="shared" si="1"/>
        <v>13.412903225806454</v>
      </c>
    </row>
    <row r="27" spans="1:34" ht="17.100000000000001" customHeight="1" x14ac:dyDescent="0.2">
      <c r="A27" s="151" t="s">
        <v>17</v>
      </c>
      <c r="B27" s="15">
        <f>[23]Julho!$H$5</f>
        <v>14.4</v>
      </c>
      <c r="C27" s="15">
        <f>[23]Julho!$H$6</f>
        <v>19.079999999999998</v>
      </c>
      <c r="D27" s="15">
        <f>[23]Julho!$H$7</f>
        <v>9</v>
      </c>
      <c r="E27" s="15">
        <f>[23]Julho!$H$8</f>
        <v>8.2799999999999994</v>
      </c>
      <c r="F27" s="15">
        <f>[23]Julho!$H$9</f>
        <v>9.7200000000000006</v>
      </c>
      <c r="G27" s="15">
        <f>[23]Julho!$H$10</f>
        <v>12.96</v>
      </c>
      <c r="H27" s="15">
        <f>[23]Julho!$H$11</f>
        <v>15.840000000000002</v>
      </c>
      <c r="I27" s="15">
        <f>[23]Julho!$H$12</f>
        <v>19.079999999999998</v>
      </c>
      <c r="J27" s="15">
        <f>[23]Julho!$H$13</f>
        <v>18.36</v>
      </c>
      <c r="K27" s="15">
        <f>[23]Julho!$H$14</f>
        <v>12.96</v>
      </c>
      <c r="L27" s="15">
        <f>[23]Julho!$H$15</f>
        <v>12.6</v>
      </c>
      <c r="M27" s="15">
        <f>[23]Julho!$H$16</f>
        <v>10.08</v>
      </c>
      <c r="N27" s="15">
        <f>[23]Julho!$H$17</f>
        <v>12.24</v>
      </c>
      <c r="O27" s="15">
        <f>[23]Julho!$H$18</f>
        <v>17.64</v>
      </c>
      <c r="P27" s="15">
        <f>[23]Julho!$H$19</f>
        <v>19.440000000000001</v>
      </c>
      <c r="Q27" s="15">
        <f>[23]Julho!$H$20</f>
        <v>14.04</v>
      </c>
      <c r="R27" s="15">
        <f>[23]Julho!$H$21</f>
        <v>21.240000000000002</v>
      </c>
      <c r="S27" s="15">
        <f>[23]Julho!$H$22</f>
        <v>18.36</v>
      </c>
      <c r="T27" s="15">
        <f>[23]Julho!$H$23</f>
        <v>19.079999999999998</v>
      </c>
      <c r="U27" s="15">
        <f>[23]Julho!$H$24</f>
        <v>23.759999999999998</v>
      </c>
      <c r="V27" s="15">
        <f>[23]Julho!$H$25</f>
        <v>16.920000000000002</v>
      </c>
      <c r="W27" s="15">
        <f>[23]Julho!$H$26</f>
        <v>19.440000000000001</v>
      </c>
      <c r="X27" s="15">
        <f>[23]Julho!$H$27</f>
        <v>10.08</v>
      </c>
      <c r="Y27" s="15">
        <f>[23]Julho!$H$28</f>
        <v>11.16</v>
      </c>
      <c r="Z27" s="15">
        <f>[23]Julho!$H$29</f>
        <v>11.520000000000001</v>
      </c>
      <c r="AA27" s="15">
        <f>[23]Julho!$H$30</f>
        <v>9</v>
      </c>
      <c r="AB27" s="15">
        <f>[23]Julho!$H$31</f>
        <v>7.9200000000000008</v>
      </c>
      <c r="AC27" s="15">
        <f>[23]Julho!$H$32</f>
        <v>26.28</v>
      </c>
      <c r="AD27" s="15">
        <f>[23]Julho!$H$33</f>
        <v>10.8</v>
      </c>
      <c r="AE27" s="15">
        <f>[23]Julho!$H$34</f>
        <v>12.6</v>
      </c>
      <c r="AF27" s="15">
        <f>[23]Julho!$H$35</f>
        <v>18.720000000000002</v>
      </c>
      <c r="AG27" s="75">
        <f t="shared" si="3"/>
        <v>26.28</v>
      </c>
      <c r="AH27" s="97">
        <f t="shared" si="1"/>
        <v>14.922580645161293</v>
      </c>
    </row>
    <row r="28" spans="1:34" ht="17.100000000000001" customHeight="1" x14ac:dyDescent="0.2">
      <c r="A28" s="151" t="s">
        <v>18</v>
      </c>
      <c r="B28" s="15">
        <f>[24]Julho!$H$5</f>
        <v>2.52</v>
      </c>
      <c r="C28" s="15">
        <f>[24]Julho!$H$6</f>
        <v>6.84</v>
      </c>
      <c r="D28" s="15">
        <f>[24]Julho!$H$7</f>
        <v>1.8</v>
      </c>
      <c r="E28" s="15">
        <f>[24]Julho!$H$8</f>
        <v>7.2</v>
      </c>
      <c r="F28" s="15">
        <f>[24]Julho!$H$9</f>
        <v>2.16</v>
      </c>
      <c r="G28" s="15">
        <f>[24]Julho!$H$10</f>
        <v>3.6</v>
      </c>
      <c r="H28" s="15">
        <f>[24]Julho!$H$11</f>
        <v>3.9600000000000004</v>
      </c>
      <c r="I28" s="15">
        <f>[24]Julho!$H$12</f>
        <v>11.879999999999999</v>
      </c>
      <c r="J28" s="15">
        <f>[24]Julho!$H$13</f>
        <v>20.52</v>
      </c>
      <c r="K28" s="15">
        <f>[24]Julho!$H$14</f>
        <v>16.2</v>
      </c>
      <c r="L28" s="15">
        <f>[24]Julho!$H$15</f>
        <v>19.8</v>
      </c>
      <c r="M28" s="15">
        <f>[24]Julho!$H$16</f>
        <v>1.08</v>
      </c>
      <c r="N28" s="15">
        <f>[24]Julho!$H$17</f>
        <v>3.6</v>
      </c>
      <c r="O28" s="15">
        <f>[24]Julho!$H$18</f>
        <v>3.9600000000000004</v>
      </c>
      <c r="P28" s="15">
        <f>[24]Julho!$H$19</f>
        <v>14.4</v>
      </c>
      <c r="Q28" s="15">
        <f>[24]Julho!$H$20</f>
        <v>1.4400000000000002</v>
      </c>
      <c r="R28" s="15">
        <f>[24]Julho!$H$21</f>
        <v>11.16</v>
      </c>
      <c r="S28" s="15">
        <f>[24]Julho!$H$22</f>
        <v>7.5600000000000005</v>
      </c>
      <c r="T28" s="15">
        <f>[24]Julho!$H$23</f>
        <v>13.32</v>
      </c>
      <c r="U28" s="15">
        <f>[24]Julho!$H$24</f>
        <v>5.7600000000000007</v>
      </c>
      <c r="V28" s="15">
        <f>[24]Julho!$H$25</f>
        <v>19.079999999999998</v>
      </c>
      <c r="W28" s="15">
        <f>[24]Julho!$H$26</f>
        <v>4.6800000000000006</v>
      </c>
      <c r="X28" s="15">
        <f>[24]Julho!$H$27</f>
        <v>0.72000000000000008</v>
      </c>
      <c r="Y28" s="15">
        <f>[24]Julho!$H$28</f>
        <v>1.08</v>
      </c>
      <c r="Z28" s="15">
        <f>[24]Julho!$H$29</f>
        <v>7.2</v>
      </c>
      <c r="AA28" s="15">
        <f>[24]Julho!$H$30</f>
        <v>1.08</v>
      </c>
      <c r="AB28" s="15">
        <f>[24]Julho!$H$31</f>
        <v>0.72000000000000008</v>
      </c>
      <c r="AC28" s="15">
        <f>[24]Julho!$H$32</f>
        <v>20.88</v>
      </c>
      <c r="AD28" s="15">
        <f>[24]Julho!$H$33</f>
        <v>15.840000000000002</v>
      </c>
      <c r="AE28" s="15">
        <f>[24]Julho!$H$34</f>
        <v>5.7600000000000007</v>
      </c>
      <c r="AF28" s="15">
        <f>[24]Julho!$H$35</f>
        <v>2.8800000000000003</v>
      </c>
      <c r="AG28" s="75">
        <f t="shared" si="3"/>
        <v>20.88</v>
      </c>
      <c r="AH28" s="97">
        <f t="shared" si="1"/>
        <v>7.6993548387096764</v>
      </c>
    </row>
    <row r="29" spans="1:34" ht="17.100000000000001" customHeight="1" x14ac:dyDescent="0.2">
      <c r="A29" s="151" t="s">
        <v>19</v>
      </c>
      <c r="B29" s="15">
        <f>[25]Julho!$H$5</f>
        <v>16.559999999999999</v>
      </c>
      <c r="C29" s="15">
        <f>[25]Julho!$H$6</f>
        <v>14.04</v>
      </c>
      <c r="D29" s="15">
        <f>[25]Julho!$H$7</f>
        <v>12.6</v>
      </c>
      <c r="E29" s="15">
        <f>[25]Julho!$H$8</f>
        <v>16.2</v>
      </c>
      <c r="F29" s="15">
        <f>[25]Julho!$H$9</f>
        <v>15.840000000000002</v>
      </c>
      <c r="G29" s="15">
        <f>[25]Julho!$H$10</f>
        <v>10.44</v>
      </c>
      <c r="H29" s="15">
        <f>[25]Julho!$H$11</f>
        <v>13.32</v>
      </c>
      <c r="I29" s="15">
        <f>[25]Julho!$H$12</f>
        <v>16.2</v>
      </c>
      <c r="J29" s="15">
        <f>[25]Julho!$H$13</f>
        <v>16.920000000000002</v>
      </c>
      <c r="K29" s="15">
        <f>[25]Julho!$H$14</f>
        <v>12.24</v>
      </c>
      <c r="L29" s="15">
        <f>[25]Julho!$H$15</f>
        <v>18</v>
      </c>
      <c r="M29" s="15">
        <f>[25]Julho!$H$16</f>
        <v>21.96</v>
      </c>
      <c r="N29" s="15">
        <f>[25]Julho!$H$17</f>
        <v>12.6</v>
      </c>
      <c r="O29" s="15">
        <f>[25]Julho!$H$18</f>
        <v>19.440000000000001</v>
      </c>
      <c r="P29" s="15">
        <f>[25]Julho!$H$19</f>
        <v>18.720000000000002</v>
      </c>
      <c r="Q29" s="15">
        <f>[25]Julho!$H$20</f>
        <v>16.920000000000002</v>
      </c>
      <c r="R29" s="15">
        <f>[25]Julho!$H$21</f>
        <v>19.079999999999998</v>
      </c>
      <c r="S29" s="15">
        <f>[25]Julho!$H$22</f>
        <v>19.079999999999998</v>
      </c>
      <c r="T29" s="15">
        <f>[25]Julho!$H$23</f>
        <v>18</v>
      </c>
      <c r="U29" s="15">
        <f>[25]Julho!$H$24</f>
        <v>24.840000000000003</v>
      </c>
      <c r="V29" s="15">
        <f>[25]Julho!$H$25</f>
        <v>17.28</v>
      </c>
      <c r="W29" s="15">
        <f>[25]Julho!$H$26</f>
        <v>18.720000000000002</v>
      </c>
      <c r="X29" s="15">
        <f>[25]Julho!$H$27</f>
        <v>14.4</v>
      </c>
      <c r="Y29" s="15">
        <f>[25]Julho!$H$28</f>
        <v>18.720000000000002</v>
      </c>
      <c r="Z29" s="15">
        <f>[25]Julho!$H$29</f>
        <v>14.76</v>
      </c>
      <c r="AA29" s="15">
        <f>[25]Julho!$H$30</f>
        <v>7.9200000000000008</v>
      </c>
      <c r="AB29" s="15">
        <f>[25]Julho!$H$31</f>
        <v>11.520000000000001</v>
      </c>
      <c r="AC29" s="15">
        <f>[25]Julho!$H$32</f>
        <v>14.76</v>
      </c>
      <c r="AD29" s="15">
        <f>[25]Julho!$H$33</f>
        <v>19.079999999999998</v>
      </c>
      <c r="AE29" s="15">
        <f>[25]Julho!$H$34</f>
        <v>11.520000000000001</v>
      </c>
      <c r="AF29" s="15">
        <f>[25]Julho!$H$35</f>
        <v>15.120000000000001</v>
      </c>
      <c r="AG29" s="75">
        <f t="shared" si="3"/>
        <v>24.840000000000003</v>
      </c>
      <c r="AH29" s="97">
        <f t="shared" si="1"/>
        <v>16.025806451612901</v>
      </c>
    </row>
    <row r="30" spans="1:34" ht="17.100000000000001" customHeight="1" x14ac:dyDescent="0.2">
      <c r="A30" s="151" t="s">
        <v>31</v>
      </c>
      <c r="B30" s="15">
        <f>[26]Julho!$H$5</f>
        <v>13.32</v>
      </c>
      <c r="C30" s="15">
        <f>[26]Julho!$H$6</f>
        <v>17.64</v>
      </c>
      <c r="D30" s="15">
        <f>[26]Julho!$H$7</f>
        <v>12.24</v>
      </c>
      <c r="E30" s="15">
        <f>[26]Julho!$H$8</f>
        <v>11.879999999999999</v>
      </c>
      <c r="F30" s="15">
        <f>[26]Julho!$H$9</f>
        <v>11.879999999999999</v>
      </c>
      <c r="G30" s="15">
        <f>[26]Julho!$H$10</f>
        <v>12.24</v>
      </c>
      <c r="H30" s="15">
        <f>[26]Julho!$H$11</f>
        <v>9.3600000000000012</v>
      </c>
      <c r="I30" s="15">
        <f>[26]Julho!$H$12</f>
        <v>9.7200000000000006</v>
      </c>
      <c r="J30" s="15">
        <f>[26]Julho!$H$13</f>
        <v>15.840000000000002</v>
      </c>
      <c r="K30" s="15">
        <f>[26]Julho!$H$14</f>
        <v>20.16</v>
      </c>
      <c r="L30" s="15">
        <f>[26]Julho!$H$15</f>
        <v>12.6</v>
      </c>
      <c r="M30" s="15">
        <f>[26]Julho!$H$16</f>
        <v>14.04</v>
      </c>
      <c r="N30" s="15">
        <f>[26]Julho!$H$17</f>
        <v>10.8</v>
      </c>
      <c r="O30" s="15">
        <f>[26]Julho!$H$18</f>
        <v>16.559999999999999</v>
      </c>
      <c r="P30" s="15">
        <f>[26]Julho!$H$19</f>
        <v>20.52</v>
      </c>
      <c r="Q30" s="15">
        <f>[26]Julho!$H$20</f>
        <v>13.32</v>
      </c>
      <c r="R30" s="15">
        <f>[26]Julho!$H$21</f>
        <v>15.48</v>
      </c>
      <c r="S30" s="15">
        <f>[26]Julho!$H$22</f>
        <v>15.48</v>
      </c>
      <c r="T30" s="15">
        <f>[26]Julho!$H$23</f>
        <v>19.079999999999998</v>
      </c>
      <c r="U30" s="15">
        <f>[26]Julho!$H$24</f>
        <v>16.559999999999999</v>
      </c>
      <c r="V30" s="15">
        <f>[26]Julho!$H$25</f>
        <v>23.040000000000003</v>
      </c>
      <c r="W30" s="15">
        <f>[26]Julho!$H$26</f>
        <v>13.68</v>
      </c>
      <c r="X30" s="15">
        <f>[26]Julho!$H$27</f>
        <v>8.64</v>
      </c>
      <c r="Y30" s="15">
        <f>[26]Julho!$H$28</f>
        <v>14.76</v>
      </c>
      <c r="Z30" s="15">
        <f>[26]Julho!$H$29</f>
        <v>12.24</v>
      </c>
      <c r="AA30" s="15">
        <f>[26]Julho!$H$30</f>
        <v>11.879999999999999</v>
      </c>
      <c r="AB30" s="15">
        <f>[26]Julho!$H$31</f>
        <v>10.08</v>
      </c>
      <c r="AC30" s="15">
        <f>[26]Julho!$H$32</f>
        <v>20.52</v>
      </c>
      <c r="AD30" s="15">
        <f>[26]Julho!$H$33</f>
        <v>11.520000000000001</v>
      </c>
      <c r="AE30" s="15">
        <f>[26]Julho!$H$34</f>
        <v>11.16</v>
      </c>
      <c r="AF30" s="15">
        <f>[26]Julho!$H$35</f>
        <v>18.720000000000002</v>
      </c>
      <c r="AG30" s="75">
        <f t="shared" si="3"/>
        <v>23.040000000000003</v>
      </c>
      <c r="AH30" s="97">
        <f t="shared" si="1"/>
        <v>14.353548387096774</v>
      </c>
    </row>
    <row r="31" spans="1:34" ht="17.100000000000001" customHeight="1" x14ac:dyDescent="0.2">
      <c r="A31" s="151" t="s">
        <v>48</v>
      </c>
      <c r="B31" s="15">
        <f>[27]Julho!$H$5</f>
        <v>15.48</v>
      </c>
      <c r="C31" s="15">
        <f>[27]Julho!$H$6</f>
        <v>17.28</v>
      </c>
      <c r="D31" s="15">
        <f>[27]Julho!$H$7</f>
        <v>15.120000000000001</v>
      </c>
      <c r="E31" s="15">
        <f>[27]Julho!$H$8</f>
        <v>14.76</v>
      </c>
      <c r="F31" s="15">
        <f>[27]Julho!$H$9</f>
        <v>14.4</v>
      </c>
      <c r="G31" s="15">
        <f>[27]Julho!$H$10</f>
        <v>18.720000000000002</v>
      </c>
      <c r="H31" s="15">
        <f>[27]Julho!$H$11</f>
        <v>19.079999999999998</v>
      </c>
      <c r="I31" s="15">
        <f>[27]Julho!$H$12</f>
        <v>11.879999999999999</v>
      </c>
      <c r="J31" s="15">
        <f>[27]Julho!$H$13</f>
        <v>19.8</v>
      </c>
      <c r="K31" s="15">
        <f>[27]Julho!$H$14</f>
        <v>21.6</v>
      </c>
      <c r="L31" s="15">
        <f>[27]Julho!$H$15</f>
        <v>21.240000000000002</v>
      </c>
      <c r="M31" s="15">
        <f>[27]Julho!$H$16</f>
        <v>18.720000000000002</v>
      </c>
      <c r="N31" s="15">
        <f>[27]Julho!$H$17</f>
        <v>13.32</v>
      </c>
      <c r="O31" s="15">
        <f>[27]Julho!$H$18</f>
        <v>15.120000000000001</v>
      </c>
      <c r="P31" s="15">
        <f>[27]Julho!$H$19</f>
        <v>24.48</v>
      </c>
      <c r="Q31" s="15">
        <f>[27]Julho!$H$20</f>
        <v>14.76</v>
      </c>
      <c r="R31" s="15">
        <f>[27]Julho!$H$21</f>
        <v>20.16</v>
      </c>
      <c r="S31" s="15">
        <f>[27]Julho!$H$22</f>
        <v>21.6</v>
      </c>
      <c r="T31" s="15">
        <f>[27]Julho!$H$23</f>
        <v>20.88</v>
      </c>
      <c r="U31" s="15">
        <f>[27]Julho!$H$24</f>
        <v>14.04</v>
      </c>
      <c r="V31" s="15">
        <f>[27]Julho!$H$25</f>
        <v>18.720000000000002</v>
      </c>
      <c r="W31" s="15">
        <f>[27]Julho!$H$26</f>
        <v>14.76</v>
      </c>
      <c r="X31" s="15">
        <f>[27]Julho!$H$27</f>
        <v>15.48</v>
      </c>
      <c r="Y31" s="15">
        <f>[27]Julho!$H$28</f>
        <v>15.840000000000002</v>
      </c>
      <c r="Z31" s="15">
        <f>[27]Julho!$H$29</f>
        <v>13.68</v>
      </c>
      <c r="AA31" s="15">
        <f>[27]Julho!$H$30</f>
        <v>15.840000000000002</v>
      </c>
      <c r="AB31" s="15">
        <f>[27]Julho!$H$31</f>
        <v>13.68</v>
      </c>
      <c r="AC31" s="15">
        <f>[27]Julho!$H$32</f>
        <v>21.6</v>
      </c>
      <c r="AD31" s="15">
        <f>[27]Julho!$H$33</f>
        <v>12.24</v>
      </c>
      <c r="AE31" s="15">
        <f>[27]Julho!$H$34</f>
        <v>13.68</v>
      </c>
      <c r="AF31" s="15">
        <f>[27]Julho!$H$35</f>
        <v>19.8</v>
      </c>
      <c r="AG31" s="75">
        <f>MAX(B31:AF31)</f>
        <v>24.48</v>
      </c>
      <c r="AH31" s="97">
        <f t="shared" si="1"/>
        <v>17.024516129032261</v>
      </c>
    </row>
    <row r="32" spans="1:34" ht="17.100000000000001" customHeight="1" x14ac:dyDescent="0.2">
      <c r="A32" s="151" t="s">
        <v>20</v>
      </c>
      <c r="B32" s="15">
        <f>[28]Julho!$H$5</f>
        <v>9.7200000000000006</v>
      </c>
      <c r="C32" s="15">
        <f>[28]Julho!$H$6</f>
        <v>9.7200000000000006</v>
      </c>
      <c r="D32" s="15">
        <f>[28]Julho!$H$7</f>
        <v>5.04</v>
      </c>
      <c r="E32" s="15">
        <f>[28]Julho!$H$8</f>
        <v>10.08</v>
      </c>
      <c r="F32" s="15">
        <f>[28]Julho!$H$9</f>
        <v>10.8</v>
      </c>
      <c r="G32" s="15">
        <f>[28]Julho!$H$10</f>
        <v>10.44</v>
      </c>
      <c r="H32" s="15">
        <f>[28]Julho!$H$11</f>
        <v>9.3600000000000012</v>
      </c>
      <c r="I32" s="15">
        <f>[28]Julho!$H$12</f>
        <v>8.64</v>
      </c>
      <c r="J32" s="15">
        <f>[28]Julho!$H$13</f>
        <v>15.48</v>
      </c>
      <c r="K32" s="15">
        <f>[28]Julho!$H$14</f>
        <v>11.520000000000001</v>
      </c>
      <c r="L32" s="15">
        <f>[28]Julho!$H$15</f>
        <v>9</v>
      </c>
      <c r="M32" s="15">
        <f>[28]Julho!$H$16</f>
        <v>4.32</v>
      </c>
      <c r="N32" s="15">
        <f>[28]Julho!$H$17</f>
        <v>6.84</v>
      </c>
      <c r="O32" s="15">
        <f>[28]Julho!$H$18</f>
        <v>14.4</v>
      </c>
      <c r="P32" s="15">
        <f>[28]Julho!$H$19</f>
        <v>11.520000000000001</v>
      </c>
      <c r="Q32" s="15">
        <f>[28]Julho!$H$20</f>
        <v>7.9200000000000008</v>
      </c>
      <c r="R32" s="15">
        <f>[28]Julho!$H$21</f>
        <v>12.96</v>
      </c>
      <c r="S32" s="15">
        <f>[28]Julho!$H$22</f>
        <v>10.08</v>
      </c>
      <c r="T32" s="15">
        <f>[28]Julho!$H$23</f>
        <v>10.8</v>
      </c>
      <c r="U32" s="15">
        <f>[28]Julho!$H$24</f>
        <v>11.879999999999999</v>
      </c>
      <c r="V32" s="15">
        <f>[28]Julho!$H$25</f>
        <v>16.559999999999999</v>
      </c>
      <c r="W32" s="15">
        <f>[28]Julho!$H$26</f>
        <v>6.84</v>
      </c>
      <c r="X32" s="15">
        <f>[28]Julho!$H$27</f>
        <v>6.48</v>
      </c>
      <c r="Y32" s="15">
        <f>[28]Julho!$H$28</f>
        <v>8.2799999999999994</v>
      </c>
      <c r="Z32" s="15">
        <f>[28]Julho!$H$29</f>
        <v>10.08</v>
      </c>
      <c r="AA32" s="15">
        <f>[28]Julho!$H$30</f>
        <v>9</v>
      </c>
      <c r="AB32" s="15">
        <f>[28]Julho!$H$31</f>
        <v>8.64</v>
      </c>
      <c r="AC32" s="15">
        <f>[28]Julho!$H$32</f>
        <v>9</v>
      </c>
      <c r="AD32" s="15">
        <f>[28]Julho!$H$33</f>
        <v>9.7200000000000006</v>
      </c>
      <c r="AE32" s="15">
        <f>[28]Julho!$H$34</f>
        <v>12.96</v>
      </c>
      <c r="AF32" s="15">
        <f>[28]Julho!$H$35</f>
        <v>12.24</v>
      </c>
      <c r="AG32" s="75">
        <f t="shared" ref="AG32" si="4">MAX(B32:AF32)</f>
        <v>16.559999999999999</v>
      </c>
      <c r="AH32" s="97">
        <f t="shared" ref="AH32" si="5">AVERAGE(B32:AF32)</f>
        <v>10.010322580645163</v>
      </c>
    </row>
    <row r="33" spans="1:34" ht="17.100000000000001" customHeight="1" x14ac:dyDescent="0.2">
      <c r="A33" s="72" t="s">
        <v>144</v>
      </c>
      <c r="B33" s="15" t="str">
        <f>[29]Julho!$H$5</f>
        <v>*</v>
      </c>
      <c r="C33" s="15" t="str">
        <f>[29]Julho!$H$6</f>
        <v>*</v>
      </c>
      <c r="D33" s="15" t="str">
        <f>[29]Julho!$H$7</f>
        <v>*</v>
      </c>
      <c r="E33" s="15" t="str">
        <f>[29]Julho!$H$8</f>
        <v>*</v>
      </c>
      <c r="F33" s="15" t="str">
        <f>[29]Julho!$H$9</f>
        <v>*</v>
      </c>
      <c r="G33" s="15" t="str">
        <f>[29]Julho!$H$10</f>
        <v>*</v>
      </c>
      <c r="H33" s="15" t="str">
        <f>[29]Julho!$H$11</f>
        <v>*</v>
      </c>
      <c r="I33" s="15" t="str">
        <f>[29]Julho!$H$12</f>
        <v>*</v>
      </c>
      <c r="J33" s="15" t="str">
        <f>[29]Julho!$H$13</f>
        <v>*</v>
      </c>
      <c r="K33" s="15" t="str">
        <f>[29]Julho!$H$14</f>
        <v>*</v>
      </c>
      <c r="L33" s="15" t="str">
        <f>[29]Julho!$H$15</f>
        <v>*</v>
      </c>
      <c r="M33" s="15">
        <f>[29]Julho!$H$16</f>
        <v>9</v>
      </c>
      <c r="N33" s="15">
        <f>[29]Julho!$H$17</f>
        <v>13.68</v>
      </c>
      <c r="O33" s="15">
        <f>[29]Julho!$H$18</f>
        <v>18</v>
      </c>
      <c r="P33" s="15">
        <f>[29]Julho!$H$19</f>
        <v>20.16</v>
      </c>
      <c r="Q33" s="15">
        <f>[29]Julho!$H$20</f>
        <v>11.520000000000001</v>
      </c>
      <c r="R33" s="15">
        <f>[29]Julho!$H$21</f>
        <v>17.64</v>
      </c>
      <c r="S33" s="15">
        <f>[29]Julho!$H$22</f>
        <v>19.079999999999998</v>
      </c>
      <c r="T33" s="15">
        <f>[29]Julho!$H$23</f>
        <v>18.36</v>
      </c>
      <c r="U33" s="15">
        <f>[29]Julho!$H$24</f>
        <v>25.2</v>
      </c>
      <c r="V33" s="15">
        <f>[29]Julho!$H$25</f>
        <v>19.079999999999998</v>
      </c>
      <c r="W33" s="15">
        <f>[29]Julho!$H$26</f>
        <v>16.559999999999999</v>
      </c>
      <c r="X33" s="15">
        <f>[29]Julho!$H$27</f>
        <v>11.520000000000001</v>
      </c>
      <c r="Y33" s="15">
        <f>[29]Julho!$H$28</f>
        <v>14.4</v>
      </c>
      <c r="Z33" s="15">
        <f>[29]Julho!$H$29</f>
        <v>18.720000000000002</v>
      </c>
      <c r="AA33" s="15">
        <f>[29]Julho!$H$30</f>
        <v>11.520000000000001</v>
      </c>
      <c r="AB33" s="15">
        <f>[29]Julho!$H$31</f>
        <v>11.16</v>
      </c>
      <c r="AC33" s="15">
        <f>[29]Julho!$H$32</f>
        <v>18.36</v>
      </c>
      <c r="AD33" s="15">
        <f>[29]Julho!$H$33</f>
        <v>14.04</v>
      </c>
      <c r="AE33" s="15">
        <f>[29]Julho!$H$34</f>
        <v>12.96</v>
      </c>
      <c r="AF33" s="15">
        <f>[29]Julho!$H$35</f>
        <v>18.720000000000002</v>
      </c>
      <c r="AG33" s="95">
        <f>MAX(B33:AF33)</f>
        <v>25.2</v>
      </c>
      <c r="AH33" s="97">
        <f>AVERAGE(B33:AF33)</f>
        <v>15.984</v>
      </c>
    </row>
    <row r="34" spans="1:34" ht="17.100000000000001" customHeight="1" x14ac:dyDescent="0.2">
      <c r="A34" s="72" t="s">
        <v>145</v>
      </c>
      <c r="B34" s="15" t="str">
        <f>[30]Julho!$H$5</f>
        <v>*</v>
      </c>
      <c r="C34" s="15" t="str">
        <f>[30]Julho!$H$6</f>
        <v>*</v>
      </c>
      <c r="D34" s="15" t="str">
        <f>[30]Julho!$H$7</f>
        <v>*</v>
      </c>
      <c r="E34" s="15" t="str">
        <f>[30]Julho!$H$8</f>
        <v>*</v>
      </c>
      <c r="F34" s="15" t="str">
        <f>[30]Julho!$H$9</f>
        <v>*</v>
      </c>
      <c r="G34" s="15" t="str">
        <f>[30]Julho!$H$10</f>
        <v>*</v>
      </c>
      <c r="H34" s="15" t="str">
        <f>[30]Julho!$H$11</f>
        <v>*</v>
      </c>
      <c r="I34" s="15" t="str">
        <f>[30]Julho!$H$12</f>
        <v>*</v>
      </c>
      <c r="J34" s="15" t="str">
        <f>[30]Julho!$H$13</f>
        <v>*</v>
      </c>
      <c r="K34" s="15" t="str">
        <f>[30]Julho!$H$14</f>
        <v>*</v>
      </c>
      <c r="L34" s="15" t="str">
        <f>[30]Julho!$H$15</f>
        <v>*</v>
      </c>
      <c r="M34" s="15" t="str">
        <f>[30]Julho!$H$16</f>
        <v>*</v>
      </c>
      <c r="N34" s="15" t="str">
        <f>[30]Julho!$H$17</f>
        <v>*</v>
      </c>
      <c r="O34" s="15" t="str">
        <f>[30]Julho!$H$18</f>
        <v>*</v>
      </c>
      <c r="P34" s="15" t="str">
        <f>[30]Julho!$H$19</f>
        <v>*</v>
      </c>
      <c r="Q34" s="15" t="str">
        <f>[30]Julho!$H$20</f>
        <v>*</v>
      </c>
      <c r="R34" s="15" t="str">
        <f>[30]Julho!$H$21</f>
        <v>*</v>
      </c>
      <c r="S34" s="15" t="str">
        <f>[30]Julho!$H$22</f>
        <v>*</v>
      </c>
      <c r="T34" s="15" t="str">
        <f>[30]Julho!$H$23</f>
        <v>*</v>
      </c>
      <c r="U34" s="15" t="str">
        <f>[30]Julho!$H$24</f>
        <v>*</v>
      </c>
      <c r="V34" s="15" t="str">
        <f>[30]Julho!$H$25</f>
        <v>*</v>
      </c>
      <c r="W34" s="15" t="str">
        <f>[30]Julho!$H$26</f>
        <v>*</v>
      </c>
      <c r="X34" s="15">
        <f>[30]Julho!$H$27</f>
        <v>18</v>
      </c>
      <c r="Y34" s="15">
        <f>[30]Julho!$H$28</f>
        <v>21.240000000000002</v>
      </c>
      <c r="Z34" s="15">
        <f>[30]Julho!$H$29</f>
        <v>20.88</v>
      </c>
      <c r="AA34" s="15">
        <f>[30]Julho!$H$30</f>
        <v>14.4</v>
      </c>
      <c r="AB34" s="15">
        <f>[30]Julho!$H$31</f>
        <v>14.76</v>
      </c>
      <c r="AC34" s="15">
        <f>[30]Julho!$H$32</f>
        <v>21.6</v>
      </c>
      <c r="AD34" s="15">
        <f>[30]Julho!$H$33</f>
        <v>14.04</v>
      </c>
      <c r="AE34" s="15">
        <f>[30]Julho!$H$34</f>
        <v>12.96</v>
      </c>
      <c r="AF34" s="15">
        <f>[30]Julho!$H$35</f>
        <v>19.440000000000001</v>
      </c>
      <c r="AG34" s="75">
        <f>MAX(B34:AF34)</f>
        <v>21.6</v>
      </c>
      <c r="AH34" s="97">
        <f t="shared" ref="AH34:AH49" si="6">AVERAGE(B34:AF34)</f>
        <v>17.480000000000004</v>
      </c>
    </row>
    <row r="35" spans="1:34" ht="17.100000000000001" customHeight="1" x14ac:dyDescent="0.2">
      <c r="A35" s="72" t="s">
        <v>146</v>
      </c>
      <c r="B35" s="15" t="str">
        <f>[31]Julho!$H$5</f>
        <v>*</v>
      </c>
      <c r="C35" s="15" t="str">
        <f>[31]Julho!$H$6</f>
        <v>*</v>
      </c>
      <c r="D35" s="15" t="str">
        <f>[31]Julho!$H$7</f>
        <v>*</v>
      </c>
      <c r="E35" s="15" t="str">
        <f>[31]Julho!$H$8</f>
        <v>*</v>
      </c>
      <c r="F35" s="15" t="str">
        <f>[31]Julho!$H$9</f>
        <v>*</v>
      </c>
      <c r="G35" s="15" t="str">
        <f>[31]Julho!$H$10</f>
        <v>*</v>
      </c>
      <c r="H35" s="15" t="str">
        <f>[31]Julho!$H$11</f>
        <v>*</v>
      </c>
      <c r="I35" s="15" t="str">
        <f>[31]Julho!$H$12</f>
        <v>*</v>
      </c>
      <c r="J35" s="15">
        <f>[31]Julho!$H$13</f>
        <v>7.9200000000000008</v>
      </c>
      <c r="K35" s="15">
        <f>[31]Julho!$H$14</f>
        <v>25.56</v>
      </c>
      <c r="L35" s="15">
        <f>[31]Julho!$H$15</f>
        <v>28.44</v>
      </c>
      <c r="M35" s="15">
        <f>[31]Julho!$H$16</f>
        <v>20.52</v>
      </c>
      <c r="N35" s="15">
        <f>[31]Julho!$H$17</f>
        <v>15.840000000000002</v>
      </c>
      <c r="O35" s="15">
        <f>[31]Julho!$H$18</f>
        <v>21.6</v>
      </c>
      <c r="P35" s="15">
        <f>[31]Julho!$H$19</f>
        <v>26.64</v>
      </c>
      <c r="Q35" s="15">
        <f>[31]Julho!$H$20</f>
        <v>14.4</v>
      </c>
      <c r="R35" s="15">
        <f>[31]Julho!$H$21</f>
        <v>20.88</v>
      </c>
      <c r="S35" s="15">
        <f>[31]Julho!$H$22</f>
        <v>22.68</v>
      </c>
      <c r="T35" s="15">
        <f>[31]Julho!$H$23</f>
        <v>22.32</v>
      </c>
      <c r="U35" s="15">
        <f>[31]Julho!$H$24</f>
        <v>19.079999999999998</v>
      </c>
      <c r="V35" s="15">
        <f>[31]Julho!$H$25</f>
        <v>35.28</v>
      </c>
      <c r="W35" s="15">
        <f>[31]Julho!$H$26</f>
        <v>22.68</v>
      </c>
      <c r="X35" s="15">
        <f>[31]Julho!$H$27</f>
        <v>14.04</v>
      </c>
      <c r="Y35" s="15">
        <f>[31]Julho!$H$28</f>
        <v>15.840000000000002</v>
      </c>
      <c r="Z35" s="15">
        <f>[31]Julho!$H$29</f>
        <v>21.240000000000002</v>
      </c>
      <c r="AA35" s="15">
        <f>[31]Julho!$H$30</f>
        <v>14.4</v>
      </c>
      <c r="AB35" s="15">
        <f>[31]Julho!$H$31</f>
        <v>12.96</v>
      </c>
      <c r="AC35" s="15">
        <f>[31]Julho!$H$32</f>
        <v>24.840000000000003</v>
      </c>
      <c r="AD35" s="15">
        <f>[31]Julho!$H$33</f>
        <v>17.64</v>
      </c>
      <c r="AE35" s="15">
        <f>[31]Julho!$H$34</f>
        <v>21.240000000000002</v>
      </c>
      <c r="AF35" s="15">
        <f>[31]Julho!$H$35</f>
        <v>24.840000000000003</v>
      </c>
      <c r="AG35" s="75">
        <f t="shared" ref="AG35:AG47" si="7">MAX(B35:AF35)</f>
        <v>35.28</v>
      </c>
      <c r="AH35" s="97">
        <f t="shared" si="6"/>
        <v>20.47304347826087</v>
      </c>
    </row>
    <row r="36" spans="1:34" ht="17.100000000000001" customHeight="1" x14ac:dyDescent="0.2">
      <c r="A36" s="72" t="s">
        <v>147</v>
      </c>
      <c r="B36" s="15" t="str">
        <f>[32]Julho!$H$5</f>
        <v>*</v>
      </c>
      <c r="C36" s="15" t="str">
        <f>[32]Julho!$H$6</f>
        <v>*</v>
      </c>
      <c r="D36" s="15" t="str">
        <f>[32]Julho!$H$7</f>
        <v>*</v>
      </c>
      <c r="E36" s="15" t="str">
        <f>[32]Julho!$H$8</f>
        <v>*</v>
      </c>
      <c r="F36" s="15" t="str">
        <f>[32]Julho!$H$9</f>
        <v>*</v>
      </c>
      <c r="G36" s="15" t="str">
        <f>[32]Julho!$H$10</f>
        <v>*</v>
      </c>
      <c r="H36" s="15" t="str">
        <f>[32]Julho!$H$11</f>
        <v>*</v>
      </c>
      <c r="I36" s="15" t="str">
        <f>[32]Julho!$H$12</f>
        <v>*</v>
      </c>
      <c r="J36" s="15" t="str">
        <f>[32]Julho!$H$13</f>
        <v>*</v>
      </c>
      <c r="K36" s="15" t="str">
        <f>[32]Julho!$H$14</f>
        <v>*</v>
      </c>
      <c r="L36" s="15" t="str">
        <f>[32]Julho!$H$15</f>
        <v>*</v>
      </c>
      <c r="M36" s="15" t="str">
        <f>[32]Julho!$H$16</f>
        <v>*</v>
      </c>
      <c r="N36" s="15" t="str">
        <f>[32]Julho!$H$17</f>
        <v>*</v>
      </c>
      <c r="O36" s="15" t="str">
        <f>[32]Julho!$H$18</f>
        <v>*</v>
      </c>
      <c r="P36" s="15" t="str">
        <f>[32]Julho!$H$19</f>
        <v>*</v>
      </c>
      <c r="Q36" s="15" t="str">
        <f>[32]Julho!$H$20</f>
        <v>*</v>
      </c>
      <c r="R36" s="15" t="str">
        <f>[32]Julho!$H$21</f>
        <v>*</v>
      </c>
      <c r="S36" s="15" t="str">
        <f>[32]Julho!$H$22</f>
        <v>*</v>
      </c>
      <c r="T36" s="15" t="str">
        <f>[32]Julho!$H$23</f>
        <v>*</v>
      </c>
      <c r="U36" s="15" t="str">
        <f>[32]Julho!$H$24</f>
        <v>*</v>
      </c>
      <c r="V36" s="15" t="str">
        <f>[32]Julho!$H$25</f>
        <v>*</v>
      </c>
      <c r="W36" s="15" t="str">
        <f>[32]Julho!$H$26</f>
        <v>*</v>
      </c>
      <c r="X36" s="15" t="str">
        <f>[32]Julho!$H$27</f>
        <v>*</v>
      </c>
      <c r="Y36" s="15" t="str">
        <f>[32]Julho!$H$28</f>
        <v>*</v>
      </c>
      <c r="Z36" s="15" t="str">
        <f>[32]Julho!$H$29</f>
        <v>*</v>
      </c>
      <c r="AA36" s="15" t="str">
        <f>[32]Julho!$H$30</f>
        <v>*</v>
      </c>
      <c r="AB36" s="15" t="str">
        <f>[32]Julho!$H$31</f>
        <v>*</v>
      </c>
      <c r="AC36" s="15" t="str">
        <f>[32]Julho!$H$32</f>
        <v>*</v>
      </c>
      <c r="AD36" s="15" t="str">
        <f>[32]Julho!$H$33</f>
        <v>*</v>
      </c>
      <c r="AE36" s="15" t="str">
        <f>[32]Julho!$H$34</f>
        <v>*</v>
      </c>
      <c r="AF36" s="15" t="str">
        <f>[32]Julho!$H$35</f>
        <v>*</v>
      </c>
      <c r="AG36" s="75" t="s">
        <v>134</v>
      </c>
      <c r="AH36" s="97" t="s">
        <v>134</v>
      </c>
    </row>
    <row r="37" spans="1:34" ht="17.100000000000001" customHeight="1" x14ac:dyDescent="0.2">
      <c r="A37" s="72" t="s">
        <v>148</v>
      </c>
      <c r="B37" s="15" t="str">
        <f>[33]Julho!$H$5</f>
        <v>*</v>
      </c>
      <c r="C37" s="15" t="str">
        <f>[33]Julho!$H$6</f>
        <v>*</v>
      </c>
      <c r="D37" s="15" t="str">
        <f>[33]Julho!$H$7</f>
        <v>*</v>
      </c>
      <c r="E37" s="15" t="str">
        <f>[33]Julho!$H$8</f>
        <v>*</v>
      </c>
      <c r="F37" s="15" t="str">
        <f>[33]Julho!$H$9</f>
        <v>*</v>
      </c>
      <c r="G37" s="15" t="str">
        <f>[33]Julho!$H$10</f>
        <v>*</v>
      </c>
      <c r="H37" s="15" t="str">
        <f>[33]Julho!$H$11</f>
        <v>*</v>
      </c>
      <c r="I37" s="15" t="str">
        <f>[33]Julho!$H$12</f>
        <v>*</v>
      </c>
      <c r="J37" s="15" t="str">
        <f>[33]Julho!$H$13</f>
        <v>*</v>
      </c>
      <c r="K37" s="15" t="str">
        <f>[33]Julho!$H$14</f>
        <v>*</v>
      </c>
      <c r="L37" s="15">
        <f>[33]Julho!$H$15</f>
        <v>10.08</v>
      </c>
      <c r="M37" s="15">
        <f>[33]Julho!$H$16</f>
        <v>19.079999999999998</v>
      </c>
      <c r="N37" s="15">
        <f>[33]Julho!$H$17</f>
        <v>11.520000000000001</v>
      </c>
      <c r="O37" s="15">
        <f>[33]Julho!$H$18</f>
        <v>15.840000000000002</v>
      </c>
      <c r="P37" s="15">
        <f>[33]Julho!$H$19</f>
        <v>24.12</v>
      </c>
      <c r="Q37" s="15">
        <f>[33]Julho!$H$20</f>
        <v>16.559999999999999</v>
      </c>
      <c r="R37" s="15">
        <f>[33]Julho!$H$21</f>
        <v>21.96</v>
      </c>
      <c r="S37" s="15">
        <f>[33]Julho!$H$22</f>
        <v>13.32</v>
      </c>
      <c r="T37" s="15">
        <f>[33]Julho!$H$23</f>
        <v>21.6</v>
      </c>
      <c r="U37" s="15">
        <f>[33]Julho!$H$24</f>
        <v>23.400000000000002</v>
      </c>
      <c r="V37" s="15">
        <f>[33]Julho!$H$25</f>
        <v>29.52</v>
      </c>
      <c r="W37" s="15">
        <f>[33]Julho!$H$26</f>
        <v>15.120000000000001</v>
      </c>
      <c r="X37" s="15">
        <f>[33]Julho!$H$27</f>
        <v>11.520000000000001</v>
      </c>
      <c r="Y37" s="15">
        <f>[33]Julho!$H$28</f>
        <v>15.48</v>
      </c>
      <c r="Z37" s="15">
        <f>[33]Julho!$H$29</f>
        <v>16.559999999999999</v>
      </c>
      <c r="AA37" s="15">
        <f>[33]Julho!$H$30</f>
        <v>14.76</v>
      </c>
      <c r="AB37" s="15">
        <f>[33]Julho!$H$31</f>
        <v>14.04</v>
      </c>
      <c r="AC37" s="15">
        <f>[33]Julho!$H$32</f>
        <v>20.52</v>
      </c>
      <c r="AD37" s="15">
        <f>[33]Julho!$H$33</f>
        <v>18.720000000000002</v>
      </c>
      <c r="AE37" s="15">
        <f>[33]Julho!$H$34</f>
        <v>14.76</v>
      </c>
      <c r="AF37" s="15">
        <f>[33]Julho!$H$35</f>
        <v>21.96</v>
      </c>
      <c r="AG37" s="75">
        <f t="shared" si="7"/>
        <v>29.52</v>
      </c>
      <c r="AH37" s="97">
        <f t="shared" si="6"/>
        <v>17.64</v>
      </c>
    </row>
    <row r="38" spans="1:34" ht="17.100000000000001" customHeight="1" x14ac:dyDescent="0.2">
      <c r="A38" s="72" t="s">
        <v>149</v>
      </c>
      <c r="B38" s="15" t="str">
        <f>[34]Julho!$H$5</f>
        <v>*</v>
      </c>
      <c r="C38" s="15" t="str">
        <f>[34]Julho!$H$6</f>
        <v>*</v>
      </c>
      <c r="D38" s="15" t="str">
        <f>[34]Julho!$H$7</f>
        <v>*</v>
      </c>
      <c r="E38" s="15" t="str">
        <f>[34]Julho!$H$8</f>
        <v>*</v>
      </c>
      <c r="F38" s="15" t="str">
        <f>[34]Julho!$H$9</f>
        <v>*</v>
      </c>
      <c r="G38" s="15" t="str">
        <f>[34]Julho!$H$10</f>
        <v>*</v>
      </c>
      <c r="H38" s="15" t="str">
        <f>[34]Julho!$H$11</f>
        <v>*</v>
      </c>
      <c r="I38" s="15" t="str">
        <f>[34]Julho!$H$12</f>
        <v>*</v>
      </c>
      <c r="J38" s="15" t="str">
        <f>[34]Julho!$H$13</f>
        <v>*</v>
      </c>
      <c r="K38" s="15" t="str">
        <f>[34]Julho!$H$14</f>
        <v>*</v>
      </c>
      <c r="L38" s="15" t="str">
        <f>[34]Julho!$H$15</f>
        <v>*</v>
      </c>
      <c r="M38" s="15" t="str">
        <f>[34]Julho!$H$16</f>
        <v>*</v>
      </c>
      <c r="N38" s="15" t="str">
        <f>[34]Julho!$H$17</f>
        <v>*</v>
      </c>
      <c r="O38" s="15" t="str">
        <f>[34]Julho!$H$18</f>
        <v>*</v>
      </c>
      <c r="P38" s="15" t="str">
        <f>[34]Julho!$H$19</f>
        <v>*</v>
      </c>
      <c r="Q38" s="15">
        <f>[34]Julho!$H$20</f>
        <v>7.2</v>
      </c>
      <c r="R38" s="15">
        <f>[34]Julho!$H$21</f>
        <v>19.8</v>
      </c>
      <c r="S38" s="15">
        <f>[34]Julho!$H$22</f>
        <v>19.440000000000001</v>
      </c>
      <c r="T38" s="15">
        <f>[34]Julho!$H$23</f>
        <v>22.32</v>
      </c>
      <c r="U38" s="15">
        <f>[34]Julho!$H$24</f>
        <v>29.16</v>
      </c>
      <c r="V38" s="15">
        <f>[34]Julho!$H$25</f>
        <v>21.96</v>
      </c>
      <c r="W38" s="15">
        <f>[34]Julho!$H$26</f>
        <v>24.12</v>
      </c>
      <c r="X38" s="15">
        <f>[34]Julho!$H$27</f>
        <v>16.559999999999999</v>
      </c>
      <c r="Y38" s="15">
        <f>[34]Julho!$H$28</f>
        <v>15.120000000000001</v>
      </c>
      <c r="Z38" s="15">
        <f>[34]Julho!$H$29</f>
        <v>16.2</v>
      </c>
      <c r="AA38" s="15">
        <f>[34]Julho!$H$30</f>
        <v>14.04</v>
      </c>
      <c r="AB38" s="15">
        <f>[34]Julho!$H$31</f>
        <v>12.6</v>
      </c>
      <c r="AC38" s="15">
        <f>[34]Julho!$H$32</f>
        <v>17.64</v>
      </c>
      <c r="AD38" s="15">
        <f>[34]Julho!$H$33</f>
        <v>14.4</v>
      </c>
      <c r="AE38" s="15">
        <f>[34]Julho!$H$34</f>
        <v>15.120000000000001</v>
      </c>
      <c r="AF38" s="15">
        <f>[34]Julho!$H$35</f>
        <v>20.16</v>
      </c>
      <c r="AG38" s="75">
        <f t="shared" si="7"/>
        <v>29.16</v>
      </c>
      <c r="AH38" s="97">
        <f t="shared" si="6"/>
        <v>17.864999999999998</v>
      </c>
    </row>
    <row r="39" spans="1:34" ht="17.100000000000001" customHeight="1" x14ac:dyDescent="0.2">
      <c r="A39" s="72" t="s">
        <v>150</v>
      </c>
      <c r="B39" s="15">
        <f>[35]Julho!$H$5</f>
        <v>16.920000000000002</v>
      </c>
      <c r="C39" s="15">
        <f>[35]Julho!$H$6</f>
        <v>17.64</v>
      </c>
      <c r="D39" s="15">
        <f>[35]Julho!$H$7</f>
        <v>16.559999999999999</v>
      </c>
      <c r="E39" s="15">
        <f>[35]Julho!$H$8</f>
        <v>15.120000000000001</v>
      </c>
      <c r="F39" s="15">
        <f>[35]Julho!$H$9</f>
        <v>18.36</v>
      </c>
      <c r="G39" s="15">
        <f>[35]Julho!$H$10</f>
        <v>15.840000000000002</v>
      </c>
      <c r="H39" s="15">
        <f>[35]Julho!$H$11</f>
        <v>12.24</v>
      </c>
      <c r="I39" s="15">
        <f>[35]Julho!$H$12</f>
        <v>16.559999999999999</v>
      </c>
      <c r="J39" s="15">
        <f>[35]Julho!$H$13</f>
        <v>22.32</v>
      </c>
      <c r="K39" s="15">
        <f>[35]Julho!$H$14</f>
        <v>24.840000000000003</v>
      </c>
      <c r="L39" s="15">
        <f>[35]Julho!$H$15</f>
        <v>19.079999999999998</v>
      </c>
      <c r="M39" s="15">
        <f>[35]Julho!$H$16</f>
        <v>19.440000000000001</v>
      </c>
      <c r="N39" s="15">
        <f>[35]Julho!$H$17</f>
        <v>11.520000000000001</v>
      </c>
      <c r="O39" s="15">
        <f>[35]Julho!$H$18</f>
        <v>18.720000000000002</v>
      </c>
      <c r="P39" s="15">
        <f>[35]Julho!$H$19</f>
        <v>21.240000000000002</v>
      </c>
      <c r="Q39" s="15">
        <f>[35]Julho!$H$20</f>
        <v>14.04</v>
      </c>
      <c r="R39" s="15">
        <f>[35]Julho!$H$21</f>
        <v>14.4</v>
      </c>
      <c r="S39" s="15">
        <f>[35]Julho!$H$22</f>
        <v>16.2</v>
      </c>
      <c r="T39" s="15">
        <f>[35]Julho!$H$23</f>
        <v>19.079999999999998</v>
      </c>
      <c r="U39" s="15">
        <f>[35]Julho!$H$24</f>
        <v>17.64</v>
      </c>
      <c r="V39" s="15">
        <f>[35]Julho!$H$25</f>
        <v>29.880000000000003</v>
      </c>
      <c r="W39" s="15">
        <f>[35]Julho!$H$26</f>
        <v>19.8</v>
      </c>
      <c r="X39" s="15">
        <f>[35]Julho!$H$27</f>
        <v>14.04</v>
      </c>
      <c r="Y39" s="15">
        <f>[35]Julho!$H$28</f>
        <v>21.6</v>
      </c>
      <c r="Z39" s="15">
        <f>[35]Julho!$H$29</f>
        <v>15.48</v>
      </c>
      <c r="AA39" s="15">
        <f>[35]Julho!$H$30</f>
        <v>15.48</v>
      </c>
      <c r="AB39" s="15">
        <f>[35]Julho!$H$31</f>
        <v>16.559999999999999</v>
      </c>
      <c r="AC39" s="15">
        <f>[35]Julho!$H$32</f>
        <v>24.48</v>
      </c>
      <c r="AD39" s="15">
        <f>[35]Julho!$H$33</f>
        <v>18.720000000000002</v>
      </c>
      <c r="AE39" s="15">
        <f>[35]Julho!$H$34</f>
        <v>13.68</v>
      </c>
      <c r="AF39" s="15">
        <f>[35]Julho!$H$35</f>
        <v>21.240000000000002</v>
      </c>
      <c r="AG39" s="75">
        <f>MAX(B39:AF39)</f>
        <v>29.880000000000003</v>
      </c>
      <c r="AH39" s="97">
        <f t="shared" si="6"/>
        <v>18.023225806451613</v>
      </c>
    </row>
    <row r="40" spans="1:34" ht="17.100000000000001" customHeight="1" x14ac:dyDescent="0.2">
      <c r="A40" s="72" t="s">
        <v>151</v>
      </c>
      <c r="B40" s="15" t="str">
        <f>[36]Julho!$H$5</f>
        <v>*</v>
      </c>
      <c r="C40" s="15" t="str">
        <f>[36]Julho!$H$6</f>
        <v>*</v>
      </c>
      <c r="D40" s="15" t="str">
        <f>[36]Julho!$H$7</f>
        <v>*</v>
      </c>
      <c r="E40" s="15" t="str">
        <f>[36]Julho!$H$8</f>
        <v>*</v>
      </c>
      <c r="F40" s="15" t="str">
        <f>[36]Julho!$H$9</f>
        <v>*</v>
      </c>
      <c r="G40" s="15" t="str">
        <f>[36]Julho!$H$10</f>
        <v>*</v>
      </c>
      <c r="H40" s="15" t="str">
        <f>[36]Julho!$H$11</f>
        <v>*</v>
      </c>
      <c r="I40" s="15" t="str">
        <f>[36]Julho!$H$12</f>
        <v>*</v>
      </c>
      <c r="J40" s="15" t="str">
        <f>[36]Julho!$H$13</f>
        <v>*</v>
      </c>
      <c r="K40" s="15" t="str">
        <f>[36]Julho!$H$14</f>
        <v>*</v>
      </c>
      <c r="L40" s="15" t="str">
        <f>[36]Julho!$H$15</f>
        <v>*</v>
      </c>
      <c r="M40" s="15" t="str">
        <f>[36]Julho!$H$16</f>
        <v>*</v>
      </c>
      <c r="N40" s="15" t="str">
        <f>[36]Julho!$H$17</f>
        <v>*</v>
      </c>
      <c r="O40" s="15" t="str">
        <f>[36]Julho!$H$18</f>
        <v>*</v>
      </c>
      <c r="P40" s="15" t="str">
        <f>[36]Julho!$H$19</f>
        <v>*</v>
      </c>
      <c r="Q40" s="15" t="str">
        <f>[36]Julho!$H$20</f>
        <v>*</v>
      </c>
      <c r="R40" s="15">
        <f>[36]Julho!$H$21</f>
        <v>23.759999999999998</v>
      </c>
      <c r="S40" s="15">
        <f>[36]Julho!$H$22</f>
        <v>19.440000000000001</v>
      </c>
      <c r="T40" s="15">
        <f>[36]Julho!$H$23</f>
        <v>25.92</v>
      </c>
      <c r="U40" s="15">
        <f>[36]Julho!$H$24</f>
        <v>27.36</v>
      </c>
      <c r="V40" s="15">
        <f>[36]Julho!$H$25</f>
        <v>21.240000000000002</v>
      </c>
      <c r="W40" s="15">
        <f>[36]Julho!$H$26</f>
        <v>22.68</v>
      </c>
      <c r="X40" s="15">
        <f>[36]Julho!$H$27</f>
        <v>12.6</v>
      </c>
      <c r="Y40" s="15">
        <f>[36]Julho!$H$28</f>
        <v>12.6</v>
      </c>
      <c r="Z40" s="15">
        <f>[36]Julho!$H$29</f>
        <v>17.28</v>
      </c>
      <c r="AA40" s="15">
        <f>[36]Julho!$H$30</f>
        <v>10.44</v>
      </c>
      <c r="AB40" s="15">
        <f>[36]Julho!$H$31</f>
        <v>13.68</v>
      </c>
      <c r="AC40" s="15">
        <f>[36]Julho!$H$32</f>
        <v>27.720000000000002</v>
      </c>
      <c r="AD40" s="15">
        <f>[36]Julho!$H$33</f>
        <v>11.16</v>
      </c>
      <c r="AE40" s="15">
        <f>[36]Julho!$H$34</f>
        <v>16.2</v>
      </c>
      <c r="AF40" s="15">
        <f>[36]Julho!$H$35</f>
        <v>14.04</v>
      </c>
      <c r="AG40" s="75">
        <f>MAX(B40:AF40)</f>
        <v>27.720000000000002</v>
      </c>
      <c r="AH40" s="97">
        <f t="shared" si="6"/>
        <v>18.408000000000001</v>
      </c>
    </row>
    <row r="41" spans="1:34" ht="17.100000000000001" customHeight="1" x14ac:dyDescent="0.2">
      <c r="A41" s="72" t="s">
        <v>152</v>
      </c>
      <c r="B41" s="15" t="str">
        <f>[37]Julho!$H$5</f>
        <v>*</v>
      </c>
      <c r="C41" s="15" t="str">
        <f>[37]Julho!$H$6</f>
        <v>*</v>
      </c>
      <c r="D41" s="15" t="str">
        <f>[37]Julho!$H$7</f>
        <v>*</v>
      </c>
      <c r="E41" s="15" t="str">
        <f>[37]Julho!$H$8</f>
        <v>*</v>
      </c>
      <c r="F41" s="15" t="str">
        <f>[37]Julho!$H$9</f>
        <v>*</v>
      </c>
      <c r="G41" s="15" t="str">
        <f>[37]Julho!$H$10</f>
        <v>*</v>
      </c>
      <c r="H41" s="15" t="str">
        <f>[37]Julho!$H$11</f>
        <v>*</v>
      </c>
      <c r="I41" s="15" t="str">
        <f>[37]Julho!$H$12</f>
        <v>*</v>
      </c>
      <c r="J41" s="15" t="str">
        <f>[37]Julho!$H$13</f>
        <v>*</v>
      </c>
      <c r="K41" s="15" t="str">
        <f>[37]Julho!$H$14</f>
        <v>*</v>
      </c>
      <c r="L41" s="15" t="str">
        <f>[37]Julho!$H$15</f>
        <v>*</v>
      </c>
      <c r="M41" s="15" t="str">
        <f>[37]Julho!$H$16</f>
        <v>*</v>
      </c>
      <c r="N41" s="15">
        <f>[37]Julho!$H$17</f>
        <v>9.7200000000000006</v>
      </c>
      <c r="O41" s="15">
        <f>[37]Julho!$H$18</f>
        <v>24.12</v>
      </c>
      <c r="P41" s="15">
        <f>[37]Julho!$H$19</f>
        <v>26.64</v>
      </c>
      <c r="Q41" s="15">
        <f>[37]Julho!$H$20</f>
        <v>19.079999999999998</v>
      </c>
      <c r="R41" s="15">
        <f>[37]Julho!$H$21</f>
        <v>23.759999999999998</v>
      </c>
      <c r="S41" s="15">
        <f>[37]Julho!$H$22</f>
        <v>22.68</v>
      </c>
      <c r="T41" s="15">
        <f>[37]Julho!$H$23</f>
        <v>24.840000000000003</v>
      </c>
      <c r="U41" s="15">
        <f>[37]Julho!$H$24</f>
        <v>32.04</v>
      </c>
      <c r="V41" s="15">
        <f>[37]Julho!$H$25</f>
        <v>22.32</v>
      </c>
      <c r="W41" s="15">
        <f>[37]Julho!$H$26</f>
        <v>26.64</v>
      </c>
      <c r="X41" s="15">
        <f>[37]Julho!$H$27</f>
        <v>17.28</v>
      </c>
      <c r="Y41" s="15">
        <f>[37]Julho!$H$28</f>
        <v>14.04</v>
      </c>
      <c r="Z41" s="15">
        <f>[37]Julho!$H$29</f>
        <v>19.8</v>
      </c>
      <c r="AA41" s="15">
        <f>[37]Julho!$H$30</f>
        <v>11.16</v>
      </c>
      <c r="AB41" s="15">
        <f>[37]Julho!$H$31</f>
        <v>16.559999999999999</v>
      </c>
      <c r="AC41" s="15">
        <f>[37]Julho!$H$32</f>
        <v>24.48</v>
      </c>
      <c r="AD41" s="15">
        <f>[37]Julho!$H$33</f>
        <v>16.2</v>
      </c>
      <c r="AE41" s="15">
        <f>[37]Julho!$H$34</f>
        <v>12.6</v>
      </c>
      <c r="AF41" s="15">
        <f>[37]Julho!$H$35</f>
        <v>18.720000000000002</v>
      </c>
      <c r="AG41" s="75">
        <f t="shared" si="7"/>
        <v>32.04</v>
      </c>
      <c r="AH41" s="97">
        <f t="shared" si="6"/>
        <v>20.141052631578951</v>
      </c>
    </row>
    <row r="42" spans="1:34" ht="17.100000000000001" customHeight="1" x14ac:dyDescent="0.2">
      <c r="A42" s="72" t="s">
        <v>153</v>
      </c>
      <c r="B42" s="15" t="str">
        <f>[38]Julho!$H$5</f>
        <v>*</v>
      </c>
      <c r="C42" s="15" t="str">
        <f>[38]Julho!$H$6</f>
        <v>*</v>
      </c>
      <c r="D42" s="15" t="str">
        <f>[38]Julho!$H$7</f>
        <v>*</v>
      </c>
      <c r="E42" s="15" t="str">
        <f>[38]Julho!$H$8</f>
        <v>*</v>
      </c>
      <c r="F42" s="15" t="str">
        <f>[38]Julho!$H$9</f>
        <v>*</v>
      </c>
      <c r="G42" s="15" t="str">
        <f>[38]Julho!$H$10</f>
        <v>*</v>
      </c>
      <c r="H42" s="15" t="str">
        <f>[38]Julho!$H$11</f>
        <v>*</v>
      </c>
      <c r="I42" s="15" t="str">
        <f>[38]Julho!$H$12</f>
        <v>*</v>
      </c>
      <c r="J42" s="15" t="str">
        <f>[38]Julho!$H$13</f>
        <v>*</v>
      </c>
      <c r="K42" s="15" t="str">
        <f>[38]Julho!$H$14</f>
        <v>*</v>
      </c>
      <c r="L42" s="15" t="str">
        <f>[38]Julho!$H$15</f>
        <v>*</v>
      </c>
      <c r="M42" s="15" t="str">
        <f>[38]Julho!$H$16</f>
        <v>*</v>
      </c>
      <c r="N42" s="15" t="str">
        <f>[38]Julho!$H$17</f>
        <v>*</v>
      </c>
      <c r="O42" s="15" t="str">
        <f>[38]Julho!$H$18</f>
        <v>*</v>
      </c>
      <c r="P42" s="15" t="str">
        <f>[38]Julho!$H$19</f>
        <v>*</v>
      </c>
      <c r="Q42" s="15">
        <f>[38]Julho!$H$20</f>
        <v>11.16</v>
      </c>
      <c r="R42" s="15">
        <f>[38]Julho!$H$21</f>
        <v>14.4</v>
      </c>
      <c r="S42" s="15">
        <f>[38]Julho!$H$22</f>
        <v>18.720000000000002</v>
      </c>
      <c r="T42" s="15">
        <f>[38]Julho!$H$23</f>
        <v>23.040000000000003</v>
      </c>
      <c r="U42" s="15">
        <f>[38]Julho!$H$24</f>
        <v>30.240000000000002</v>
      </c>
      <c r="V42" s="15">
        <f>[38]Julho!$H$25</f>
        <v>23.040000000000003</v>
      </c>
      <c r="W42" s="15">
        <f>[38]Julho!$H$26</f>
        <v>13.32</v>
      </c>
      <c r="X42" s="15">
        <f>[38]Julho!$H$27</f>
        <v>10.8</v>
      </c>
      <c r="Y42" s="15">
        <f>[38]Julho!$H$28</f>
        <v>14.04</v>
      </c>
      <c r="Z42" s="15">
        <f>[38]Julho!$H$29</f>
        <v>12.6</v>
      </c>
      <c r="AA42" s="15">
        <f>[38]Julho!$H$30</f>
        <v>10.44</v>
      </c>
      <c r="AB42" s="15">
        <f>[38]Julho!$H$31</f>
        <v>14.76</v>
      </c>
      <c r="AC42" s="15">
        <f>[38]Julho!$H$32</f>
        <v>29.880000000000003</v>
      </c>
      <c r="AD42" s="15">
        <f>[38]Julho!$H$33</f>
        <v>13.68</v>
      </c>
      <c r="AE42" s="15">
        <f>[38]Julho!$H$34</f>
        <v>16.2</v>
      </c>
      <c r="AF42" s="15">
        <f>[38]Julho!$H$35</f>
        <v>17.28</v>
      </c>
      <c r="AG42" s="75">
        <f>MAX(B42:AF42)</f>
        <v>30.240000000000002</v>
      </c>
      <c r="AH42" s="97">
        <f t="shared" si="6"/>
        <v>17.100000000000001</v>
      </c>
    </row>
    <row r="43" spans="1:34" ht="17.100000000000001" customHeight="1" x14ac:dyDescent="0.2">
      <c r="A43" s="72" t="s">
        <v>154</v>
      </c>
      <c r="B43" s="15" t="str">
        <f>[39]Julho!$H$5</f>
        <v>*</v>
      </c>
      <c r="C43" s="15" t="str">
        <f>[39]Julho!$H$6</f>
        <v>*</v>
      </c>
      <c r="D43" s="15" t="str">
        <f>[39]Julho!$H$7</f>
        <v>*</v>
      </c>
      <c r="E43" s="15" t="str">
        <f>[39]Julho!$H$8</f>
        <v>*</v>
      </c>
      <c r="F43" s="15" t="str">
        <f>[39]Julho!$H$9</f>
        <v>*</v>
      </c>
      <c r="G43" s="15" t="str">
        <f>[39]Julho!$H$10</f>
        <v>*</v>
      </c>
      <c r="H43" s="15" t="str">
        <f>[39]Julho!$H$11</f>
        <v>*</v>
      </c>
      <c r="I43" s="15" t="str">
        <f>[39]Julho!$H$12</f>
        <v>*</v>
      </c>
      <c r="J43" s="15" t="str">
        <f>[39]Julho!$H$13</f>
        <v>*</v>
      </c>
      <c r="K43" s="15" t="str">
        <f>[39]Julho!$H$14</f>
        <v>*</v>
      </c>
      <c r="L43" s="15" t="str">
        <f>[39]Julho!$H$15</f>
        <v>*</v>
      </c>
      <c r="M43" s="15" t="str">
        <f>[39]Julho!$H$16</f>
        <v>*</v>
      </c>
      <c r="N43" s="15">
        <f>[39]Julho!$H$17</f>
        <v>9.3600000000000012</v>
      </c>
      <c r="O43" s="15">
        <f>[39]Julho!$H$18</f>
        <v>21.96</v>
      </c>
      <c r="P43" s="15">
        <f>[39]Julho!$H$19</f>
        <v>28.44</v>
      </c>
      <c r="Q43" s="15">
        <f>[39]Julho!$H$20</f>
        <v>21.96</v>
      </c>
      <c r="R43" s="15">
        <f>[39]Julho!$H$21</f>
        <v>24.12</v>
      </c>
      <c r="S43" s="15">
        <f>[39]Julho!$H$22</f>
        <v>20.52</v>
      </c>
      <c r="T43" s="15">
        <f>[39]Julho!$H$23</f>
        <v>27.36</v>
      </c>
      <c r="U43" s="15">
        <f>[39]Julho!$H$24</f>
        <v>40.32</v>
      </c>
      <c r="V43" s="15">
        <f>[39]Julho!$H$25</f>
        <v>36.72</v>
      </c>
      <c r="W43" s="15">
        <f>[39]Julho!$H$26</f>
        <v>20.88</v>
      </c>
      <c r="X43" s="15">
        <f>[39]Julho!$H$27</f>
        <v>16.920000000000002</v>
      </c>
      <c r="Y43" s="15">
        <f>[39]Julho!$H$28</f>
        <v>26.64</v>
      </c>
      <c r="Z43" s="15">
        <f>[39]Julho!$H$29</f>
        <v>23.040000000000003</v>
      </c>
      <c r="AA43" s="15">
        <f>[39]Julho!$H$30</f>
        <v>23.040000000000003</v>
      </c>
      <c r="AB43" s="15">
        <f>[39]Julho!$H$31</f>
        <v>20.16</v>
      </c>
      <c r="AC43" s="15">
        <f>[39]Julho!$H$32</f>
        <v>23.759999999999998</v>
      </c>
      <c r="AD43" s="15">
        <f>[39]Julho!$H$33</f>
        <v>23.759999999999998</v>
      </c>
      <c r="AE43" s="15">
        <f>[39]Julho!$H$34</f>
        <v>25.92</v>
      </c>
      <c r="AF43" s="15">
        <f>[39]Julho!$H$35</f>
        <v>23.759999999999998</v>
      </c>
      <c r="AG43" s="75">
        <f t="shared" si="7"/>
        <v>40.32</v>
      </c>
      <c r="AH43" s="97">
        <f t="shared" si="6"/>
        <v>24.138947368421054</v>
      </c>
    </row>
    <row r="44" spans="1:34" ht="17.100000000000001" customHeight="1" x14ac:dyDescent="0.2">
      <c r="A44" s="72" t="s">
        <v>155</v>
      </c>
      <c r="B44" s="15" t="str">
        <f>[40]Julho!$H$5</f>
        <v>*</v>
      </c>
      <c r="C44" s="15" t="str">
        <f>[40]Julho!$H$6</f>
        <v>*</v>
      </c>
      <c r="D44" s="15" t="str">
        <f>[40]Julho!$H$7</f>
        <v>*</v>
      </c>
      <c r="E44" s="15" t="str">
        <f>[40]Julho!$H$8</f>
        <v>*</v>
      </c>
      <c r="F44" s="15" t="str">
        <f>[40]Julho!$H$9</f>
        <v>*</v>
      </c>
      <c r="G44" s="15" t="str">
        <f>[40]Julho!$H$10</f>
        <v>*</v>
      </c>
      <c r="H44" s="15" t="str">
        <f>[40]Julho!$H$11</f>
        <v>*</v>
      </c>
      <c r="I44" s="15" t="str">
        <f>[40]Julho!$H$12</f>
        <v>*</v>
      </c>
      <c r="J44" s="15" t="str">
        <f>[40]Julho!$H$13</f>
        <v>*</v>
      </c>
      <c r="K44" s="15" t="str">
        <f>[40]Julho!$H$14</f>
        <v>*</v>
      </c>
      <c r="L44" s="15" t="str">
        <f>[40]Julho!$H$15</f>
        <v>*</v>
      </c>
      <c r="M44" s="15" t="str">
        <f>[40]Julho!$H$16</f>
        <v>*</v>
      </c>
      <c r="N44" s="15" t="str">
        <f>[40]Julho!$H$17</f>
        <v>*</v>
      </c>
      <c r="O44" s="15" t="str">
        <f>[40]Julho!$H$18</f>
        <v>*</v>
      </c>
      <c r="P44" s="15" t="str">
        <f>[40]Julho!$H$19</f>
        <v>*</v>
      </c>
      <c r="Q44" s="15" t="str">
        <f>[40]Julho!$H$20</f>
        <v>*</v>
      </c>
      <c r="R44" s="15">
        <f>[40]Julho!$H$21</f>
        <v>20.52</v>
      </c>
      <c r="S44" s="15">
        <f>[40]Julho!$H$22</f>
        <v>17.64</v>
      </c>
      <c r="T44" s="15">
        <f>[40]Julho!$H$23</f>
        <v>16.920000000000002</v>
      </c>
      <c r="U44" s="15">
        <f>[40]Julho!$H$24</f>
        <v>19.440000000000001</v>
      </c>
      <c r="V44" s="15">
        <f>[40]Julho!$H$25</f>
        <v>17.64</v>
      </c>
      <c r="W44" s="15">
        <f>[40]Julho!$H$26</f>
        <v>17.28</v>
      </c>
      <c r="X44" s="15">
        <f>[40]Julho!$H$27</f>
        <v>11.16</v>
      </c>
      <c r="Y44" s="15">
        <f>[40]Julho!$H$28</f>
        <v>11.520000000000001</v>
      </c>
      <c r="Z44" s="15">
        <f>[40]Julho!$H$29</f>
        <v>12.24</v>
      </c>
      <c r="AA44" s="15">
        <f>[40]Julho!$H$30</f>
        <v>8.2799999999999994</v>
      </c>
      <c r="AB44" s="15">
        <f>[40]Julho!$H$31</f>
        <v>11.16</v>
      </c>
      <c r="AC44" s="15">
        <f>[40]Julho!$H$32</f>
        <v>22.68</v>
      </c>
      <c r="AD44" s="15">
        <f>[40]Julho!$H$33</f>
        <v>11.16</v>
      </c>
      <c r="AE44" s="15">
        <f>[40]Julho!$H$34</f>
        <v>7.2</v>
      </c>
      <c r="AF44" s="15">
        <f>[40]Julho!$H$35</f>
        <v>14.76</v>
      </c>
      <c r="AG44" s="75">
        <f t="shared" si="7"/>
        <v>22.68</v>
      </c>
      <c r="AH44" s="97">
        <f t="shared" si="6"/>
        <v>14.639999999999999</v>
      </c>
    </row>
    <row r="45" spans="1:34" ht="17.100000000000001" customHeight="1" x14ac:dyDescent="0.2">
      <c r="A45" s="72" t="s">
        <v>156</v>
      </c>
      <c r="B45" s="15" t="str">
        <f>[41]Julho!$H$5</f>
        <v>*</v>
      </c>
      <c r="C45" s="15" t="str">
        <f>[41]Julho!$H$6</f>
        <v>*</v>
      </c>
      <c r="D45" s="15" t="str">
        <f>[41]Julho!$H$7</f>
        <v>*</v>
      </c>
      <c r="E45" s="15" t="str">
        <f>[41]Julho!$H$8</f>
        <v>*</v>
      </c>
      <c r="F45" s="15" t="str">
        <f>[41]Julho!$H$9</f>
        <v>*</v>
      </c>
      <c r="G45" s="15" t="str">
        <f>[41]Julho!$H$10</f>
        <v>*</v>
      </c>
      <c r="H45" s="15" t="str">
        <f>[41]Julho!$H$11</f>
        <v>*</v>
      </c>
      <c r="I45" s="15" t="str">
        <f>[41]Julho!$H$12</f>
        <v>*</v>
      </c>
      <c r="J45" s="15" t="str">
        <f>[41]Julho!$H$13</f>
        <v>*</v>
      </c>
      <c r="K45" s="15" t="str">
        <f>[41]Julho!$H$14</f>
        <v>*</v>
      </c>
      <c r="L45" s="15" t="str">
        <f>[41]Julho!$H$15</f>
        <v>*</v>
      </c>
      <c r="M45" s="15">
        <f>[41]Julho!$H$16</f>
        <v>9.7200000000000006</v>
      </c>
      <c r="N45" s="15">
        <f>[41]Julho!$H$17</f>
        <v>14.4</v>
      </c>
      <c r="O45" s="15">
        <f>[41]Julho!$H$18</f>
        <v>22.68</v>
      </c>
      <c r="P45" s="15">
        <f>[41]Julho!$H$19</f>
        <v>25.56</v>
      </c>
      <c r="Q45" s="15">
        <f>[41]Julho!$H$20</f>
        <v>18.36</v>
      </c>
      <c r="R45" s="15">
        <f>[41]Julho!$H$21</f>
        <v>23.400000000000002</v>
      </c>
      <c r="S45" s="15">
        <f>[41]Julho!$H$22</f>
        <v>22.32</v>
      </c>
      <c r="T45" s="15">
        <f>[41]Julho!$H$23</f>
        <v>21.240000000000002</v>
      </c>
      <c r="U45" s="15">
        <f>[41]Julho!$H$24</f>
        <v>28.08</v>
      </c>
      <c r="V45" s="15">
        <f>[41]Julho!$H$25</f>
        <v>19.440000000000001</v>
      </c>
      <c r="W45" s="15">
        <f>[41]Julho!$H$26</f>
        <v>18</v>
      </c>
      <c r="X45" s="15">
        <f>[41]Julho!$H$27</f>
        <v>15.120000000000001</v>
      </c>
      <c r="Y45" s="15">
        <f>[41]Julho!$H$28</f>
        <v>8.64</v>
      </c>
      <c r="Z45" s="15">
        <f>[41]Julho!$H$29</f>
        <v>12.24</v>
      </c>
      <c r="AA45" s="15">
        <f>[41]Julho!$H$30</f>
        <v>14.04</v>
      </c>
      <c r="AB45" s="15">
        <f>[41]Julho!$H$31</f>
        <v>20.88</v>
      </c>
      <c r="AC45" s="15">
        <f>[41]Julho!$H$32</f>
        <v>23.040000000000003</v>
      </c>
      <c r="AD45" s="15">
        <f>[41]Julho!$H$33</f>
        <v>14.4</v>
      </c>
      <c r="AE45" s="15">
        <f>[41]Julho!$H$34</f>
        <v>12.96</v>
      </c>
      <c r="AF45" s="15">
        <f>[41]Julho!$H$35</f>
        <v>15.840000000000002</v>
      </c>
      <c r="AG45" s="75">
        <f t="shared" si="7"/>
        <v>28.08</v>
      </c>
      <c r="AH45" s="97">
        <f t="shared" si="6"/>
        <v>18.017999999999997</v>
      </c>
    </row>
    <row r="46" spans="1:34" ht="17.100000000000001" customHeight="1" x14ac:dyDescent="0.2">
      <c r="A46" s="72" t="s">
        <v>157</v>
      </c>
      <c r="B46" s="15" t="str">
        <f>[42]Julho!$H$5</f>
        <v>*</v>
      </c>
      <c r="C46" s="15" t="str">
        <f>[42]Julho!$H$6</f>
        <v>*</v>
      </c>
      <c r="D46" s="15" t="str">
        <f>[42]Julho!$H$7</f>
        <v>*</v>
      </c>
      <c r="E46" s="15" t="str">
        <f>[42]Julho!$H$8</f>
        <v>*</v>
      </c>
      <c r="F46" s="15" t="str">
        <f>[42]Julho!$H$9</f>
        <v>*</v>
      </c>
      <c r="G46" s="15" t="str">
        <f>[42]Julho!$H$10</f>
        <v>*</v>
      </c>
      <c r="H46" s="15" t="str">
        <f>[42]Julho!$H$11</f>
        <v>*</v>
      </c>
      <c r="I46" s="15" t="str">
        <f>[42]Julho!$H$12</f>
        <v>*</v>
      </c>
      <c r="J46" s="15">
        <f>[42]Julho!$H$13</f>
        <v>10.8</v>
      </c>
      <c r="K46" s="15">
        <f>[42]Julho!$H$14</f>
        <v>19.8</v>
      </c>
      <c r="L46" s="113">
        <f>[42]Julho!$H$15</f>
        <v>10.8</v>
      </c>
      <c r="M46" s="15">
        <f>[42]Julho!$H$16</f>
        <v>9.3600000000000012</v>
      </c>
      <c r="N46" s="15">
        <f>[42]Julho!$H$17</f>
        <v>8.64</v>
      </c>
      <c r="O46" s="15">
        <f>[42]Julho!$H$18</f>
        <v>14.76</v>
      </c>
      <c r="P46" s="15">
        <f>[42]Julho!$H$19</f>
        <v>17.28</v>
      </c>
      <c r="Q46" s="15">
        <f>[42]Julho!$H$20</f>
        <v>7.2</v>
      </c>
      <c r="R46" s="15">
        <f>[42]Julho!$H$21</f>
        <v>9.3600000000000012</v>
      </c>
      <c r="S46" s="15">
        <f>[42]Julho!$H$22</f>
        <v>18</v>
      </c>
      <c r="T46" s="15">
        <f>[42]Julho!$H$23</f>
        <v>14.04</v>
      </c>
      <c r="U46" s="15">
        <f>[42]Julho!$H$24</f>
        <v>11.16</v>
      </c>
      <c r="V46" s="15">
        <f>[42]Julho!$H$25</f>
        <v>12.6</v>
      </c>
      <c r="W46" s="15">
        <f>[42]Julho!$H$26</f>
        <v>7.5600000000000005</v>
      </c>
      <c r="X46" s="15">
        <f>[42]Julho!$H$27</f>
        <v>6.48</v>
      </c>
      <c r="Y46" s="15">
        <f>[42]Julho!$H$28</f>
        <v>12.96</v>
      </c>
      <c r="Z46" s="15">
        <f>[42]Julho!$H$29</f>
        <v>9.7200000000000006</v>
      </c>
      <c r="AA46" s="15">
        <f>[42]Julho!$H$30</f>
        <v>10.8</v>
      </c>
      <c r="AB46" s="15">
        <f>[42]Julho!$H$31</f>
        <v>7.9200000000000008</v>
      </c>
      <c r="AC46" s="15">
        <f>[42]Julho!$H$32</f>
        <v>18.36</v>
      </c>
      <c r="AD46" s="15">
        <f>[42]Julho!$H$33</f>
        <v>12.96</v>
      </c>
      <c r="AE46" s="15">
        <f>[42]Julho!$H$34</f>
        <v>12.24</v>
      </c>
      <c r="AF46" s="15">
        <f>[42]Julho!$H$35</f>
        <v>14.04</v>
      </c>
      <c r="AG46" s="74">
        <f t="shared" si="7"/>
        <v>19.8</v>
      </c>
      <c r="AH46" s="97">
        <f t="shared" si="6"/>
        <v>12.036521739130436</v>
      </c>
    </row>
    <row r="47" spans="1:34" ht="17.100000000000001" customHeight="1" x14ac:dyDescent="0.2">
      <c r="A47" s="72" t="s">
        <v>158</v>
      </c>
      <c r="B47" s="15" t="str">
        <f>[43]Julho!$H$5</f>
        <v>*</v>
      </c>
      <c r="C47" s="15" t="str">
        <f>[43]Julho!$H$6</f>
        <v>*</v>
      </c>
      <c r="D47" s="15" t="str">
        <f>[43]Julho!$H$7</f>
        <v>*</v>
      </c>
      <c r="E47" s="15" t="str">
        <f>[43]Julho!$H$8</f>
        <v>*</v>
      </c>
      <c r="F47" s="15" t="str">
        <f>[43]Julho!$H$9</f>
        <v>*</v>
      </c>
      <c r="G47" s="15" t="str">
        <f>[43]Julho!$H$10</f>
        <v>*</v>
      </c>
      <c r="H47" s="15" t="str">
        <f>[43]Julho!$H$11</f>
        <v>*</v>
      </c>
      <c r="I47" s="15" t="str">
        <f>[43]Julho!$H$12</f>
        <v>*</v>
      </c>
      <c r="J47" s="15" t="str">
        <f>[43]Julho!$H$13</f>
        <v>*</v>
      </c>
      <c r="K47" s="15">
        <f>[43]Julho!$H$14</f>
        <v>10.44</v>
      </c>
      <c r="L47" s="15">
        <f>[43]Julho!$H$15</f>
        <v>16.920000000000002</v>
      </c>
      <c r="M47" s="15">
        <f>[43]Julho!$H$16</f>
        <v>10.8</v>
      </c>
      <c r="N47" s="15">
        <f>[43]Julho!$H$17</f>
        <v>9</v>
      </c>
      <c r="O47" s="15">
        <f>[43]Julho!$H$18</f>
        <v>14.4</v>
      </c>
      <c r="P47" s="15">
        <f>[43]Julho!$H$19</f>
        <v>20.16</v>
      </c>
      <c r="Q47" s="15">
        <f>[43]Julho!$H$20</f>
        <v>10.08</v>
      </c>
      <c r="R47" s="15">
        <f>[43]Julho!$H$21</f>
        <v>19.8</v>
      </c>
      <c r="S47" s="15">
        <f>[43]Julho!$H$22</f>
        <v>16.920000000000002</v>
      </c>
      <c r="T47" s="15">
        <f>[43]Julho!$H$23</f>
        <v>14.4</v>
      </c>
      <c r="U47" s="15">
        <f>[43]Julho!$H$24</f>
        <v>14.76</v>
      </c>
      <c r="V47" s="15">
        <f>[43]Julho!$H$25</f>
        <v>27</v>
      </c>
      <c r="W47" s="15">
        <f>[43]Julho!$H$26</f>
        <v>13.68</v>
      </c>
      <c r="X47" s="15">
        <f>[43]Julho!$H$27</f>
        <v>11.16</v>
      </c>
      <c r="Y47" s="15">
        <f>[43]Julho!$H$28</f>
        <v>14.76</v>
      </c>
      <c r="Z47" s="15">
        <f>[43]Julho!$H$29</f>
        <v>11.879999999999999</v>
      </c>
      <c r="AA47" s="15">
        <f>[43]Julho!$H$30</f>
        <v>11.879999999999999</v>
      </c>
      <c r="AB47" s="15">
        <f>[43]Julho!$H$31</f>
        <v>16.559999999999999</v>
      </c>
      <c r="AC47" s="15">
        <f>[43]Julho!$H$32</f>
        <v>22.68</v>
      </c>
      <c r="AD47" s="15">
        <f>[43]Julho!$H$33</f>
        <v>19.079999999999998</v>
      </c>
      <c r="AE47" s="15">
        <f>[43]Julho!$H$34</f>
        <v>12.6</v>
      </c>
      <c r="AF47" s="15">
        <f>[43]Julho!$H$35</f>
        <v>18</v>
      </c>
      <c r="AG47" s="75">
        <f t="shared" si="7"/>
        <v>27</v>
      </c>
      <c r="AH47" s="97">
        <f t="shared" si="6"/>
        <v>15.316363636363635</v>
      </c>
    </row>
    <row r="48" spans="1:34" ht="17.100000000000001" customHeight="1" x14ac:dyDescent="0.2">
      <c r="A48" s="72" t="s">
        <v>159</v>
      </c>
      <c r="B48" s="15" t="str">
        <f>[44]Julho!$H$5</f>
        <v>*</v>
      </c>
      <c r="C48" s="15" t="str">
        <f>[44]Julho!$H$6</f>
        <v>*</v>
      </c>
      <c r="D48" s="15" t="str">
        <f>[44]Julho!$H$7</f>
        <v>*</v>
      </c>
      <c r="E48" s="15" t="str">
        <f>[44]Julho!$H$8</f>
        <v>*</v>
      </c>
      <c r="F48" s="15" t="str">
        <f>[44]Julho!$H$9</f>
        <v>*</v>
      </c>
      <c r="G48" s="15" t="str">
        <f>[44]Julho!$H$10</f>
        <v>*</v>
      </c>
      <c r="H48" s="15" t="str">
        <f>[44]Julho!$H$11</f>
        <v>*</v>
      </c>
      <c r="I48" s="15" t="str">
        <f>[44]Julho!$H$12</f>
        <v>*</v>
      </c>
      <c r="J48" s="15" t="str">
        <f>[44]Julho!$H$13</f>
        <v>*</v>
      </c>
      <c r="K48" s="15" t="str">
        <f>[44]Julho!$H$14</f>
        <v>*</v>
      </c>
      <c r="L48" s="15">
        <f>[44]Julho!$H$15</f>
        <v>6.84</v>
      </c>
      <c r="M48" s="15">
        <f>[44]Julho!$H$16</f>
        <v>27</v>
      </c>
      <c r="N48" s="15">
        <f>[44]Julho!$H$17</f>
        <v>14.04</v>
      </c>
      <c r="O48" s="15">
        <f>[44]Julho!$H$18</f>
        <v>23.400000000000002</v>
      </c>
      <c r="P48" s="15">
        <f>[44]Julho!$H$19</f>
        <v>23.040000000000003</v>
      </c>
      <c r="Q48" s="15">
        <f>[44]Julho!$H$20</f>
        <v>19.8</v>
      </c>
      <c r="R48" s="15">
        <f>[44]Julho!$H$21</f>
        <v>24.12</v>
      </c>
      <c r="S48" s="15">
        <f>[44]Julho!$H$22</f>
        <v>25.2</v>
      </c>
      <c r="T48" s="15">
        <f>[44]Julho!$H$23</f>
        <v>20.88</v>
      </c>
      <c r="U48" s="15">
        <f>[44]Julho!$H$24</f>
        <v>23.400000000000002</v>
      </c>
      <c r="V48" s="15">
        <f>[44]Julho!$H$25</f>
        <v>19.8</v>
      </c>
      <c r="W48" s="15">
        <f>[44]Julho!$H$26</f>
        <v>19.440000000000001</v>
      </c>
      <c r="X48" s="15">
        <f>[44]Julho!$H$27</f>
        <v>12.6</v>
      </c>
      <c r="Y48" s="15">
        <f>[44]Julho!$H$28</f>
        <v>15.120000000000001</v>
      </c>
      <c r="Z48" s="15">
        <f>[44]Julho!$H$29</f>
        <v>26.28</v>
      </c>
      <c r="AA48" s="15">
        <f>[44]Julho!$H$30</f>
        <v>13.68</v>
      </c>
      <c r="AB48" s="15">
        <f>[44]Julho!$H$31</f>
        <v>21.240000000000002</v>
      </c>
      <c r="AC48" s="15">
        <f>[44]Julho!$H$32</f>
        <v>19.8</v>
      </c>
      <c r="AD48" s="15">
        <f>[44]Julho!$H$33</f>
        <v>17.28</v>
      </c>
      <c r="AE48" s="15">
        <f>[44]Julho!$H$34</f>
        <v>12.24</v>
      </c>
      <c r="AF48" s="15">
        <f>[44]Julho!$H$35</f>
        <v>20.88</v>
      </c>
      <c r="AG48" s="75">
        <f>MAX(B48:AF48)</f>
        <v>27</v>
      </c>
      <c r="AH48" s="97">
        <f t="shared" si="6"/>
        <v>19.337142857142858</v>
      </c>
    </row>
    <row r="49" spans="1:35" ht="17.100000000000001" customHeight="1" x14ac:dyDescent="0.2">
      <c r="A49" s="72" t="s">
        <v>160</v>
      </c>
      <c r="B49" s="15" t="str">
        <f>[45]Julho!$H$5</f>
        <v>*</v>
      </c>
      <c r="C49" s="15" t="str">
        <f>[45]Julho!$H$6</f>
        <v>*</v>
      </c>
      <c r="D49" s="15" t="str">
        <f>[45]Julho!$H$7</f>
        <v>*</v>
      </c>
      <c r="E49" s="15" t="str">
        <f>[45]Julho!$H$8</f>
        <v>*</v>
      </c>
      <c r="F49" s="15" t="str">
        <f>[45]Julho!$H$9</f>
        <v>*</v>
      </c>
      <c r="G49" s="15" t="str">
        <f>[45]Julho!$H$10</f>
        <v>*</v>
      </c>
      <c r="H49" s="15" t="str">
        <f>[45]Julho!$H$11</f>
        <v>*</v>
      </c>
      <c r="I49" s="15" t="str">
        <f>[45]Julho!$H$12</f>
        <v>*</v>
      </c>
      <c r="J49" s="15" t="str">
        <f>[45]Julho!$H$13</f>
        <v>*</v>
      </c>
      <c r="K49" s="15" t="str">
        <f>[45]Julho!$H$14</f>
        <v>*</v>
      </c>
      <c r="L49" s="15">
        <f>[45]Julho!$H$15</f>
        <v>18.720000000000002</v>
      </c>
      <c r="M49" s="15">
        <f>[45]Julho!$H$16</f>
        <v>25.2</v>
      </c>
      <c r="N49" s="15">
        <f>[45]Julho!$H$17</f>
        <v>10.44</v>
      </c>
      <c r="O49" s="15">
        <f>[45]Julho!$H$18</f>
        <v>16.920000000000002</v>
      </c>
      <c r="P49" s="15">
        <f>[45]Julho!$H$19</f>
        <v>22.68</v>
      </c>
      <c r="Q49" s="15">
        <f>[45]Julho!$H$20</f>
        <v>17.64</v>
      </c>
      <c r="R49" s="15">
        <f>[45]Julho!$H$21</f>
        <v>19.440000000000001</v>
      </c>
      <c r="S49" s="15">
        <f>[45]Julho!$H$22</f>
        <v>16.559999999999999</v>
      </c>
      <c r="T49" s="15">
        <f>[45]Julho!$H$23</f>
        <v>25.2</v>
      </c>
      <c r="U49" s="15">
        <f>[45]Julho!$H$24</f>
        <v>24.12</v>
      </c>
      <c r="V49" s="15">
        <f>[45]Julho!$H$25</f>
        <v>25.56</v>
      </c>
      <c r="W49" s="15">
        <f>[45]Julho!$H$26</f>
        <v>13.32</v>
      </c>
      <c r="X49" s="15">
        <f>[45]Julho!$H$27</f>
        <v>14.76</v>
      </c>
      <c r="Y49" s="15">
        <f>[45]Julho!$H$28</f>
        <v>16.2</v>
      </c>
      <c r="Z49" s="15">
        <f>[45]Julho!$H$29</f>
        <v>19.440000000000001</v>
      </c>
      <c r="AA49" s="15">
        <f>[45]Julho!$H$30</f>
        <v>21.240000000000002</v>
      </c>
      <c r="AB49" s="15">
        <f>[45]Julho!$H$31</f>
        <v>19.8</v>
      </c>
      <c r="AC49" s="15">
        <f>[45]Julho!$H$32</f>
        <v>20.88</v>
      </c>
      <c r="AD49" s="15">
        <f>[45]Julho!$H$33</f>
        <v>17.28</v>
      </c>
      <c r="AE49" s="15">
        <f>[45]Julho!$H$34</f>
        <v>16.920000000000002</v>
      </c>
      <c r="AF49" s="15">
        <f>[45]Julho!$H$35</f>
        <v>16.920000000000002</v>
      </c>
      <c r="AG49" s="75">
        <f>MAX(B49:AF49)</f>
        <v>25.56</v>
      </c>
      <c r="AH49" s="97">
        <f t="shared" si="6"/>
        <v>19.011428571428571</v>
      </c>
    </row>
    <row r="50" spans="1:35" s="5" customFormat="1" ht="17.100000000000001" customHeight="1" x14ac:dyDescent="0.2">
      <c r="A50" s="76" t="s">
        <v>33</v>
      </c>
      <c r="B50" s="18">
        <f t="shared" ref="B50:AG50" si="8">MAX(B5:B49)</f>
        <v>19.440000000000001</v>
      </c>
      <c r="C50" s="18">
        <f t="shared" si="8"/>
        <v>21.6</v>
      </c>
      <c r="D50" s="18">
        <f t="shared" si="8"/>
        <v>16.559999999999999</v>
      </c>
      <c r="E50" s="18">
        <f t="shared" si="8"/>
        <v>18.36</v>
      </c>
      <c r="F50" s="18">
        <f t="shared" si="8"/>
        <v>18.720000000000002</v>
      </c>
      <c r="G50" s="18">
        <f t="shared" si="8"/>
        <v>21.240000000000002</v>
      </c>
      <c r="H50" s="18">
        <f t="shared" si="8"/>
        <v>19.079999999999998</v>
      </c>
      <c r="I50" s="18">
        <f t="shared" si="8"/>
        <v>21.96</v>
      </c>
      <c r="J50" s="18">
        <f t="shared" si="8"/>
        <v>24.840000000000003</v>
      </c>
      <c r="K50" s="18">
        <f t="shared" si="8"/>
        <v>25.56</v>
      </c>
      <c r="L50" s="18">
        <f t="shared" si="8"/>
        <v>28.44</v>
      </c>
      <c r="M50" s="18">
        <f t="shared" si="8"/>
        <v>27.36</v>
      </c>
      <c r="N50" s="18">
        <f t="shared" si="8"/>
        <v>19.079999999999998</v>
      </c>
      <c r="O50" s="18">
        <f t="shared" si="8"/>
        <v>24.12</v>
      </c>
      <c r="P50" s="18">
        <f t="shared" si="8"/>
        <v>28.44</v>
      </c>
      <c r="Q50" s="18">
        <f t="shared" si="8"/>
        <v>21.96</v>
      </c>
      <c r="R50" s="18">
        <f t="shared" si="8"/>
        <v>25.92</v>
      </c>
      <c r="S50" s="18">
        <f t="shared" si="8"/>
        <v>25.2</v>
      </c>
      <c r="T50" s="18">
        <f t="shared" si="8"/>
        <v>27.36</v>
      </c>
      <c r="U50" s="18">
        <f t="shared" si="8"/>
        <v>40.32</v>
      </c>
      <c r="V50" s="18">
        <f t="shared" si="8"/>
        <v>36.72</v>
      </c>
      <c r="W50" s="18">
        <f t="shared" si="8"/>
        <v>26.64</v>
      </c>
      <c r="X50" s="18">
        <f t="shared" si="8"/>
        <v>19.079999999999998</v>
      </c>
      <c r="Y50" s="18">
        <f t="shared" si="8"/>
        <v>26.64</v>
      </c>
      <c r="Z50" s="18">
        <f t="shared" si="8"/>
        <v>26.28</v>
      </c>
      <c r="AA50" s="18">
        <f t="shared" si="8"/>
        <v>23.040000000000003</v>
      </c>
      <c r="AB50" s="18">
        <f t="shared" si="8"/>
        <v>21.240000000000002</v>
      </c>
      <c r="AC50" s="18">
        <f t="shared" si="8"/>
        <v>29.880000000000003</v>
      </c>
      <c r="AD50" s="18">
        <f t="shared" si="8"/>
        <v>23.759999999999998</v>
      </c>
      <c r="AE50" s="18">
        <f t="shared" si="8"/>
        <v>25.92</v>
      </c>
      <c r="AF50" s="18">
        <f t="shared" si="8"/>
        <v>24.840000000000003</v>
      </c>
      <c r="AG50" s="75">
        <f t="shared" si="8"/>
        <v>40.32</v>
      </c>
      <c r="AH50" s="149">
        <f>AVERAGE(AH5:AH49)</f>
        <v>15.033702719026481</v>
      </c>
    </row>
    <row r="51" spans="1:35" x14ac:dyDescent="0.2">
      <c r="A51" s="77"/>
      <c r="B51" s="69"/>
      <c r="C51" s="69"/>
      <c r="D51" s="69" t="s">
        <v>136</v>
      </c>
      <c r="E51" s="69"/>
      <c r="F51" s="69"/>
      <c r="G51" s="69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66"/>
      <c r="AE51" s="123" t="s">
        <v>51</v>
      </c>
      <c r="AF51" s="124"/>
      <c r="AG51" s="64"/>
      <c r="AH51" s="67"/>
    </row>
    <row r="52" spans="1:35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48"/>
      <c r="K52" s="148"/>
      <c r="L52" s="148"/>
      <c r="M52" s="148" t="s">
        <v>49</v>
      </c>
      <c r="N52" s="148"/>
      <c r="O52" s="148"/>
      <c r="P52" s="148"/>
      <c r="Q52" s="148"/>
      <c r="R52" s="148"/>
      <c r="S52" s="148"/>
      <c r="T52" s="154" t="s">
        <v>131</v>
      </c>
      <c r="U52" s="154"/>
      <c r="V52" s="154"/>
      <c r="W52" s="154"/>
      <c r="X52" s="154"/>
      <c r="Y52" s="148"/>
      <c r="Z52" s="148"/>
      <c r="AA52" s="148"/>
      <c r="AB52" s="148"/>
      <c r="AC52" s="148"/>
      <c r="AD52" s="148"/>
      <c r="AE52" s="148"/>
      <c r="AF52" s="124"/>
      <c r="AG52" s="64"/>
      <c r="AH52" s="65"/>
      <c r="AI52" s="65"/>
    </row>
    <row r="53" spans="1:35" x14ac:dyDescent="0.2">
      <c r="A53" s="78"/>
      <c r="B53" s="148"/>
      <c r="C53" s="148"/>
      <c r="D53" s="148"/>
      <c r="E53" s="148"/>
      <c r="F53" s="148"/>
      <c r="G53" s="148"/>
      <c r="H53" s="148"/>
      <c r="I53" s="148"/>
      <c r="J53" s="147"/>
      <c r="K53" s="147"/>
      <c r="L53" s="147"/>
      <c r="M53" s="147" t="s">
        <v>50</v>
      </c>
      <c r="N53" s="147"/>
      <c r="O53" s="147"/>
      <c r="P53" s="147"/>
      <c r="Q53" s="148"/>
      <c r="R53" s="148"/>
      <c r="S53" s="148"/>
      <c r="T53" s="153" t="s">
        <v>132</v>
      </c>
      <c r="U53" s="153"/>
      <c r="V53" s="153"/>
      <c r="W53" s="153"/>
      <c r="X53" s="153"/>
      <c r="Y53" s="148"/>
      <c r="Z53" s="148"/>
      <c r="AA53" s="148"/>
      <c r="AB53" s="148"/>
      <c r="AC53" s="148"/>
      <c r="AD53" s="66"/>
      <c r="AE53" s="66"/>
      <c r="AF53" s="124"/>
      <c r="AG53" s="64"/>
      <c r="AH53" s="65"/>
      <c r="AI53" s="67"/>
    </row>
    <row r="54" spans="1:35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66"/>
      <c r="AE54" s="66"/>
      <c r="AF54" s="124"/>
      <c r="AG54" s="64"/>
      <c r="AH54" s="116"/>
    </row>
    <row r="55" spans="1:35" x14ac:dyDescent="0.2">
      <c r="A55" s="7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66"/>
      <c r="AF55" s="124"/>
      <c r="AG55" s="64"/>
      <c r="AH55" s="67"/>
    </row>
    <row r="56" spans="1:35" x14ac:dyDescent="0.2">
      <c r="A56" s="7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82"/>
      <c r="AF56" s="124"/>
      <c r="AG56" s="64"/>
      <c r="AH56" s="67"/>
    </row>
    <row r="57" spans="1:35" ht="13.5" thickBot="1" x14ac:dyDescent="0.25">
      <c r="A57" s="125"/>
      <c r="B57" s="126"/>
      <c r="C57" s="126"/>
      <c r="D57" s="126"/>
      <c r="E57" s="126"/>
      <c r="F57" s="126"/>
      <c r="G57" s="126" t="s">
        <v>51</v>
      </c>
      <c r="H57" s="126"/>
      <c r="I57" s="126"/>
      <c r="J57" s="126"/>
      <c r="K57" s="126"/>
      <c r="L57" s="126" t="s">
        <v>51</v>
      </c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7"/>
      <c r="AG57" s="128"/>
      <c r="AH57" s="129"/>
    </row>
    <row r="61" spans="1:35" x14ac:dyDescent="0.2">
      <c r="C61" s="3" t="s">
        <v>51</v>
      </c>
      <c r="AF61" s="3" t="s">
        <v>51</v>
      </c>
    </row>
    <row r="65" spans="15:20" x14ac:dyDescent="0.2">
      <c r="O65" s="3" t="s">
        <v>51</v>
      </c>
    </row>
    <row r="69" spans="15:20" x14ac:dyDescent="0.2">
      <c r="T69" s="3" t="s">
        <v>51</v>
      </c>
    </row>
  </sheetData>
  <sheetProtection algorithmName="SHA-512" hashValue="vEuC9NRSLRT8kT3i9FI/ZPOUmf0Bg4ewjNjYZriTlIYwXp78eZaF/qOQt8ApNPryQotkxIDKh5/wERPXJS0xEw==" saltValue="RdPBjsH7WpUh5k9V55tN0g==" spinCount="100000" sheet="1" objects="1" scenarios="1"/>
  <mergeCells count="36"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workbookViewId="0">
      <selection activeCell="AK64" sqref="AK6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4.5703125" style="6" customWidth="1"/>
  </cols>
  <sheetData>
    <row r="1" spans="1:36" ht="20.100000000000001" customHeight="1" x14ac:dyDescent="0.2">
      <c r="A1" s="159" t="s">
        <v>29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1"/>
    </row>
    <row r="2" spans="1:36" s="4" customFormat="1" ht="16.5" customHeight="1" x14ac:dyDescent="0.2">
      <c r="A2" s="162" t="s">
        <v>21</v>
      </c>
      <c r="B2" s="156" t="s">
        <v>135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8"/>
    </row>
    <row r="3" spans="1:36" s="5" customFormat="1" ht="12" customHeight="1" x14ac:dyDescent="0.2">
      <c r="A3" s="162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55">
        <v>31</v>
      </c>
      <c r="AG3" s="89" t="s">
        <v>133</v>
      </c>
    </row>
    <row r="4" spans="1:36" s="5" customFormat="1" ht="13.5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89" t="s">
        <v>37</v>
      </c>
    </row>
    <row r="5" spans="1:36" s="5" customFormat="1" ht="13.5" customHeight="1" x14ac:dyDescent="0.2">
      <c r="A5" s="151" t="s">
        <v>44</v>
      </c>
      <c r="B5" s="112" t="str">
        <f>[1]Julho!$I$5</f>
        <v>SO</v>
      </c>
      <c r="C5" s="112" t="str">
        <f>[1]Julho!$I$6</f>
        <v>SO</v>
      </c>
      <c r="D5" s="112" t="str">
        <f>[1]Julho!$I$7</f>
        <v>SO</v>
      </c>
      <c r="E5" s="112" t="str">
        <f>[1]Julho!$I$8</f>
        <v>SO</v>
      </c>
      <c r="F5" s="112" t="str">
        <f>[1]Julho!$I$9</f>
        <v>SO</v>
      </c>
      <c r="G5" s="112" t="str">
        <f>[1]Julho!$I$10</f>
        <v>SO</v>
      </c>
      <c r="H5" s="112" t="str">
        <f>[1]Julho!$I$11</f>
        <v>SO</v>
      </c>
      <c r="I5" s="112" t="str">
        <f>[1]Julho!$I$12</f>
        <v>SO</v>
      </c>
      <c r="J5" s="112" t="str">
        <f>[1]Julho!$I$13</f>
        <v>SO</v>
      </c>
      <c r="K5" s="112" t="str">
        <f>[1]Julho!$I$14</f>
        <v>SO</v>
      </c>
      <c r="L5" s="112" t="str">
        <f>[1]Julho!$I$15</f>
        <v>SO</v>
      </c>
      <c r="M5" s="112" t="str">
        <f>[1]Julho!$I$16</f>
        <v>SO</v>
      </c>
      <c r="N5" s="112" t="str">
        <f>[1]Julho!$I$17</f>
        <v>SO</v>
      </c>
      <c r="O5" s="112" t="str">
        <f>[1]Julho!$I$18</f>
        <v>SO</v>
      </c>
      <c r="P5" s="112" t="str">
        <f>[1]Julho!$I$19</f>
        <v>SO</v>
      </c>
      <c r="Q5" s="112" t="str">
        <f>[1]Julho!$I$20</f>
        <v>SO</v>
      </c>
      <c r="R5" s="112" t="str">
        <f>[1]Julho!$I$21</f>
        <v>SO</v>
      </c>
      <c r="S5" s="112" t="str">
        <f>[1]Julho!$I$22</f>
        <v>SO</v>
      </c>
      <c r="T5" s="112" t="str">
        <f>[1]Julho!$I$23</f>
        <v>SO</v>
      </c>
      <c r="U5" s="112" t="str">
        <f>[1]Julho!$I$24</f>
        <v>SO</v>
      </c>
      <c r="V5" s="112" t="str">
        <f>[1]Julho!$I$25</f>
        <v>SO</v>
      </c>
      <c r="W5" s="112" t="str">
        <f>[1]Julho!$I$26</f>
        <v>SO</v>
      </c>
      <c r="X5" s="112" t="str">
        <f>[1]Julho!$I$27</f>
        <v>SO</v>
      </c>
      <c r="Y5" s="112" t="str">
        <f>[1]Julho!$I$28</f>
        <v>SO</v>
      </c>
      <c r="Z5" s="112" t="str">
        <f>[1]Julho!$I$29</f>
        <v>SO</v>
      </c>
      <c r="AA5" s="112" t="str">
        <f>[1]Julho!$I$30</f>
        <v>SO</v>
      </c>
      <c r="AB5" s="112" t="str">
        <f>[1]Julho!$I$31</f>
        <v>SO</v>
      </c>
      <c r="AC5" s="112" t="str">
        <f>[1]Julho!$I$32</f>
        <v>SO</v>
      </c>
      <c r="AD5" s="112" t="str">
        <f>[1]Julho!$I$33</f>
        <v>SO</v>
      </c>
      <c r="AE5" s="112" t="str">
        <f>[1]Julho!$I$34</f>
        <v>SO</v>
      </c>
      <c r="AF5" s="112" t="str">
        <f>[1]Julho!$I$35</f>
        <v>SO</v>
      </c>
      <c r="AG5" s="90" t="str">
        <f>[1]Julho!$I$36</f>
        <v>SO</v>
      </c>
    </row>
    <row r="6" spans="1:36" s="1" customFormat="1" ht="12.75" customHeight="1" x14ac:dyDescent="0.2">
      <c r="A6" s="151" t="s">
        <v>0</v>
      </c>
      <c r="B6" s="15" t="str">
        <f>[2]Julho!$I$5</f>
        <v>SO</v>
      </c>
      <c r="C6" s="15" t="str">
        <f>[2]Julho!$I$6</f>
        <v>SO</v>
      </c>
      <c r="D6" s="15" t="str">
        <f>[2]Julho!$I$7</f>
        <v>SO</v>
      </c>
      <c r="E6" s="15" t="str">
        <f>[2]Julho!$I$8</f>
        <v>SO</v>
      </c>
      <c r="F6" s="15" t="str">
        <f>[2]Julho!$I$9</f>
        <v>SO</v>
      </c>
      <c r="G6" s="15" t="str">
        <f>[2]Julho!$I$10</f>
        <v>SO</v>
      </c>
      <c r="H6" s="15" t="str">
        <f>[2]Julho!$I$11</f>
        <v>SO</v>
      </c>
      <c r="I6" s="15" t="str">
        <f>[2]Julho!$I$12</f>
        <v>SO</v>
      </c>
      <c r="J6" s="15" t="str">
        <f>[2]Julho!$I$13</f>
        <v>SO</v>
      </c>
      <c r="K6" s="15" t="str">
        <f>[2]Julho!$I$14</f>
        <v>SO</v>
      </c>
      <c r="L6" s="15" t="str">
        <f>[2]Julho!$I$15</f>
        <v>SO</v>
      </c>
      <c r="M6" s="15" t="str">
        <f>[2]Julho!$I$16</f>
        <v>SO</v>
      </c>
      <c r="N6" s="15" t="str">
        <f>[2]Julho!$I$17</f>
        <v>SO</v>
      </c>
      <c r="O6" s="15" t="str">
        <f>[2]Julho!$I$18</f>
        <v>SO</v>
      </c>
      <c r="P6" s="15" t="str">
        <f>[2]Julho!$I$19</f>
        <v>SO</v>
      </c>
      <c r="Q6" s="15" t="str">
        <f>[2]Julho!$I$20</f>
        <v>SO</v>
      </c>
      <c r="R6" s="15" t="str">
        <f>[2]Julho!$I$21</f>
        <v>SO</v>
      </c>
      <c r="S6" s="15" t="str">
        <f>[2]Julho!$I$22</f>
        <v>SO</v>
      </c>
      <c r="T6" s="112" t="str">
        <f>[2]Julho!$I$23</f>
        <v>SO</v>
      </c>
      <c r="U6" s="112" t="str">
        <f>[2]Julho!$I$24</f>
        <v>SO</v>
      </c>
      <c r="V6" s="112" t="str">
        <f>[2]Julho!$I$25</f>
        <v>SO</v>
      </c>
      <c r="W6" s="112" t="str">
        <f>[2]Julho!$I$26</f>
        <v>SO</v>
      </c>
      <c r="X6" s="112" t="str">
        <f>[2]Julho!$I$27</f>
        <v>SO</v>
      </c>
      <c r="Y6" s="112" t="str">
        <f>[2]Julho!$I$28</f>
        <v>SO</v>
      </c>
      <c r="Z6" s="112" t="str">
        <f>[2]Julho!$I$29</f>
        <v>SO</v>
      </c>
      <c r="AA6" s="112" t="str">
        <f>[2]Julho!$I$30</f>
        <v>SO</v>
      </c>
      <c r="AB6" s="112" t="str">
        <f>[2]Julho!$I$31</f>
        <v>SO</v>
      </c>
      <c r="AC6" s="112" t="str">
        <f>[2]Julho!$I$32</f>
        <v>SO</v>
      </c>
      <c r="AD6" s="112" t="str">
        <f>[2]Julho!$I$33</f>
        <v>SO</v>
      </c>
      <c r="AE6" s="112" t="str">
        <f>[2]Julho!$I$34</f>
        <v>SO</v>
      </c>
      <c r="AF6" s="112" t="str">
        <f>[2]Julho!$I$35</f>
        <v>SO</v>
      </c>
      <c r="AG6" s="91" t="str">
        <f>[2]Julho!$I$36</f>
        <v>SO</v>
      </c>
    </row>
    <row r="7" spans="1:36" ht="12" customHeight="1" x14ac:dyDescent="0.2">
      <c r="A7" s="151" t="s">
        <v>1</v>
      </c>
      <c r="B7" s="15" t="str">
        <f>[3]Julho!$I$5</f>
        <v>SE</v>
      </c>
      <c r="C7" s="15" t="str">
        <f>[3]Julho!$I$6</f>
        <v>SE</v>
      </c>
      <c r="D7" s="15" t="str">
        <f>[3]Julho!$I$7</f>
        <v>SE</v>
      </c>
      <c r="E7" s="15" t="str">
        <f>[3]Julho!$I$8</f>
        <v>O</v>
      </c>
      <c r="F7" s="15" t="str">
        <f>[3]Julho!$I$9</f>
        <v>SE</v>
      </c>
      <c r="G7" s="15" t="str">
        <f>[3]Julho!$I$10</f>
        <v>SE</v>
      </c>
      <c r="H7" s="15" t="str">
        <f>[3]Julho!$I$11</f>
        <v>SE</v>
      </c>
      <c r="I7" s="15" t="str">
        <f>[3]Julho!$I$12</f>
        <v>SE</v>
      </c>
      <c r="J7" s="15" t="str">
        <f>[3]Julho!$I$13</f>
        <v>SO</v>
      </c>
      <c r="K7" s="15" t="str">
        <f>[3]Julho!$I$14</f>
        <v>S</v>
      </c>
      <c r="L7" s="15" t="str">
        <f>[3]Julho!$I$15</f>
        <v>S</v>
      </c>
      <c r="M7" s="15" t="str">
        <f>[3]Julho!$I$16</f>
        <v>SE</v>
      </c>
      <c r="N7" s="15" t="str">
        <f>[3]Julho!$I$17</f>
        <v>SE</v>
      </c>
      <c r="O7" s="15" t="str">
        <f>[3]Julho!$I$18</f>
        <v>SE</v>
      </c>
      <c r="P7" s="15" t="str">
        <f>[3]Julho!$I$19</f>
        <v>SE</v>
      </c>
      <c r="Q7" s="15" t="str">
        <f>[3]Julho!$I$20</f>
        <v>NO</v>
      </c>
      <c r="R7" s="15" t="str">
        <f>[3]Julho!$I$21</f>
        <v>SE</v>
      </c>
      <c r="S7" s="15" t="str">
        <f>[3]Julho!$I$22</f>
        <v>SE</v>
      </c>
      <c r="T7" s="112" t="str">
        <f>[3]Julho!$I$23</f>
        <v>SE</v>
      </c>
      <c r="U7" s="112" t="str">
        <f>[3]Julho!$I$24</f>
        <v>S</v>
      </c>
      <c r="V7" s="112" t="str">
        <f>[3]Julho!$I$25</f>
        <v>S</v>
      </c>
      <c r="W7" s="112" t="str">
        <f>[3]Julho!$I$26</f>
        <v>S</v>
      </c>
      <c r="X7" s="112" t="str">
        <f>[3]Julho!$I$27</f>
        <v>SE</v>
      </c>
      <c r="Y7" s="112" t="str">
        <f>[3]Julho!$I$28</f>
        <v>S</v>
      </c>
      <c r="Z7" s="112" t="str">
        <f>[3]Julho!$I$29</f>
        <v>S</v>
      </c>
      <c r="AA7" s="112" t="str">
        <f>[3]Julho!$I$30</f>
        <v>S</v>
      </c>
      <c r="AB7" s="112" t="str">
        <f>[3]Julho!$I$31</f>
        <v>S</v>
      </c>
      <c r="AC7" s="112" t="str">
        <f>[3]Julho!$I$32</f>
        <v>SE</v>
      </c>
      <c r="AD7" s="112" t="str">
        <f>[3]Julho!$I$33</f>
        <v>S</v>
      </c>
      <c r="AE7" s="112" t="str">
        <f>[3]Julho!$I$34</f>
        <v>S</v>
      </c>
      <c r="AF7" s="112" t="str">
        <f>[3]Julho!$I$35</f>
        <v>S</v>
      </c>
      <c r="AG7" s="91" t="str">
        <f>[3]Julho!$I$36</f>
        <v>SE</v>
      </c>
    </row>
    <row r="8" spans="1:36" ht="12" customHeight="1" x14ac:dyDescent="0.2">
      <c r="A8" s="151" t="s">
        <v>71</v>
      </c>
      <c r="B8" s="15" t="str">
        <f>[4]Julho!$I$5</f>
        <v>L</v>
      </c>
      <c r="C8" s="15" t="str">
        <f>[4]Julho!$I$6</f>
        <v>NE</v>
      </c>
      <c r="D8" s="15" t="str">
        <f>[4]Julho!$I$7</f>
        <v>L</v>
      </c>
      <c r="E8" s="15" t="str">
        <f>[4]Julho!$I$8</f>
        <v>L</v>
      </c>
      <c r="F8" s="15" t="str">
        <f>[4]Julho!$I$9</f>
        <v>SE</v>
      </c>
      <c r="G8" s="15" t="str">
        <f>[4]Julho!$I$10</f>
        <v>L</v>
      </c>
      <c r="H8" s="15" t="str">
        <f>[4]Julho!$I$11</f>
        <v>L</v>
      </c>
      <c r="I8" s="15" t="str">
        <f>[4]Julho!$I$12</f>
        <v>NO</v>
      </c>
      <c r="J8" s="15" t="str">
        <f>[4]Julho!$I$13</f>
        <v>SO</v>
      </c>
      <c r="K8" s="15" t="str">
        <f>[4]Julho!$I$14</f>
        <v>SO</v>
      </c>
      <c r="L8" s="15" t="str">
        <f>[4]Julho!$I$15</f>
        <v>L</v>
      </c>
      <c r="M8" s="15" t="str">
        <f>[4]Julho!$I$16</f>
        <v>L</v>
      </c>
      <c r="N8" s="15" t="str">
        <f>[4]Julho!$I$17</f>
        <v>L</v>
      </c>
      <c r="O8" s="15" t="str">
        <f>[4]Julho!$I$18</f>
        <v>L</v>
      </c>
      <c r="P8" s="15" t="str">
        <f>[4]Julho!$I$19</f>
        <v>NE</v>
      </c>
      <c r="Q8" s="15" t="str">
        <f>[4]Julho!$I$20</f>
        <v>NE</v>
      </c>
      <c r="R8" s="15" t="str">
        <f>[4]Julho!$I$21</f>
        <v>L</v>
      </c>
      <c r="S8" s="15" t="str">
        <f>[4]Julho!$I$22</f>
        <v>L</v>
      </c>
      <c r="T8" s="112" t="str">
        <f>[4]Julho!$I$23</f>
        <v>L</v>
      </c>
      <c r="U8" s="112" t="str">
        <f>[4]Julho!$I$24</f>
        <v>N</v>
      </c>
      <c r="V8" s="112" t="str">
        <f>[4]Julho!$I$25</f>
        <v>SO</v>
      </c>
      <c r="W8" s="112" t="str">
        <f>[4]Julho!$I$26</f>
        <v>L</v>
      </c>
      <c r="X8" s="112" t="str">
        <f>[4]Julho!$I$27</f>
        <v>SE</v>
      </c>
      <c r="Y8" s="112" t="str">
        <f>[4]Julho!$I$28</f>
        <v>SE</v>
      </c>
      <c r="Z8" s="112" t="str">
        <f>[4]Julho!$I$29</f>
        <v>SE</v>
      </c>
      <c r="AA8" s="112" t="str">
        <f>[4]Julho!$I$30</f>
        <v>SE</v>
      </c>
      <c r="AB8" s="112" t="str">
        <f>[4]Julho!$I$31</f>
        <v>L</v>
      </c>
      <c r="AC8" s="112" t="str">
        <f>[4]Julho!$I$32</f>
        <v>L</v>
      </c>
      <c r="AD8" s="112" t="str">
        <f>[4]Julho!$I$33</f>
        <v>NO</v>
      </c>
      <c r="AE8" s="112" t="str">
        <f>[4]Julho!$I$34</f>
        <v>S</v>
      </c>
      <c r="AF8" s="112" t="str">
        <f>[4]Julho!$I$35</f>
        <v>S</v>
      </c>
      <c r="AG8" s="91" t="str">
        <f>[4]Julho!$I$36</f>
        <v>L</v>
      </c>
    </row>
    <row r="9" spans="1:36" ht="13.5" customHeight="1" x14ac:dyDescent="0.2">
      <c r="A9" s="151" t="s">
        <v>45</v>
      </c>
      <c r="B9" s="61" t="str">
        <f>[5]Julho!$I$5</f>
        <v>NE</v>
      </c>
      <c r="C9" s="61" t="str">
        <f>[5]Julho!$I$6</f>
        <v>NE</v>
      </c>
      <c r="D9" s="61" t="str">
        <f>[5]Julho!$I$7</f>
        <v>NE</v>
      </c>
      <c r="E9" s="61" t="str">
        <f>[5]Julho!$I$8</f>
        <v>SO</v>
      </c>
      <c r="F9" s="61" t="str">
        <f>[5]Julho!$I$9</f>
        <v>NE</v>
      </c>
      <c r="G9" s="61" t="str">
        <f>[5]Julho!$I$10</f>
        <v>NE</v>
      </c>
      <c r="H9" s="61" t="str">
        <f>[5]Julho!$I$11</f>
        <v>NE</v>
      </c>
      <c r="I9" s="61" t="str">
        <f>[5]Julho!$I$12</f>
        <v>SO</v>
      </c>
      <c r="J9" s="61" t="str">
        <f>[5]Julho!$I$13</f>
        <v>S</v>
      </c>
      <c r="K9" s="61" t="str">
        <f>[5]Julho!$I$14</f>
        <v>S</v>
      </c>
      <c r="L9" s="61" t="str">
        <f>[5]Julho!$I$15</f>
        <v>NE</v>
      </c>
      <c r="M9" s="61" t="str">
        <f>[5]Julho!$I$16</f>
        <v>NE</v>
      </c>
      <c r="N9" s="61" t="str">
        <f>[5]Julho!$I$17</f>
        <v>NE</v>
      </c>
      <c r="O9" s="61" t="str">
        <f>[5]Julho!$I$18</f>
        <v>NE</v>
      </c>
      <c r="P9" s="61" t="str">
        <f>[5]Julho!$I$19</f>
        <v>NE</v>
      </c>
      <c r="Q9" s="61" t="str">
        <f>[5]Julho!$I$20</f>
        <v>NE</v>
      </c>
      <c r="R9" s="61" t="str">
        <f>[5]Julho!$I$21</f>
        <v>NE</v>
      </c>
      <c r="S9" s="61" t="str">
        <f>[5]Julho!$I$22</f>
        <v>NE</v>
      </c>
      <c r="T9" s="112" t="str">
        <f>[5]Julho!$I$23</f>
        <v>N</v>
      </c>
      <c r="U9" s="112" t="str">
        <f>[5]Julho!$I$24</f>
        <v>SO</v>
      </c>
      <c r="V9" s="112" t="str">
        <f>[5]Julho!$I$25</f>
        <v>S</v>
      </c>
      <c r="W9" s="112" t="str">
        <f>[5]Julho!$I$26</f>
        <v>N</v>
      </c>
      <c r="X9" s="112" t="str">
        <f>[5]Julho!$I$27</f>
        <v>SO</v>
      </c>
      <c r="Y9" s="112" t="str">
        <f>[5]Julho!$I$28</f>
        <v>SO</v>
      </c>
      <c r="Z9" s="112" t="str">
        <f>[5]Julho!$I$29</f>
        <v>SO</v>
      </c>
      <c r="AA9" s="112" t="str">
        <f>[5]Julho!$I$30</f>
        <v>SO</v>
      </c>
      <c r="AB9" s="112" t="str">
        <f>[5]Julho!$I$31</f>
        <v>SO</v>
      </c>
      <c r="AC9" s="112" t="str">
        <f>[5]Julho!$I$32</f>
        <v>NE</v>
      </c>
      <c r="AD9" s="112" t="str">
        <f>[5]Julho!$I$33</f>
        <v>SO</v>
      </c>
      <c r="AE9" s="112" t="str">
        <f>[5]Julho!$I$34</f>
        <v>SO</v>
      </c>
      <c r="AF9" s="112" t="str">
        <f>[5]Julho!$I$35</f>
        <v>SO</v>
      </c>
      <c r="AG9" s="91" t="str">
        <f>[5]Julho!$I$36</f>
        <v>NE</v>
      </c>
    </row>
    <row r="10" spans="1:36" ht="13.5" customHeight="1" x14ac:dyDescent="0.2">
      <c r="A10" s="151" t="s">
        <v>2</v>
      </c>
      <c r="B10" s="61" t="str">
        <f>[6]Julho!$I$5</f>
        <v>N</v>
      </c>
      <c r="C10" s="61" t="str">
        <f>[6]Julho!$I$6</f>
        <v>NE</v>
      </c>
      <c r="D10" s="61" t="str">
        <f>[6]Julho!$I$7</f>
        <v>N</v>
      </c>
      <c r="E10" s="61" t="str">
        <f>[6]Julho!$I$8</f>
        <v>N</v>
      </c>
      <c r="F10" s="61" t="str">
        <f>[6]Julho!$I$9</f>
        <v>N</v>
      </c>
      <c r="G10" s="61" t="str">
        <f>[6]Julho!$I$10</f>
        <v>NE</v>
      </c>
      <c r="H10" s="61" t="str">
        <f>[6]Julho!$I$11</f>
        <v>NE</v>
      </c>
      <c r="I10" s="61" t="str">
        <f>[6]Julho!$I$12</f>
        <v>N</v>
      </c>
      <c r="J10" s="61" t="str">
        <f>[6]Julho!$I$13</f>
        <v>N</v>
      </c>
      <c r="K10" s="61" t="str">
        <f>[6]Julho!$I$14</f>
        <v>N</v>
      </c>
      <c r="L10" s="61" t="str">
        <f>[6]Julho!$I$15</f>
        <v>SE</v>
      </c>
      <c r="M10" s="61" t="str">
        <f>[6]Julho!$I$16</f>
        <v>L</v>
      </c>
      <c r="N10" s="61" t="str">
        <f>[6]Julho!$I$17</f>
        <v>L</v>
      </c>
      <c r="O10" s="61" t="str">
        <f>[6]Julho!$I$18</f>
        <v>L</v>
      </c>
      <c r="P10" s="61" t="str">
        <f>[6]Julho!$I$19</f>
        <v>NE</v>
      </c>
      <c r="Q10" s="61" t="str">
        <f>[6]Julho!$I$20</f>
        <v>NE</v>
      </c>
      <c r="R10" s="61" t="str">
        <f>[6]Julho!$I$21</f>
        <v>L</v>
      </c>
      <c r="S10" s="61" t="str">
        <f>[6]Julho!$I$22</f>
        <v>L</v>
      </c>
      <c r="T10" s="112" t="str">
        <f>[6]Julho!$I$23</f>
        <v>NE</v>
      </c>
      <c r="U10" s="112" t="str">
        <f>[6]Julho!$I$24</f>
        <v>NE</v>
      </c>
      <c r="V10" s="61" t="str">
        <f>[6]Julho!$I$25</f>
        <v>N</v>
      </c>
      <c r="W10" s="112" t="str">
        <f>[6]Julho!$I$26</f>
        <v>SE</v>
      </c>
      <c r="X10" s="112" t="str">
        <f>[6]Julho!$I$27</f>
        <v>L</v>
      </c>
      <c r="Y10" s="112" t="str">
        <f>[6]Julho!$I$28</f>
        <v>NE</v>
      </c>
      <c r="Z10" s="112" t="str">
        <f>[6]Julho!$I$29</f>
        <v>N</v>
      </c>
      <c r="AA10" s="112" t="str">
        <f>[6]Julho!$I$30</f>
        <v>N</v>
      </c>
      <c r="AB10" s="112" t="str">
        <f>[6]Julho!$I$31</f>
        <v>N</v>
      </c>
      <c r="AC10" s="112" t="str">
        <f>[6]Julho!$I$32</f>
        <v>NE</v>
      </c>
      <c r="AD10" s="112" t="str">
        <f>[6]Julho!$I$33</f>
        <v>N</v>
      </c>
      <c r="AE10" s="112" t="str">
        <f>[6]Julho!$I$34</f>
        <v>N</v>
      </c>
      <c r="AF10" s="112" t="str">
        <f>[6]Julho!$I$35</f>
        <v>NE</v>
      </c>
      <c r="AG10" s="91" t="str">
        <f>[6]Julho!$I$36</f>
        <v>N</v>
      </c>
    </row>
    <row r="11" spans="1:36" ht="12.75" customHeight="1" x14ac:dyDescent="0.2">
      <c r="A11" s="151" t="s">
        <v>3</v>
      </c>
      <c r="B11" s="61" t="str">
        <f>[7]Julho!$I$5</f>
        <v>O</v>
      </c>
      <c r="C11" s="61" t="str">
        <f>[7]Julho!$I$6</f>
        <v>O</v>
      </c>
      <c r="D11" s="61" t="str">
        <f>[7]Julho!$I$7</f>
        <v>O</v>
      </c>
      <c r="E11" s="61" t="str">
        <f>[7]Julho!$I$8</f>
        <v>SO</v>
      </c>
      <c r="F11" s="61" t="str">
        <f>[7]Julho!$I$9</f>
        <v>O</v>
      </c>
      <c r="G11" s="61" t="str">
        <f>[7]Julho!$I$10</f>
        <v>NE</v>
      </c>
      <c r="H11" s="61" t="str">
        <f>[7]Julho!$I$11</f>
        <v>SO</v>
      </c>
      <c r="I11" s="61" t="str">
        <f>[7]Julho!$I$12</f>
        <v>O</v>
      </c>
      <c r="J11" s="61" t="str">
        <f>[7]Julho!$I$13</f>
        <v>SO</v>
      </c>
      <c r="K11" s="61" t="str">
        <f>[7]Julho!$I$14</f>
        <v>SO</v>
      </c>
      <c r="L11" s="61" t="str">
        <f>[7]Julho!$I$15</f>
        <v>L</v>
      </c>
      <c r="M11" s="61" t="str">
        <f>[7]Julho!$I$16</f>
        <v>SE</v>
      </c>
      <c r="N11" s="61" t="str">
        <f>[7]Julho!$I$17</f>
        <v>SE</v>
      </c>
      <c r="O11" s="61" t="str">
        <f>[7]Julho!$I$18</f>
        <v>SO</v>
      </c>
      <c r="P11" s="61" t="str">
        <f>[7]Julho!$I$19</f>
        <v>SE</v>
      </c>
      <c r="Q11" s="61" t="str">
        <f>[7]Julho!$I$20</f>
        <v>SO</v>
      </c>
      <c r="R11" s="61" t="str">
        <f>[7]Julho!$I$21</f>
        <v>NE</v>
      </c>
      <c r="S11" s="61" t="str">
        <f>[7]Julho!$I$22</f>
        <v>N</v>
      </c>
      <c r="T11" s="112" t="str">
        <f>[7]Julho!$I$23</f>
        <v>L</v>
      </c>
      <c r="U11" s="112" t="str">
        <f>[7]Julho!$I$24</f>
        <v>O</v>
      </c>
      <c r="V11" s="112" t="str">
        <f>[7]Julho!$I$25</f>
        <v>L</v>
      </c>
      <c r="W11" s="112" t="str">
        <f>[7]Julho!$I$26</f>
        <v>SE</v>
      </c>
      <c r="X11" s="112" t="str">
        <f>[7]Julho!$I$27</f>
        <v>L</v>
      </c>
      <c r="Y11" s="112" t="str">
        <f>[7]Julho!$I$28</f>
        <v>L</v>
      </c>
      <c r="Z11" s="112" t="str">
        <f>[7]Julho!$I$29</f>
        <v>L</v>
      </c>
      <c r="AA11" s="112" t="str">
        <f>[7]Julho!$I$30</f>
        <v>SE</v>
      </c>
      <c r="AB11" s="112" t="str">
        <f>[7]Julho!$I$31</f>
        <v>N</v>
      </c>
      <c r="AC11" s="112" t="str">
        <f>[7]Julho!$I$32</f>
        <v>N</v>
      </c>
      <c r="AD11" s="112" t="str">
        <f>[7]Julho!$I$33</f>
        <v>O</v>
      </c>
      <c r="AE11" s="112" t="str">
        <f>[7]Julho!$I$34</f>
        <v>O</v>
      </c>
      <c r="AF11" s="112" t="str">
        <f>[7]Julho!$I$35</f>
        <v>SO</v>
      </c>
      <c r="AG11" s="91" t="str">
        <f>[7]Julho!$I$36</f>
        <v>O</v>
      </c>
    </row>
    <row r="12" spans="1:36" ht="13.5" customHeight="1" x14ac:dyDescent="0.2">
      <c r="A12" s="151" t="s">
        <v>4</v>
      </c>
      <c r="B12" s="61" t="str">
        <f>[8]Julho!$I$5</f>
        <v>S</v>
      </c>
      <c r="C12" s="61" t="str">
        <f>[8]Julho!$I$6</f>
        <v>S</v>
      </c>
      <c r="D12" s="61" t="str">
        <f>[8]Julho!$I$7</f>
        <v>N</v>
      </c>
      <c r="E12" s="61" t="str">
        <f>[8]Julho!$I$8</f>
        <v>O</v>
      </c>
      <c r="F12" s="61" t="str">
        <f>[8]Julho!$I$9</f>
        <v>SO</v>
      </c>
      <c r="G12" s="61" t="str">
        <f>[8]Julho!$I$10</f>
        <v>SO</v>
      </c>
      <c r="H12" s="61" t="str">
        <f>[8]Julho!$I$11</f>
        <v>O</v>
      </c>
      <c r="I12" s="61" t="str">
        <f>[8]Julho!$I$12</f>
        <v>L</v>
      </c>
      <c r="J12" s="61" t="str">
        <f>[8]Julho!$I$13</f>
        <v>NE</v>
      </c>
      <c r="K12" s="61" t="str">
        <f>[8]Julho!$I$14</f>
        <v>NE</v>
      </c>
      <c r="L12" s="61" t="str">
        <f>[8]Julho!$I$15</f>
        <v>N</v>
      </c>
      <c r="M12" s="61" t="str">
        <f>[8]Julho!$I$16</f>
        <v>NO</v>
      </c>
      <c r="N12" s="61" t="str">
        <f>[8]Julho!$I$17</f>
        <v>O</v>
      </c>
      <c r="O12" s="61" t="str">
        <f>[8]Julho!$I$18</f>
        <v>O</v>
      </c>
      <c r="P12" s="61" t="str">
        <f>[8]Julho!$I$19</f>
        <v>SO</v>
      </c>
      <c r="Q12" s="61" t="str">
        <f>[8]Julho!$I$20</f>
        <v>O</v>
      </c>
      <c r="R12" s="61" t="str">
        <f>[8]Julho!$I$21</f>
        <v>O</v>
      </c>
      <c r="S12" s="61" t="str">
        <f>[8]Julho!$I$22</f>
        <v>O</v>
      </c>
      <c r="T12" s="112" t="str">
        <f>[8]Julho!$I$23</f>
        <v>SO</v>
      </c>
      <c r="U12" s="112" t="str">
        <f>[8]Julho!$I$24</f>
        <v>O</v>
      </c>
      <c r="V12" s="112" t="str">
        <f>[8]Julho!$I$25</f>
        <v>N</v>
      </c>
      <c r="W12" s="112" t="str">
        <f>[8]Julho!$I$26</f>
        <v>NO</v>
      </c>
      <c r="X12" s="112" t="str">
        <f>[8]Julho!$I$27</f>
        <v>O</v>
      </c>
      <c r="Y12" s="112" t="str">
        <f>[8]Julho!$I$28</f>
        <v>NO</v>
      </c>
      <c r="Z12" s="112" t="str">
        <f>[8]Julho!$I$29</f>
        <v>NO</v>
      </c>
      <c r="AA12" s="112" t="str">
        <f>[8]Julho!$I$30</f>
        <v>O</v>
      </c>
      <c r="AB12" s="112" t="str">
        <f>[8]Julho!$I$31</f>
        <v>O</v>
      </c>
      <c r="AC12" s="112" t="str">
        <f>[8]Julho!$I$32</f>
        <v>SO</v>
      </c>
      <c r="AD12" s="112" t="str">
        <f>[8]Julho!$I$33</f>
        <v>SE</v>
      </c>
      <c r="AE12" s="112" t="str">
        <f>[8]Julho!$I$34</f>
        <v>SE</v>
      </c>
      <c r="AF12" s="112" t="str">
        <f>[8]Julho!$I$35</f>
        <v>N</v>
      </c>
      <c r="AG12" s="91" t="str">
        <f>[8]Julho!$I$36</f>
        <v>O</v>
      </c>
    </row>
    <row r="13" spans="1:36" ht="12" customHeight="1" x14ac:dyDescent="0.2">
      <c r="A13" s="151" t="s">
        <v>5</v>
      </c>
      <c r="B13" s="112" t="str">
        <f>[9]Julho!$I$5</f>
        <v>NE</v>
      </c>
      <c r="C13" s="112" t="str">
        <f>[9]Julho!$I$6</f>
        <v>L</v>
      </c>
      <c r="D13" s="112" t="str">
        <f>[9]Julho!$I$7</f>
        <v>SE</v>
      </c>
      <c r="E13" s="112" t="str">
        <f>[9]Julho!$I$8</f>
        <v>S</v>
      </c>
      <c r="F13" s="112" t="str">
        <f>[9]Julho!$I$9</f>
        <v>SE</v>
      </c>
      <c r="G13" s="112" t="str">
        <f>[9]Julho!$I$10</f>
        <v>L</v>
      </c>
      <c r="H13" s="112" t="str">
        <f>[9]Julho!$I$11</f>
        <v>L</v>
      </c>
      <c r="I13" s="112" t="str">
        <f>[9]Julho!$I$12</f>
        <v>SO</v>
      </c>
      <c r="J13" s="112" t="str">
        <f>[9]Julho!$I$13</f>
        <v>SO</v>
      </c>
      <c r="K13" s="112" t="str">
        <f>[9]Julho!$I$14</f>
        <v>SO</v>
      </c>
      <c r="L13" s="112" t="str">
        <f>[9]Julho!$I$15</f>
        <v>L</v>
      </c>
      <c r="M13" s="112" t="str">
        <f>[9]Julho!$I$16</f>
        <v>L</v>
      </c>
      <c r="N13" s="112" t="str">
        <f>[9]Julho!$I$17</f>
        <v>SE</v>
      </c>
      <c r="O13" s="112" t="str">
        <f>[9]Julho!$I$18</f>
        <v>L</v>
      </c>
      <c r="P13" s="112" t="str">
        <f>[9]Julho!$I$19</f>
        <v>L</v>
      </c>
      <c r="Q13" s="112" t="str">
        <f>[9]Julho!$I$20</f>
        <v>*</v>
      </c>
      <c r="R13" s="112" t="str">
        <f>[9]Julho!$I$21</f>
        <v>*</v>
      </c>
      <c r="S13" s="112" t="str">
        <f>[9]Julho!$I$22</f>
        <v>*</v>
      </c>
      <c r="T13" s="112" t="str">
        <f>[9]Julho!$I$23</f>
        <v>*</v>
      </c>
      <c r="U13" s="112" t="str">
        <f>[9]Julho!$I$24</f>
        <v>SO</v>
      </c>
      <c r="V13" s="112" t="str">
        <f>[9]Julho!$I$25</f>
        <v>SO</v>
      </c>
      <c r="W13" s="112" t="str">
        <f>[9]Julho!$I$26</f>
        <v>L</v>
      </c>
      <c r="X13" s="112" t="str">
        <f>[9]Julho!$I$27</f>
        <v>SO</v>
      </c>
      <c r="Y13" s="112" t="str">
        <f>[9]Julho!$I$28</f>
        <v>SO</v>
      </c>
      <c r="Z13" s="112" t="str">
        <f>[9]Julho!$I$29</f>
        <v>SO</v>
      </c>
      <c r="AA13" s="112" t="str">
        <f>[9]Julho!$I$30</f>
        <v>SO</v>
      </c>
      <c r="AB13" s="112" t="str">
        <f>[9]Julho!$I$31</f>
        <v>SE</v>
      </c>
      <c r="AC13" s="112" t="str">
        <f>[9]Julho!$I$32</f>
        <v>*</v>
      </c>
      <c r="AD13" s="112" t="str">
        <f>[9]Julho!$I$33</f>
        <v>*</v>
      </c>
      <c r="AE13" s="112" t="str">
        <f>[9]Julho!$I$34</f>
        <v>L</v>
      </c>
      <c r="AF13" s="112" t="str">
        <f>[9]Julho!$I$35</f>
        <v>SO</v>
      </c>
      <c r="AG13" s="91" t="str">
        <f>[9]Julho!$I$36</f>
        <v>SO</v>
      </c>
    </row>
    <row r="14" spans="1:36" ht="12.75" customHeight="1" x14ac:dyDescent="0.2">
      <c r="A14" s="151" t="s">
        <v>47</v>
      </c>
      <c r="B14" s="112" t="str">
        <f>[10]Julho!$I$5</f>
        <v>NE</v>
      </c>
      <c r="C14" s="112" t="str">
        <f>[10]Julho!$I$6</f>
        <v>NE</v>
      </c>
      <c r="D14" s="112" t="str">
        <f>[10]Julho!$I$7</f>
        <v>NE</v>
      </c>
      <c r="E14" s="112" t="str">
        <f>[10]Julho!$I$8</f>
        <v>NE</v>
      </c>
      <c r="F14" s="112" t="str">
        <f>[10]Julho!$I$9</f>
        <v>NE</v>
      </c>
      <c r="G14" s="112" t="str">
        <f>[10]Julho!$I$10</f>
        <v>NE</v>
      </c>
      <c r="H14" s="112" t="str">
        <f>[10]Julho!$I$11</f>
        <v>NE</v>
      </c>
      <c r="I14" s="112" t="str">
        <f>[10]Julho!$I$12</f>
        <v>NE</v>
      </c>
      <c r="J14" s="112" t="str">
        <f>[10]Julho!$I$13</f>
        <v>S</v>
      </c>
      <c r="K14" s="112" t="str">
        <f>[10]Julho!$I$14</f>
        <v>S</v>
      </c>
      <c r="L14" s="112" t="str">
        <f>[10]Julho!$I$15</f>
        <v>L</v>
      </c>
      <c r="M14" s="112" t="str">
        <f>[10]Julho!$I$16</f>
        <v>NE</v>
      </c>
      <c r="N14" s="112" t="str">
        <f>[10]Julho!$I$17</f>
        <v>NE</v>
      </c>
      <c r="O14" s="112" t="str">
        <f>[10]Julho!$I$18</f>
        <v>NE</v>
      </c>
      <c r="P14" s="112" t="str">
        <f>[10]Julho!$I$19</f>
        <v>NE</v>
      </c>
      <c r="Q14" s="112" t="str">
        <f>[10]Julho!$I$20</f>
        <v>NE</v>
      </c>
      <c r="R14" s="112" t="str">
        <f>[10]Julho!$I$21</f>
        <v>NE</v>
      </c>
      <c r="S14" s="112" t="str">
        <f>[10]Julho!$I$22</f>
        <v>NE</v>
      </c>
      <c r="T14" s="112" t="str">
        <f>[10]Julho!$I$23</f>
        <v>NE</v>
      </c>
      <c r="U14" s="112" t="str">
        <f>[10]Julho!$I$24</f>
        <v>NE</v>
      </c>
      <c r="V14" s="112" t="str">
        <f>[10]Julho!$I$25</f>
        <v>SE</v>
      </c>
      <c r="W14" s="112" t="str">
        <f>[10]Julho!$I$26</f>
        <v>NE</v>
      </c>
      <c r="X14" s="112" t="str">
        <f>[10]Julho!$I$27</f>
        <v>NE</v>
      </c>
      <c r="Y14" s="112" t="str">
        <f>[10]Julho!$I$28</f>
        <v>NE</v>
      </c>
      <c r="Z14" s="112" t="str">
        <f>[10]Julho!$I$29</f>
        <v>NE</v>
      </c>
      <c r="AA14" s="112" t="str">
        <f>[10]Julho!$I$30</f>
        <v>NE</v>
      </c>
      <c r="AB14" s="112" t="str">
        <f>[10]Julho!$I$31</f>
        <v>NE</v>
      </c>
      <c r="AC14" s="112" t="str">
        <f>[10]Julho!$I$32</f>
        <v>NE</v>
      </c>
      <c r="AD14" s="112" t="str">
        <f>[10]Julho!$I$33</f>
        <v>N</v>
      </c>
      <c r="AE14" s="112" t="str">
        <f>[10]Julho!$I$34</f>
        <v>NE</v>
      </c>
      <c r="AF14" s="112" t="str">
        <f>[10]Julho!$I$35</f>
        <v>SE</v>
      </c>
      <c r="AG14" s="91" t="str">
        <f>[10]Julho!$I$36</f>
        <v>NE</v>
      </c>
      <c r="AJ14" s="17" t="s">
        <v>51</v>
      </c>
    </row>
    <row r="15" spans="1:36" ht="13.5" customHeight="1" x14ac:dyDescent="0.2">
      <c r="A15" s="151" t="s">
        <v>6</v>
      </c>
      <c r="B15" s="112" t="str">
        <f>[11]Julho!$I$5</f>
        <v>SE</v>
      </c>
      <c r="C15" s="112" t="str">
        <f>[11]Julho!$I$6</f>
        <v>SE</v>
      </c>
      <c r="D15" s="112" t="str">
        <f>[11]Julho!$I$7</f>
        <v>L</v>
      </c>
      <c r="E15" s="112" t="str">
        <f>[11]Julho!$I$8</f>
        <v>L</v>
      </c>
      <c r="F15" s="112" t="str">
        <f>[11]Julho!$I$9</f>
        <v>SE</v>
      </c>
      <c r="G15" s="112" t="str">
        <f>[11]Julho!$I$10</f>
        <v>L</v>
      </c>
      <c r="H15" s="112" t="str">
        <f>[11]Julho!$I$11</f>
        <v>O</v>
      </c>
      <c r="I15" s="112" t="str">
        <f>[11]Julho!$I$12</f>
        <v>O</v>
      </c>
      <c r="J15" s="112" t="str">
        <f>[11]Julho!$I$13</f>
        <v>SO</v>
      </c>
      <c r="K15" s="112" t="str">
        <f>[11]Julho!$I$14</f>
        <v>SO</v>
      </c>
      <c r="L15" s="112" t="str">
        <f>[11]Julho!$I$15</f>
        <v>SE</v>
      </c>
      <c r="M15" s="112" t="str">
        <f>[11]Julho!$I$16</f>
        <v>SE</v>
      </c>
      <c r="N15" s="112" t="str">
        <f>[11]Julho!$I$17</f>
        <v>SE</v>
      </c>
      <c r="O15" s="112" t="str">
        <f>[11]Julho!$I$18</f>
        <v>SE</v>
      </c>
      <c r="P15" s="112" t="str">
        <f>[11]Julho!$I$19</f>
        <v>SE</v>
      </c>
      <c r="Q15" s="112" t="str">
        <f>[11]Julho!$I$20</f>
        <v>NO</v>
      </c>
      <c r="R15" s="112" t="str">
        <f>[11]Julho!$I$21</f>
        <v>L</v>
      </c>
      <c r="S15" s="112" t="str">
        <f>[11]Julho!$I$22</f>
        <v>NE</v>
      </c>
      <c r="T15" s="112" t="str">
        <f>[11]Julho!$I$23</f>
        <v>S</v>
      </c>
      <c r="U15" s="112" t="str">
        <f>[11]Julho!$I$24</f>
        <v>O</v>
      </c>
      <c r="V15" s="112" t="str">
        <f>[11]Julho!$I$25</f>
        <v>SE</v>
      </c>
      <c r="W15" s="112" t="str">
        <f>[11]Julho!$I$26</f>
        <v>SE</v>
      </c>
      <c r="X15" s="112" t="str">
        <f>[11]Julho!$I$27</f>
        <v>L</v>
      </c>
      <c r="Y15" s="112" t="str">
        <f>[11]Julho!$I$28</f>
        <v>O</v>
      </c>
      <c r="Z15" s="112" t="str">
        <f>[11]Julho!$I$29</f>
        <v>NO</v>
      </c>
      <c r="AA15" s="112" t="str">
        <f>[11]Julho!$I$30</f>
        <v>NO</v>
      </c>
      <c r="AB15" s="112" t="str">
        <f>[11]Julho!$I$31</f>
        <v>NO</v>
      </c>
      <c r="AC15" s="112" t="str">
        <f>[11]Julho!$I$32</f>
        <v>NO</v>
      </c>
      <c r="AD15" s="112" t="str">
        <f>[11]Julho!$I$33</f>
        <v>NO</v>
      </c>
      <c r="AE15" s="112" t="str">
        <f>[11]Julho!$I$34</f>
        <v>O</v>
      </c>
      <c r="AF15" s="112" t="str">
        <f>[11]Julho!$I$35</f>
        <v>SE</v>
      </c>
      <c r="AG15" s="91" t="str">
        <f>[11]Julho!$I$36</f>
        <v>SE</v>
      </c>
      <c r="AH15" s="17" t="s">
        <v>51</v>
      </c>
    </row>
    <row r="16" spans="1:36" ht="13.5" customHeight="1" x14ac:dyDescent="0.2">
      <c r="A16" s="151" t="s">
        <v>7</v>
      </c>
      <c r="B16" s="61" t="str">
        <f>[12]Julho!$I$5</f>
        <v>S</v>
      </c>
      <c r="C16" s="61" t="str">
        <f>[12]Julho!$I$6</f>
        <v>SE</v>
      </c>
      <c r="D16" s="61" t="str">
        <f>[12]Julho!$I$7</f>
        <v>L</v>
      </c>
      <c r="E16" s="61" t="str">
        <f>[12]Julho!$I$8</f>
        <v>S</v>
      </c>
      <c r="F16" s="61" t="str">
        <f>[12]Julho!$I$9</f>
        <v>SO</v>
      </c>
      <c r="G16" s="61" t="str">
        <f>[12]Julho!$I$10</f>
        <v>SO</v>
      </c>
      <c r="H16" s="61" t="str">
        <f>[12]Julho!$I$11</f>
        <v>S</v>
      </c>
      <c r="I16" s="61" t="str">
        <f>[12]Julho!$I$12</f>
        <v>N</v>
      </c>
      <c r="J16" s="61" t="str">
        <f>[12]Julho!$I$13</f>
        <v>N</v>
      </c>
      <c r="K16" s="61" t="str">
        <f>[12]Julho!$I$14</f>
        <v>N</v>
      </c>
      <c r="L16" s="61" t="str">
        <f>[12]Julho!$I$15</f>
        <v>NO</v>
      </c>
      <c r="M16" s="61" t="str">
        <f>[12]Julho!$I$16</f>
        <v>SO</v>
      </c>
      <c r="N16" s="61" t="str">
        <f>[12]Julho!$I$17</f>
        <v>SO</v>
      </c>
      <c r="O16" s="61" t="str">
        <f>[12]Julho!$I$18</f>
        <v>SO</v>
      </c>
      <c r="P16" s="61" t="str">
        <f>[12]Julho!$I$19</f>
        <v>S</v>
      </c>
      <c r="Q16" s="61" t="str">
        <f>[12]Julho!$I$20</f>
        <v>SE</v>
      </c>
      <c r="R16" s="61" t="str">
        <f>[12]Julho!$I$21</f>
        <v>SO</v>
      </c>
      <c r="S16" s="61" t="str">
        <f>[12]Julho!$I$22</f>
        <v>SO</v>
      </c>
      <c r="T16" s="112" t="str">
        <f>[12]Julho!$I$23</f>
        <v>S</v>
      </c>
      <c r="U16" s="112" t="str">
        <f>[12]Julho!$I$24</f>
        <v>S</v>
      </c>
      <c r="V16" s="112" t="str">
        <f>[12]Julho!$I$25</f>
        <v>N</v>
      </c>
      <c r="W16" s="112" t="str">
        <f>[12]Julho!$I$26</f>
        <v>SO</v>
      </c>
      <c r="X16" s="112" t="str">
        <f>[12]Julho!$I$27</f>
        <v>SO</v>
      </c>
      <c r="Y16" s="112" t="str">
        <f>[12]Julho!$I$28</f>
        <v>N</v>
      </c>
      <c r="Z16" s="112" t="str">
        <f>[12]Julho!$I$29</f>
        <v>N</v>
      </c>
      <c r="AA16" s="112" t="str">
        <f>[12]Julho!$I$30</f>
        <v>N</v>
      </c>
      <c r="AB16" s="112" t="str">
        <f>[12]Julho!$I$31</f>
        <v>N</v>
      </c>
      <c r="AC16" s="112" t="str">
        <f>[12]Julho!$I$32</f>
        <v>SO</v>
      </c>
      <c r="AD16" s="112" t="str">
        <f>[12]Julho!$I$33</f>
        <v>N</v>
      </c>
      <c r="AE16" s="112" t="str">
        <f>[12]Julho!$I$34</f>
        <v>N</v>
      </c>
      <c r="AF16" s="112" t="str">
        <f>[12]Julho!$I$35</f>
        <v>N</v>
      </c>
      <c r="AG16" s="91" t="str">
        <f>[12]Julho!$I$36</f>
        <v>N</v>
      </c>
      <c r="AI16" t="s">
        <v>51</v>
      </c>
    </row>
    <row r="17" spans="1:34" ht="12.75" customHeight="1" x14ac:dyDescent="0.2">
      <c r="A17" s="151" t="s">
        <v>8</v>
      </c>
      <c r="B17" s="61" t="str">
        <f>[13]Julho!$I$5</f>
        <v>SO</v>
      </c>
      <c r="C17" s="61" t="str">
        <f>[13]Julho!$I$6</f>
        <v>SE</v>
      </c>
      <c r="D17" s="61" t="str">
        <f>[13]Julho!$I$7</f>
        <v>SE</v>
      </c>
      <c r="E17" s="61" t="str">
        <f>[13]Julho!$I$8</f>
        <v>SE</v>
      </c>
      <c r="F17" s="61" t="str">
        <f>[13]Julho!$I$9</f>
        <v>SE</v>
      </c>
      <c r="G17" s="61" t="str">
        <f>[13]Julho!$I$10</f>
        <v>SE</v>
      </c>
      <c r="H17" s="61" t="str">
        <f>[13]Julho!$I$11</f>
        <v>SE</v>
      </c>
      <c r="I17" s="61" t="str">
        <f>[13]Julho!$I$12</f>
        <v>NO</v>
      </c>
      <c r="J17" s="61" t="str">
        <f>[13]Julho!$I$13</f>
        <v>NO</v>
      </c>
      <c r="K17" s="61" t="str">
        <f>[13]Julho!$I$14</f>
        <v>NO</v>
      </c>
      <c r="L17" s="61" t="str">
        <f>[13]Julho!$I$15</f>
        <v>O</v>
      </c>
      <c r="M17" s="61" t="str">
        <f>[13]Julho!$I$16</f>
        <v>S</v>
      </c>
      <c r="N17" s="61" t="str">
        <f>[13]Julho!$I$17</f>
        <v>SE</v>
      </c>
      <c r="O17" s="61" t="str">
        <f>[13]Julho!$I$18</f>
        <v>SE</v>
      </c>
      <c r="P17" s="61" t="str">
        <f>[13]Julho!$I$19</f>
        <v>SE</v>
      </c>
      <c r="Q17" s="112" t="str">
        <f>[13]Julho!$I$20</f>
        <v>SE</v>
      </c>
      <c r="R17" s="112" t="str">
        <f>[13]Julho!$I$21</f>
        <v>SE</v>
      </c>
      <c r="S17" s="112" t="str">
        <f>[13]Julho!$I$22</f>
        <v>SE</v>
      </c>
      <c r="T17" s="112" t="str">
        <f>[13]Julho!$I$23</f>
        <v>SE</v>
      </c>
      <c r="U17" s="112" t="str">
        <f>[13]Julho!$I$24</f>
        <v>SE</v>
      </c>
      <c r="V17" s="112" t="str">
        <f>[13]Julho!$I$25</f>
        <v>NO</v>
      </c>
      <c r="W17" s="112" t="str">
        <f>[13]Julho!$I$26</f>
        <v>S</v>
      </c>
      <c r="X17" s="112" t="str">
        <f>[13]Julho!$I$27</f>
        <v>S</v>
      </c>
      <c r="Y17" s="112" t="str">
        <f>[13]Julho!$I$28</f>
        <v>NO</v>
      </c>
      <c r="Z17" s="112" t="str">
        <f>[13]Julho!$I$29</f>
        <v>O</v>
      </c>
      <c r="AA17" s="112" t="str">
        <f>[13]Julho!$I$30</f>
        <v>NO</v>
      </c>
      <c r="AB17" s="112" t="str">
        <f>[13]Julho!$I$31</f>
        <v>O</v>
      </c>
      <c r="AC17" s="112" t="str">
        <f>[13]Julho!$I$32</f>
        <v>SE</v>
      </c>
      <c r="AD17" s="112" t="str">
        <f>[13]Julho!$I$33</f>
        <v>NO</v>
      </c>
      <c r="AE17" s="112" t="str">
        <f>[13]Julho!$I$34</f>
        <v>O</v>
      </c>
      <c r="AF17" s="112" t="str">
        <f>[13]Julho!$I$35</f>
        <v>O</v>
      </c>
      <c r="AG17" s="91" t="str">
        <f>[13]Julho!$I$36</f>
        <v>SE</v>
      </c>
    </row>
    <row r="18" spans="1:34" ht="13.5" customHeight="1" x14ac:dyDescent="0.2">
      <c r="A18" s="151" t="s">
        <v>9</v>
      </c>
      <c r="B18" s="61" t="str">
        <f>[14]Julho!$I$5</f>
        <v>SE</v>
      </c>
      <c r="C18" s="61" t="str">
        <f>[14]Julho!$I$6</f>
        <v>NO</v>
      </c>
      <c r="D18" s="61" t="str">
        <f>[14]Julho!$I$7</f>
        <v>N</v>
      </c>
      <c r="E18" s="61" t="str">
        <f>[14]Julho!$I$8</f>
        <v>L</v>
      </c>
      <c r="F18" s="61" t="str">
        <f>[14]Julho!$I$9</f>
        <v>NE</v>
      </c>
      <c r="G18" s="61" t="str">
        <f>[14]Julho!$I$10</f>
        <v>N</v>
      </c>
      <c r="H18" s="61" t="str">
        <f>[14]Julho!$I$11</f>
        <v>N</v>
      </c>
      <c r="I18" s="61" t="str">
        <f>[14]Julho!$I$12</f>
        <v>O</v>
      </c>
      <c r="J18" s="61" t="str">
        <f>[14]Julho!$I$13</f>
        <v>S</v>
      </c>
      <c r="K18" s="61" t="str">
        <f>[14]Julho!$I$14</f>
        <v>S</v>
      </c>
      <c r="L18" s="61" t="str">
        <f>[14]Julho!$I$15</f>
        <v>S</v>
      </c>
      <c r="M18" s="61" t="str">
        <f>[14]Julho!$I$16</f>
        <v>L</v>
      </c>
      <c r="N18" s="61" t="str">
        <f>[14]Julho!$I$17</f>
        <v>L</v>
      </c>
      <c r="O18" s="61" t="str">
        <f>[14]Julho!$I$18</f>
        <v>L</v>
      </c>
      <c r="P18" s="61" t="str">
        <f>[14]Julho!$I$19</f>
        <v>NE</v>
      </c>
      <c r="Q18" s="61" t="str">
        <f>[14]Julho!$I$20</f>
        <v>NE</v>
      </c>
      <c r="R18" s="61" t="str">
        <f>[14]Julho!$I$21</f>
        <v>NE</v>
      </c>
      <c r="S18" s="61" t="str">
        <f>[14]Julho!$I$22</f>
        <v>L</v>
      </c>
      <c r="T18" s="112" t="str">
        <f>[14]Julho!$I$23</f>
        <v>N</v>
      </c>
      <c r="U18" s="112" t="str">
        <f>[14]Julho!$I$24</f>
        <v>NE</v>
      </c>
      <c r="V18" s="112" t="str">
        <f>[14]Julho!$I$25</f>
        <v>S</v>
      </c>
      <c r="W18" s="112" t="str">
        <f>[14]Julho!$I$26</f>
        <v>NE</v>
      </c>
      <c r="X18" s="112" t="str">
        <f>[14]Julho!$I$27</f>
        <v>L</v>
      </c>
      <c r="Y18" s="112" t="str">
        <f>[14]Julho!$I$28</f>
        <v>S</v>
      </c>
      <c r="Z18" s="112" t="str">
        <f>[14]Julho!$I$29</f>
        <v>S</v>
      </c>
      <c r="AA18" s="112" t="str">
        <f>[14]Julho!$I$30</f>
        <v>S</v>
      </c>
      <c r="AB18" s="112" t="str">
        <f>[14]Julho!$I$31</f>
        <v>S</v>
      </c>
      <c r="AC18" s="112" t="str">
        <f>[14]Julho!$I$32</f>
        <v>NE</v>
      </c>
      <c r="AD18" s="112" t="str">
        <f>[14]Julho!$I$33</f>
        <v>S</v>
      </c>
      <c r="AE18" s="112" t="str">
        <f>[14]Julho!$I$34</f>
        <v>S</v>
      </c>
      <c r="AF18" s="112" t="str">
        <f>[14]Julho!$I$35</f>
        <v>S</v>
      </c>
      <c r="AG18" s="91" t="str">
        <f>[14]Julho!$I$36</f>
        <v>S</v>
      </c>
    </row>
    <row r="19" spans="1:34" ht="12.75" customHeight="1" x14ac:dyDescent="0.2">
      <c r="A19" s="151" t="s">
        <v>46</v>
      </c>
      <c r="B19" s="61" t="str">
        <f>[15]Julho!$I$5</f>
        <v>N</v>
      </c>
      <c r="C19" s="61" t="str">
        <f>[15]Julho!$I$6</f>
        <v>N</v>
      </c>
      <c r="D19" s="61" t="str">
        <f>[15]Julho!$I$7</f>
        <v>SE</v>
      </c>
      <c r="E19" s="61" t="str">
        <f>[15]Julho!$I$8</f>
        <v>S</v>
      </c>
      <c r="F19" s="61" t="str">
        <f>[15]Julho!$I$9</f>
        <v>SE</v>
      </c>
      <c r="G19" s="61" t="str">
        <f>[15]Julho!$I$10</f>
        <v>SE</v>
      </c>
      <c r="H19" s="61" t="str">
        <f>[15]Julho!$I$11</f>
        <v>SE</v>
      </c>
      <c r="I19" s="61" t="str">
        <f>[15]Julho!$I$12</f>
        <v>SO</v>
      </c>
      <c r="J19" s="61" t="str">
        <f>[15]Julho!$I$13</f>
        <v>S</v>
      </c>
      <c r="K19" s="61" t="str">
        <f>[15]Julho!$I$14</f>
        <v>S</v>
      </c>
      <c r="L19" s="61" t="str">
        <f>[15]Julho!$I$15</f>
        <v>S</v>
      </c>
      <c r="M19" s="61" t="str">
        <f>[15]Julho!$I$16</f>
        <v>N</v>
      </c>
      <c r="N19" s="61" t="str">
        <f>[15]Julho!$I$17</f>
        <v>N</v>
      </c>
      <c r="O19" s="61" t="str">
        <f>[15]Julho!$I$18</f>
        <v>N</v>
      </c>
      <c r="P19" s="61" t="str">
        <f>[15]Julho!$I$19</f>
        <v>SE</v>
      </c>
      <c r="Q19" s="61" t="str">
        <f>[15]Julho!$I$20</f>
        <v>N</v>
      </c>
      <c r="R19" s="61" t="str">
        <f>[15]Julho!$I$21</f>
        <v>S</v>
      </c>
      <c r="S19" s="61" t="str">
        <f>[15]Julho!$I$22</f>
        <v>N</v>
      </c>
      <c r="T19" s="112" t="str">
        <f>[15]Julho!$I$23</f>
        <v>N</v>
      </c>
      <c r="U19" s="112" t="str">
        <f>[15]Julho!$I$24</f>
        <v>SO</v>
      </c>
      <c r="V19" s="112" t="str">
        <f>[15]Julho!$I$25</f>
        <v>S</v>
      </c>
      <c r="W19" s="112" t="str">
        <f>[15]Julho!$I$26</f>
        <v>N</v>
      </c>
      <c r="X19" s="112" t="str">
        <f>[15]Julho!$I$27</f>
        <v>S</v>
      </c>
      <c r="Y19" s="112" t="str">
        <f>[15]Julho!$I$28</f>
        <v>SO</v>
      </c>
      <c r="Z19" s="112" t="str">
        <f>[15]Julho!$I$29</f>
        <v>S</v>
      </c>
      <c r="AA19" s="112" t="str">
        <f>[15]Julho!$I$30</f>
        <v>SO</v>
      </c>
      <c r="AB19" s="112" t="str">
        <f>[15]Julho!$I$31</f>
        <v>S</v>
      </c>
      <c r="AC19" s="112" t="str">
        <f>[15]Julho!$I$32</f>
        <v>N</v>
      </c>
      <c r="AD19" s="112" t="str">
        <f>[15]Julho!$I$33</f>
        <v>SO</v>
      </c>
      <c r="AE19" s="112" t="str">
        <f>[15]Julho!$I$34</f>
        <v>S</v>
      </c>
      <c r="AF19" s="112" t="str">
        <f>[15]Julho!$I$35</f>
        <v>S</v>
      </c>
      <c r="AG19" s="91" t="str">
        <f>[15]Julho!$I$36</f>
        <v>N</v>
      </c>
    </row>
    <row r="20" spans="1:34" ht="12.75" customHeight="1" x14ac:dyDescent="0.2">
      <c r="A20" s="151" t="s">
        <v>10</v>
      </c>
      <c r="B20" s="15" t="str">
        <f>[16]Julho!$I$5</f>
        <v>SO</v>
      </c>
      <c r="C20" s="15" t="str">
        <f>[16]Julho!$I$6</f>
        <v>SO</v>
      </c>
      <c r="D20" s="15" t="str">
        <f>[16]Julho!$I$7</f>
        <v>S</v>
      </c>
      <c r="E20" s="15" t="str">
        <f>[16]Julho!$I$8</f>
        <v>SO</v>
      </c>
      <c r="F20" s="15" t="str">
        <f>[16]Julho!$I$9</f>
        <v>SO</v>
      </c>
      <c r="G20" s="15" t="str">
        <f>[16]Julho!$I$10</f>
        <v>S</v>
      </c>
      <c r="H20" s="15" t="str">
        <f>[16]Julho!$I$11</f>
        <v>S</v>
      </c>
      <c r="I20" s="15" t="str">
        <f>[16]Julho!$I$12</f>
        <v>NE</v>
      </c>
      <c r="J20" s="15" t="str">
        <f>[16]Julho!$I$13</f>
        <v>NE</v>
      </c>
      <c r="K20" s="15" t="str">
        <f>[16]Julho!$I$14</f>
        <v>NE</v>
      </c>
      <c r="L20" s="15" t="str">
        <f>[16]Julho!$I$15</f>
        <v>O</v>
      </c>
      <c r="M20" s="15" t="str">
        <f>[16]Julho!$I$16</f>
        <v>O</v>
      </c>
      <c r="N20" s="15" t="str">
        <f>[16]Julho!$I$17</f>
        <v>O</v>
      </c>
      <c r="O20" s="15" t="str">
        <f>[16]Julho!$I$18</f>
        <v>SO</v>
      </c>
      <c r="P20" s="15" t="str">
        <f>[16]Julho!$I$19</f>
        <v>SO</v>
      </c>
      <c r="Q20" s="15" t="str">
        <f>[16]Julho!$I$20</f>
        <v>SO</v>
      </c>
      <c r="R20" s="15" t="str">
        <f>[16]Julho!$I$21</f>
        <v>SO</v>
      </c>
      <c r="S20" s="15" t="str">
        <f>[16]Julho!$I$22</f>
        <v>O</v>
      </c>
      <c r="T20" s="112" t="str">
        <f>[16]Julho!$I$23</f>
        <v>SO</v>
      </c>
      <c r="U20" s="112" t="str">
        <f>[16]Julho!$I$24</f>
        <v>SO</v>
      </c>
      <c r="V20" s="112" t="str">
        <f>[16]Julho!$I$25</f>
        <v>NE</v>
      </c>
      <c r="W20" s="112" t="str">
        <f>[16]Julho!$I$26</f>
        <v>O</v>
      </c>
      <c r="X20" s="112" t="str">
        <f>[16]Julho!$I$27</f>
        <v>O</v>
      </c>
      <c r="Y20" s="112" t="str">
        <f>[16]Julho!$I$28</f>
        <v>L</v>
      </c>
      <c r="Z20" s="112" t="str">
        <f>[16]Julho!$I$29</f>
        <v>N</v>
      </c>
      <c r="AA20" s="112" t="str">
        <f>[16]Julho!$I$30</f>
        <v>NE</v>
      </c>
      <c r="AB20" s="112" t="str">
        <f>[16]Julho!$I$31</f>
        <v>NE</v>
      </c>
      <c r="AC20" s="112" t="str">
        <f>[16]Julho!$I$32</f>
        <v>SO</v>
      </c>
      <c r="AD20" s="112" t="str">
        <f>[16]Julho!$I$33</f>
        <v>NE</v>
      </c>
      <c r="AE20" s="112" t="str">
        <f>[16]Julho!$I$34</f>
        <v>N</v>
      </c>
      <c r="AF20" s="112" t="str">
        <f>[16]Julho!$I$35</f>
        <v>NE</v>
      </c>
      <c r="AG20" s="91" t="str">
        <f>[16]Julho!$I$36</f>
        <v>SO</v>
      </c>
      <c r="AH20" t="s">
        <v>51</v>
      </c>
    </row>
    <row r="21" spans="1:34" ht="13.5" customHeight="1" x14ac:dyDescent="0.2">
      <c r="A21" s="151" t="s">
        <v>11</v>
      </c>
      <c r="B21" s="61" t="str">
        <f>[17]Julho!$I$5</f>
        <v>NE</v>
      </c>
      <c r="C21" s="61" t="str">
        <f>[17]Julho!$I$6</f>
        <v>NE</v>
      </c>
      <c r="D21" s="61" t="str">
        <f>[17]Julho!$I$7</f>
        <v>NE</v>
      </c>
      <c r="E21" s="61" t="str">
        <f>[17]Julho!$I$8</f>
        <v>NE</v>
      </c>
      <c r="F21" s="61" t="str">
        <f>[17]Julho!$I$9</f>
        <v>NE</v>
      </c>
      <c r="G21" s="61" t="str">
        <f>[17]Julho!$I$10</f>
        <v>NE</v>
      </c>
      <c r="H21" s="61" t="str">
        <f>[17]Julho!$I$11</f>
        <v>NE</v>
      </c>
      <c r="I21" s="61" t="str">
        <f>[17]Julho!$I$12</f>
        <v>NE</v>
      </c>
      <c r="J21" s="61" t="str">
        <f>[17]Julho!$I$13</f>
        <v>NO</v>
      </c>
      <c r="K21" s="61" t="str">
        <f>[17]Julho!$I$14</f>
        <v>NO</v>
      </c>
      <c r="L21" s="61" t="str">
        <f>[17]Julho!$I$15</f>
        <v>SO</v>
      </c>
      <c r="M21" s="61" t="str">
        <f>[17]Julho!$I$16</f>
        <v>SO</v>
      </c>
      <c r="N21" s="61" t="str">
        <f>[17]Julho!$I$17</f>
        <v>NE</v>
      </c>
      <c r="O21" s="61" t="str">
        <f>[17]Julho!$I$18</f>
        <v>NE</v>
      </c>
      <c r="P21" s="61" t="str">
        <f>[17]Julho!$I$19</f>
        <v>NE</v>
      </c>
      <c r="Q21" s="61" t="str">
        <f>[17]Julho!$I$20</f>
        <v>NE</v>
      </c>
      <c r="R21" s="61" t="str">
        <f>[17]Julho!$I$21</f>
        <v>S</v>
      </c>
      <c r="S21" s="61" t="str">
        <f>[17]Julho!$I$22</f>
        <v>NE</v>
      </c>
      <c r="T21" s="112" t="str">
        <f>[17]Julho!$I$23</f>
        <v>NE</v>
      </c>
      <c r="U21" s="112" t="str">
        <f>[17]Julho!$I$24</f>
        <v>NE</v>
      </c>
      <c r="V21" s="112" t="str">
        <f>[17]Julho!$I$25</f>
        <v>NO</v>
      </c>
      <c r="W21" s="112" t="str">
        <f>[17]Julho!$I$26</f>
        <v>S</v>
      </c>
      <c r="X21" s="112" t="str">
        <f>[17]Julho!$I$27</f>
        <v>N</v>
      </c>
      <c r="Y21" s="112" t="str">
        <f>[17]Julho!$I$28</f>
        <v>N</v>
      </c>
      <c r="Z21" s="112" t="str">
        <f>[17]Julho!$I$29</f>
        <v>SO</v>
      </c>
      <c r="AA21" s="112" t="str">
        <f>[17]Julho!$I$30</f>
        <v>N</v>
      </c>
      <c r="AB21" s="112" t="str">
        <f>[17]Julho!$I$31</f>
        <v>N</v>
      </c>
      <c r="AC21" s="112" t="str">
        <f>[17]Julho!$I$32</f>
        <v>NE</v>
      </c>
      <c r="AD21" s="112" t="str">
        <f>[17]Julho!$I$33</f>
        <v>NO</v>
      </c>
      <c r="AE21" s="112" t="str">
        <f>[17]Julho!$I$34</f>
        <v>N</v>
      </c>
      <c r="AF21" s="112" t="str">
        <f>[17]Julho!$I$35</f>
        <v>NO</v>
      </c>
      <c r="AG21" s="91" t="str">
        <f>[17]Julho!$I$36</f>
        <v>NE</v>
      </c>
    </row>
    <row r="22" spans="1:34" ht="13.5" customHeight="1" x14ac:dyDescent="0.2">
      <c r="A22" s="151" t="s">
        <v>12</v>
      </c>
      <c r="B22" s="61" t="str">
        <f>[18]Julho!$I$5</f>
        <v>SO</v>
      </c>
      <c r="C22" s="61" t="str">
        <f>[18]Julho!$I$6</f>
        <v>NO</v>
      </c>
      <c r="D22" s="61" t="str">
        <f>[18]Julho!$I$7</f>
        <v>O</v>
      </c>
      <c r="E22" s="61" t="str">
        <f>[18]Julho!$I$8</f>
        <v>S</v>
      </c>
      <c r="F22" s="61" t="str">
        <f>[18]Julho!$I$9</f>
        <v>S</v>
      </c>
      <c r="G22" s="61" t="str">
        <f>[18]Julho!$I$10</f>
        <v>S</v>
      </c>
      <c r="H22" s="61" t="str">
        <f>[18]Julho!$I$11</f>
        <v>SO</v>
      </c>
      <c r="I22" s="61" t="str">
        <f>[18]Julho!$I$12</f>
        <v>O</v>
      </c>
      <c r="J22" s="61" t="str">
        <f>[18]Julho!$I$13</f>
        <v>S</v>
      </c>
      <c r="K22" s="61" t="str">
        <f>[18]Julho!$I$14</f>
        <v>S</v>
      </c>
      <c r="L22" s="61" t="str">
        <f>[18]Julho!$I$15</f>
        <v>S</v>
      </c>
      <c r="M22" s="61" t="str">
        <f>[18]Julho!$I$16</f>
        <v>SO</v>
      </c>
      <c r="N22" s="61" t="str">
        <f>[18]Julho!$I$17</f>
        <v>S</v>
      </c>
      <c r="O22" s="61" t="str">
        <f>[18]Julho!$I$18</f>
        <v>N</v>
      </c>
      <c r="P22" s="61" t="str">
        <f>[18]Julho!$I$19</f>
        <v>N</v>
      </c>
      <c r="Q22" s="61" t="str">
        <f>[18]Julho!$I$20</f>
        <v>N</v>
      </c>
      <c r="R22" s="61" t="str">
        <f>[18]Julho!$I$21</f>
        <v>NE</v>
      </c>
      <c r="S22" s="61" t="str">
        <f>[18]Julho!$I$22</f>
        <v>N</v>
      </c>
      <c r="T22" s="61" t="str">
        <f>[18]Julho!$I$23</f>
        <v>N</v>
      </c>
      <c r="U22" s="61" t="str">
        <f>[18]Julho!$I$24</f>
        <v>O</v>
      </c>
      <c r="V22" s="61" t="str">
        <f>[18]Julho!$I$25</f>
        <v>SE</v>
      </c>
      <c r="W22" s="61" t="str">
        <f>[18]Julho!$I$26</f>
        <v>NE</v>
      </c>
      <c r="X22" s="61" t="str">
        <f>[18]Julho!$I$27</f>
        <v>SO</v>
      </c>
      <c r="Y22" s="61" t="str">
        <f>[18]Julho!$I$28</f>
        <v>S</v>
      </c>
      <c r="Z22" s="61" t="str">
        <f>[18]Julho!$I$29</f>
        <v>S</v>
      </c>
      <c r="AA22" s="61" t="str">
        <f>[18]Julho!$I$30</f>
        <v>SE</v>
      </c>
      <c r="AB22" s="61" t="str">
        <f>[18]Julho!$I$31</f>
        <v>SE</v>
      </c>
      <c r="AC22" s="61" t="str">
        <f>[18]Julho!$I$32</f>
        <v>N</v>
      </c>
      <c r="AD22" s="61" t="str">
        <f>[18]Julho!$I$33</f>
        <v>SE</v>
      </c>
      <c r="AE22" s="61" t="str">
        <f>[18]Julho!$I$34</f>
        <v>S</v>
      </c>
      <c r="AF22" s="61" t="str">
        <f>[18]Julho!$I$35</f>
        <v>SE</v>
      </c>
      <c r="AG22" s="90" t="str">
        <f>[18]Julho!$I$36</f>
        <v>S</v>
      </c>
    </row>
    <row r="23" spans="1:34" ht="13.5" customHeight="1" x14ac:dyDescent="0.2">
      <c r="A23" s="151" t="s">
        <v>13</v>
      </c>
      <c r="B23" s="112" t="str">
        <f>[19]Julho!$I$5</f>
        <v>NE</v>
      </c>
      <c r="C23" s="112" t="str">
        <f>[19]Julho!$I$6</f>
        <v>NE</v>
      </c>
      <c r="D23" s="112" t="str">
        <f>[19]Julho!$I$7</f>
        <v>NE</v>
      </c>
      <c r="E23" s="112" t="str">
        <f>[19]Julho!$I$8</f>
        <v>S</v>
      </c>
      <c r="F23" s="112" t="str">
        <f>[19]Julho!$I$9</f>
        <v>NE</v>
      </c>
      <c r="G23" s="112" t="str">
        <f>[19]Julho!$I$10</f>
        <v>NE</v>
      </c>
      <c r="H23" s="112" t="str">
        <f>[19]Julho!$I$11</f>
        <v>NE</v>
      </c>
      <c r="I23" s="112" t="str">
        <f>[19]Julho!$I$12</f>
        <v>SO</v>
      </c>
      <c r="J23" s="112" t="str">
        <f>[19]Julho!$I$13</f>
        <v>S</v>
      </c>
      <c r="K23" s="112" t="str">
        <f>[19]Julho!$I$14</f>
        <v>S</v>
      </c>
      <c r="L23" s="112" t="str">
        <f>[19]Julho!$I$15</f>
        <v>SE</v>
      </c>
      <c r="M23" s="112" t="str">
        <f>[19]Julho!$I$16</f>
        <v>S</v>
      </c>
      <c r="N23" s="112" t="str">
        <f>[19]Julho!$I$17</f>
        <v>NE</v>
      </c>
      <c r="O23" s="112" t="str">
        <f>[19]Julho!$I$18</f>
        <v>NE</v>
      </c>
      <c r="P23" s="112" t="str">
        <f>[19]Julho!$I$19</f>
        <v>NE</v>
      </c>
      <c r="Q23" s="112" t="str">
        <f>[19]Julho!$I$20</f>
        <v>NE</v>
      </c>
      <c r="R23" s="112" t="str">
        <f>[19]Julho!$I$21</f>
        <v>NE</v>
      </c>
      <c r="S23" s="112" t="str">
        <f>[19]Julho!$I$22</f>
        <v>NE</v>
      </c>
      <c r="T23" s="112" t="str">
        <f>[19]Julho!$I$23</f>
        <v>NE</v>
      </c>
      <c r="U23" s="112" t="str">
        <f>[19]Julho!$I$24</f>
        <v>NE</v>
      </c>
      <c r="V23" s="112" t="str">
        <f>[19]Julho!$I$25</f>
        <v>S</v>
      </c>
      <c r="W23" s="112" t="str">
        <f>[19]Julho!$I$26</f>
        <v>SO</v>
      </c>
      <c r="X23" s="112" t="str">
        <f>[19]Julho!$I$27</f>
        <v>S</v>
      </c>
      <c r="Y23" s="112" t="str">
        <f>[19]Julho!$I$28</f>
        <v>SO</v>
      </c>
      <c r="Z23" s="112" t="str">
        <f>[19]Julho!$I$29</f>
        <v>SO</v>
      </c>
      <c r="AA23" s="112" t="str">
        <f>[19]Julho!$I$30</f>
        <v>SO</v>
      </c>
      <c r="AB23" s="112" t="str">
        <f>[19]Julho!$I$31</f>
        <v>N</v>
      </c>
      <c r="AC23" s="112" t="str">
        <f>[19]Julho!$I$32</f>
        <v>N</v>
      </c>
      <c r="AD23" s="112" t="str">
        <f>[19]Julho!$I$33</f>
        <v>SO</v>
      </c>
      <c r="AE23" s="112" t="str">
        <f>[19]Julho!$I$34</f>
        <v>SO</v>
      </c>
      <c r="AF23" s="112" t="str">
        <f>[19]Julho!$I$35</f>
        <v>S</v>
      </c>
      <c r="AG23" s="91" t="str">
        <f>[19]Julho!$I$36</f>
        <v>NE</v>
      </c>
    </row>
    <row r="24" spans="1:34" ht="13.5" customHeight="1" x14ac:dyDescent="0.2">
      <c r="A24" s="151" t="s">
        <v>14</v>
      </c>
      <c r="B24" s="61" t="str">
        <f>[20]Julho!$I$5</f>
        <v>L</v>
      </c>
      <c r="C24" s="61" t="str">
        <f>[20]Julho!$I$6</f>
        <v>NO</v>
      </c>
      <c r="D24" s="61" t="str">
        <f>[20]Julho!$I$7</f>
        <v>O</v>
      </c>
      <c r="E24" s="61" t="str">
        <f>[20]Julho!$I$8</f>
        <v>L</v>
      </c>
      <c r="F24" s="61" t="str">
        <f>[20]Julho!$I$9</f>
        <v>L</v>
      </c>
      <c r="G24" s="61" t="str">
        <f>[20]Julho!$I$10</f>
        <v>NE</v>
      </c>
      <c r="H24" s="61" t="str">
        <f>[20]Julho!$I$11</f>
        <v>NE</v>
      </c>
      <c r="I24" s="61" t="str">
        <f>[20]Julho!$I$12</f>
        <v>O</v>
      </c>
      <c r="J24" s="61" t="str">
        <f>[20]Julho!$I$13</f>
        <v>SO</v>
      </c>
      <c r="K24" s="61" t="str">
        <f>[20]Julho!$I$14</f>
        <v>SO</v>
      </c>
      <c r="L24" s="61" t="str">
        <f>[20]Julho!$I$15</f>
        <v>S</v>
      </c>
      <c r="M24" s="61" t="str">
        <f>[20]Julho!$I$16</f>
        <v>SE</v>
      </c>
      <c r="N24" s="61" t="str">
        <f>[20]Julho!$I$17</f>
        <v>SE</v>
      </c>
      <c r="O24" s="61" t="str">
        <f>[20]Julho!$I$18</f>
        <v>NE</v>
      </c>
      <c r="P24" s="61" t="str">
        <f>[20]Julho!$I$19</f>
        <v>L</v>
      </c>
      <c r="Q24" s="61" t="str">
        <f>[20]Julho!$I$20</f>
        <v>NE</v>
      </c>
      <c r="R24" s="61" t="str">
        <f>[20]Julho!$I$21</f>
        <v>NE</v>
      </c>
      <c r="S24" s="61" t="str">
        <f>[20]Julho!$I$22</f>
        <v>L</v>
      </c>
      <c r="T24" s="61" t="str">
        <f>[20]Julho!$I$23</f>
        <v>L</v>
      </c>
      <c r="U24" s="61" t="str">
        <f>[20]Julho!$I$24</f>
        <v>L</v>
      </c>
      <c r="V24" s="61" t="str">
        <f>[20]Julho!$I$25</f>
        <v>S</v>
      </c>
      <c r="W24" s="61" t="str">
        <f>[20]Julho!$I$26</f>
        <v>SO</v>
      </c>
      <c r="X24" s="61" t="str">
        <f>[20]Julho!$I$27</f>
        <v>NE</v>
      </c>
      <c r="Y24" s="61" t="str">
        <f>[20]Julho!$I$28</f>
        <v>L</v>
      </c>
      <c r="Z24" s="61" t="str">
        <f>[20]Julho!$I$29</f>
        <v>NE</v>
      </c>
      <c r="AA24" s="61" t="str">
        <f>[20]Julho!$I$30</f>
        <v>NE</v>
      </c>
      <c r="AB24" s="61" t="str">
        <f>[20]Julho!$I$31</f>
        <v>NE</v>
      </c>
      <c r="AC24" s="61" t="str">
        <f>[20]Julho!$I$32</f>
        <v>N</v>
      </c>
      <c r="AD24" s="61" t="str">
        <f>[20]Julho!$I$33</f>
        <v>NO</v>
      </c>
      <c r="AE24" s="61" t="str">
        <f>[20]Julho!$I$34</f>
        <v>SO</v>
      </c>
      <c r="AF24" s="61" t="str">
        <f>[20]Julho!$I$35</f>
        <v>SO</v>
      </c>
      <c r="AG24" s="90" t="str">
        <f>[20]Julho!$I$36</f>
        <v>NE</v>
      </c>
    </row>
    <row r="25" spans="1:34" ht="12.75" customHeight="1" x14ac:dyDescent="0.2">
      <c r="A25" s="151" t="s">
        <v>15</v>
      </c>
      <c r="B25" s="61" t="str">
        <f>[21]Julho!$I$5</f>
        <v>NO</v>
      </c>
      <c r="C25" s="61" t="str">
        <f>[21]Julho!$I$6</f>
        <v>NO</v>
      </c>
      <c r="D25" s="61" t="str">
        <f>[21]Julho!$I$7</f>
        <v>NO</v>
      </c>
      <c r="E25" s="61" t="str">
        <f>[21]Julho!$I$8</f>
        <v>NO</v>
      </c>
      <c r="F25" s="61" t="str">
        <f>[21]Julho!$I$9</f>
        <v>NO</v>
      </c>
      <c r="G25" s="61" t="str">
        <f>[21]Julho!$I$10</f>
        <v>NO</v>
      </c>
      <c r="H25" s="61" t="str">
        <f>[21]Julho!$I$11</f>
        <v>NO</v>
      </c>
      <c r="I25" s="61" t="str">
        <f>[21]Julho!$I$12</f>
        <v>SO</v>
      </c>
      <c r="J25" s="61" t="str">
        <f>[21]Julho!$I$13</f>
        <v>SO</v>
      </c>
      <c r="K25" s="61" t="str">
        <f>[21]Julho!$I$14</f>
        <v>S</v>
      </c>
      <c r="L25" s="61" t="str">
        <f>[21]Julho!$I$15</f>
        <v>NO</v>
      </c>
      <c r="M25" s="61" t="str">
        <f>[21]Julho!$I$16</f>
        <v>NO</v>
      </c>
      <c r="N25" s="61" t="str">
        <f>[21]Julho!$I$17</f>
        <v>NO</v>
      </c>
      <c r="O25" s="61" t="str">
        <f>[21]Julho!$I$18</f>
        <v>NO</v>
      </c>
      <c r="P25" s="61" t="str">
        <f>[21]Julho!$I$19</f>
        <v>NO</v>
      </c>
      <c r="Q25" s="61" t="str">
        <f>[21]Julho!$I$20</f>
        <v>NO</v>
      </c>
      <c r="R25" s="61" t="str">
        <f>[21]Julho!$I$21</f>
        <v>NO</v>
      </c>
      <c r="S25" s="61" t="str">
        <f>[21]Julho!$I$22</f>
        <v>NO</v>
      </c>
      <c r="T25" s="61" t="str">
        <f>[21]Julho!$I$23</f>
        <v>NO</v>
      </c>
      <c r="U25" s="61" t="str">
        <f>[21]Julho!$I$24</f>
        <v>NO</v>
      </c>
      <c r="V25" s="61" t="str">
        <f>[21]Julho!$I$25</f>
        <v>SO</v>
      </c>
      <c r="W25" s="61" t="str">
        <f>[21]Julho!$I$26</f>
        <v>NO</v>
      </c>
      <c r="X25" s="61" t="str">
        <f>[21]Julho!$I$27</f>
        <v>NO</v>
      </c>
      <c r="Y25" s="61" t="str">
        <f>[21]Julho!$I$28</f>
        <v>SO</v>
      </c>
      <c r="Z25" s="61" t="str">
        <f>[21]Julho!$I$29</f>
        <v>SO</v>
      </c>
      <c r="AA25" s="61" t="str">
        <f>[21]Julho!$I$30</f>
        <v>SO</v>
      </c>
      <c r="AB25" s="61" t="str">
        <f>[21]Julho!$I$31</f>
        <v>NO</v>
      </c>
      <c r="AC25" s="61" t="str">
        <f>[21]Julho!$I$32</f>
        <v>NO</v>
      </c>
      <c r="AD25" s="61" t="str">
        <f>[21]Julho!$I$33</f>
        <v>SO</v>
      </c>
      <c r="AE25" s="61" t="str">
        <f>[21]Julho!$I$34</f>
        <v>SO</v>
      </c>
      <c r="AF25" s="61" t="str">
        <f>[21]Julho!$I$35</f>
        <v>S</v>
      </c>
      <c r="AG25" s="90" t="str">
        <f>[21]Julho!$I$36</f>
        <v>NO</v>
      </c>
    </row>
    <row r="26" spans="1:34" ht="12.75" customHeight="1" x14ac:dyDescent="0.2">
      <c r="A26" s="151" t="s">
        <v>16</v>
      </c>
      <c r="B26" s="16" t="str">
        <f>[22]Julho!$I$5</f>
        <v>N</v>
      </c>
      <c r="C26" s="16" t="str">
        <f>[22]Julho!$I$6</f>
        <v>N</v>
      </c>
      <c r="D26" s="16" t="str">
        <f>[22]Julho!$I$7</f>
        <v>S</v>
      </c>
      <c r="E26" s="16" t="str">
        <f>[22]Julho!$I$8</f>
        <v>S</v>
      </c>
      <c r="F26" s="16" t="str">
        <f>[22]Julho!$I$9</f>
        <v>S</v>
      </c>
      <c r="G26" s="16" t="str">
        <f>[22]Julho!$I$10</f>
        <v>N</v>
      </c>
      <c r="H26" s="16" t="str">
        <f>[22]Julho!$I$11</f>
        <v>N</v>
      </c>
      <c r="I26" s="16" t="str">
        <f>[22]Julho!$I$12</f>
        <v>S</v>
      </c>
      <c r="J26" s="16" t="str">
        <f>[22]Julho!$I$13</f>
        <v>S</v>
      </c>
      <c r="K26" s="16" t="str">
        <f>[22]Julho!$I$14</f>
        <v>S</v>
      </c>
      <c r="L26" s="16" t="str">
        <f>[22]Julho!$I$15</f>
        <v>SE</v>
      </c>
      <c r="M26" s="16" t="str">
        <f>[22]Julho!$I$16</f>
        <v>L</v>
      </c>
      <c r="N26" s="16" t="str">
        <f>[22]Julho!$I$17</f>
        <v>SE</v>
      </c>
      <c r="O26" s="16" t="str">
        <f>[22]Julho!$I$18</f>
        <v>N</v>
      </c>
      <c r="P26" s="16" t="str">
        <f>[22]Julho!$I$19</f>
        <v>N</v>
      </c>
      <c r="Q26" s="16" t="str">
        <f>[22]Julho!$I$20</f>
        <v>N</v>
      </c>
      <c r="R26" s="16" t="str">
        <f>[22]Julho!$I$21</f>
        <v>NO</v>
      </c>
      <c r="S26" s="16" t="str">
        <f>[22]Julho!$I$22</f>
        <v>N</v>
      </c>
      <c r="T26" s="16" t="str">
        <f>[22]Julho!$I$23</f>
        <v>N</v>
      </c>
      <c r="U26" s="16" t="str">
        <f>[22]Julho!$I$24</f>
        <v>SO</v>
      </c>
      <c r="V26" s="16" t="str">
        <f>[22]Julho!$I$25</f>
        <v>S</v>
      </c>
      <c r="W26" s="16" t="str">
        <f>[22]Julho!$I$26</f>
        <v>N</v>
      </c>
      <c r="X26" s="16" t="str">
        <f>[22]Julho!$I$27</f>
        <v>NE</v>
      </c>
      <c r="Y26" s="16" t="str">
        <f>[22]Julho!$I$28</f>
        <v>S</v>
      </c>
      <c r="Z26" s="16" t="str">
        <f>[22]Julho!$I$29</f>
        <v>S</v>
      </c>
      <c r="AA26" s="16" t="str">
        <f>[22]Julho!$I$30</f>
        <v>S</v>
      </c>
      <c r="AB26" s="16" t="str">
        <f>[22]Julho!$I$31</f>
        <v>SE</v>
      </c>
      <c r="AC26" s="16" t="str">
        <f>[22]Julho!$I$32</f>
        <v>NO</v>
      </c>
      <c r="AD26" s="16" t="str">
        <f>[22]Julho!$I$33</f>
        <v>S</v>
      </c>
      <c r="AE26" s="16" t="str">
        <f>[22]Julho!$I$34</f>
        <v>S</v>
      </c>
      <c r="AF26" s="16" t="str">
        <f>[22]Julho!$I$35</f>
        <v>S</v>
      </c>
      <c r="AG26" s="92" t="str">
        <f>[22]Julho!$I$36</f>
        <v>S</v>
      </c>
    </row>
    <row r="27" spans="1:34" ht="12" customHeight="1" x14ac:dyDescent="0.2">
      <c r="A27" s="151" t="s">
        <v>17</v>
      </c>
      <c r="B27" s="61" t="str">
        <f>[23]Julho!$I$5</f>
        <v>O</v>
      </c>
      <c r="C27" s="61" t="str">
        <f>[23]Julho!$I$6</f>
        <v>O</v>
      </c>
      <c r="D27" s="61" t="str">
        <f>[23]Julho!$I$7</f>
        <v>O</v>
      </c>
      <c r="E27" s="61" t="str">
        <f>[23]Julho!$I$8</f>
        <v>O</v>
      </c>
      <c r="F27" s="61" t="str">
        <f>[23]Julho!$I$9</f>
        <v>NE</v>
      </c>
      <c r="G27" s="61" t="str">
        <f>[23]Julho!$I$10</f>
        <v>O</v>
      </c>
      <c r="H27" s="61" t="str">
        <f>[23]Julho!$I$11</f>
        <v>O</v>
      </c>
      <c r="I27" s="61" t="str">
        <f>[23]Julho!$I$12</f>
        <v>O</v>
      </c>
      <c r="J27" s="61" t="str">
        <f>[23]Julho!$I$13</f>
        <v>SE</v>
      </c>
      <c r="K27" s="61" t="str">
        <f>[23]Julho!$I$14</f>
        <v>SE</v>
      </c>
      <c r="L27" s="61" t="str">
        <f>[23]Julho!$I$15</f>
        <v>NE</v>
      </c>
      <c r="M27" s="61" t="str">
        <f>[23]Julho!$I$16</f>
        <v>L</v>
      </c>
      <c r="N27" s="61" t="str">
        <f>[23]Julho!$I$17</f>
        <v>L</v>
      </c>
      <c r="O27" s="61" t="str">
        <f>[23]Julho!$I$18</f>
        <v>NO</v>
      </c>
      <c r="P27" s="61" t="str">
        <f>[23]Julho!$I$19</f>
        <v>NO</v>
      </c>
      <c r="Q27" s="61" t="str">
        <f>[23]Julho!$I$20</f>
        <v>O</v>
      </c>
      <c r="R27" s="61" t="str">
        <f>[23]Julho!$I$21</f>
        <v>N</v>
      </c>
      <c r="S27" s="61" t="str">
        <f>[23]Julho!$I$22</f>
        <v>N</v>
      </c>
      <c r="T27" s="61" t="str">
        <f>[23]Julho!$I$23</f>
        <v>NO</v>
      </c>
      <c r="U27" s="61" t="str">
        <f>[23]Julho!$I$24</f>
        <v>O</v>
      </c>
      <c r="V27" s="61" t="str">
        <f>[23]Julho!$I$25</f>
        <v>SE</v>
      </c>
      <c r="W27" s="61" t="str">
        <f>[23]Julho!$I$26</f>
        <v>N</v>
      </c>
      <c r="X27" s="61" t="str">
        <f>[23]Julho!$I$27</f>
        <v>N</v>
      </c>
      <c r="Y27" s="61" t="str">
        <f>[23]Julho!$I$28</f>
        <v>SE</v>
      </c>
      <c r="Z27" s="61" t="str">
        <f>[23]Julho!$I$29</f>
        <v>SE</v>
      </c>
      <c r="AA27" s="61" t="str">
        <f>[23]Julho!$I$30</f>
        <v>SE</v>
      </c>
      <c r="AB27" s="61" t="str">
        <f>[23]Julho!$I$31</f>
        <v>SE</v>
      </c>
      <c r="AC27" s="61" t="str">
        <f>[23]Julho!$I$32</f>
        <v>O</v>
      </c>
      <c r="AD27" s="61" t="str">
        <f>[23]Julho!$I$33</f>
        <v>SE</v>
      </c>
      <c r="AE27" s="61" t="str">
        <f>[23]Julho!$I$34</f>
        <v>SE</v>
      </c>
      <c r="AF27" s="61" t="str">
        <f>[23]Julho!$I$35</f>
        <v>SE</v>
      </c>
      <c r="AG27" s="90" t="str">
        <f>[23]Julho!$I$36</f>
        <v>O</v>
      </c>
    </row>
    <row r="28" spans="1:34" ht="12.75" customHeight="1" x14ac:dyDescent="0.2">
      <c r="A28" s="151" t="s">
        <v>18</v>
      </c>
      <c r="B28" s="61" t="str">
        <f>[24]Julho!$I$5</f>
        <v>N</v>
      </c>
      <c r="C28" s="61" t="str">
        <f>[24]Julho!$I$6</f>
        <v>SE</v>
      </c>
      <c r="D28" s="61" t="str">
        <f>[24]Julho!$I$7</f>
        <v>NO</v>
      </c>
      <c r="E28" s="61" t="str">
        <f>[24]Julho!$I$8</f>
        <v>NE</v>
      </c>
      <c r="F28" s="61" t="str">
        <f>[24]Julho!$I$9</f>
        <v>N</v>
      </c>
      <c r="G28" s="61" t="str">
        <f>[24]Julho!$I$10</f>
        <v>SE</v>
      </c>
      <c r="H28" s="61" t="str">
        <f>[24]Julho!$I$11</f>
        <v>SE</v>
      </c>
      <c r="I28" s="61" t="str">
        <f>[24]Julho!$I$12</f>
        <v>O</v>
      </c>
      <c r="J28" s="61" t="str">
        <f>[24]Julho!$I$13</f>
        <v>SO</v>
      </c>
      <c r="K28" s="61" t="str">
        <f>[24]Julho!$I$14</f>
        <v>S</v>
      </c>
      <c r="L28" s="61" t="str">
        <f>[24]Julho!$I$15</f>
        <v>L</v>
      </c>
      <c r="M28" s="61" t="str">
        <f>[24]Julho!$I$16</f>
        <v>L</v>
      </c>
      <c r="N28" s="61" t="str">
        <f>[24]Julho!$I$17</f>
        <v>L</v>
      </c>
      <c r="O28" s="61" t="str">
        <f>[24]Julho!$I$18</f>
        <v>N</v>
      </c>
      <c r="P28" s="61" t="str">
        <f>[24]Julho!$I$19</f>
        <v>N</v>
      </c>
      <c r="Q28" s="61" t="str">
        <f>[24]Julho!$I$20</f>
        <v>N</v>
      </c>
      <c r="R28" s="61" t="str">
        <f>[24]Julho!$I$21</f>
        <v>NE</v>
      </c>
      <c r="S28" s="61" t="str">
        <f>[24]Julho!$I$22</f>
        <v>L</v>
      </c>
      <c r="T28" s="61" t="str">
        <f>[24]Julho!$I$23</f>
        <v>N</v>
      </c>
      <c r="U28" s="61" t="str">
        <f>[24]Julho!$I$24</f>
        <v>N</v>
      </c>
      <c r="V28" s="61" t="str">
        <f>[24]Julho!$I$25</f>
        <v>S</v>
      </c>
      <c r="W28" s="61" t="str">
        <f>[24]Julho!$I$26</f>
        <v>L</v>
      </c>
      <c r="X28" s="61" t="str">
        <f>[24]Julho!$I$27</f>
        <v>L</v>
      </c>
      <c r="Y28" s="61" t="str">
        <f>[24]Julho!$I$28</f>
        <v>SO</v>
      </c>
      <c r="Z28" s="61" t="str">
        <f>[24]Julho!$I$29</f>
        <v>O</v>
      </c>
      <c r="AA28" s="61" t="str">
        <f>[24]Julho!$I$30</f>
        <v>S</v>
      </c>
      <c r="AB28" s="61" t="str">
        <f>[24]Julho!$I$31</f>
        <v>O</v>
      </c>
      <c r="AC28" s="61" t="str">
        <f>[24]Julho!$I$32</f>
        <v>NO</v>
      </c>
      <c r="AD28" s="61" t="str">
        <f>[24]Julho!$I$33</f>
        <v>O</v>
      </c>
      <c r="AE28" s="61" t="str">
        <f>[24]Julho!$I$34</f>
        <v>SO</v>
      </c>
      <c r="AF28" s="61" t="str">
        <f>[24]Julho!$I$35</f>
        <v>L</v>
      </c>
      <c r="AG28" s="90" t="str">
        <f>[24]Julho!$I$36</f>
        <v>N</v>
      </c>
    </row>
    <row r="29" spans="1:34" ht="13.5" customHeight="1" x14ac:dyDescent="0.2">
      <c r="A29" s="151" t="s">
        <v>19</v>
      </c>
      <c r="B29" s="61" t="str">
        <f>[25]Julho!$I$5</f>
        <v>NE</v>
      </c>
      <c r="C29" s="61" t="str">
        <f>[25]Julho!$I$6</f>
        <v>N</v>
      </c>
      <c r="D29" s="61" t="str">
        <f>[25]Julho!$I$7</f>
        <v>S</v>
      </c>
      <c r="E29" s="61" t="str">
        <f>[25]Julho!$I$8</f>
        <v>S</v>
      </c>
      <c r="F29" s="61" t="str">
        <f>[25]Julho!$I$9</f>
        <v>NE</v>
      </c>
      <c r="G29" s="61" t="str">
        <f>[25]Julho!$I$10</f>
        <v>NE</v>
      </c>
      <c r="H29" s="61" t="str">
        <f>[25]Julho!$I$11</f>
        <v>N</v>
      </c>
      <c r="I29" s="61" t="str">
        <f>[25]Julho!$I$12</f>
        <v>SO</v>
      </c>
      <c r="J29" s="61" t="str">
        <f>[25]Julho!$I$13</f>
        <v>S</v>
      </c>
      <c r="K29" s="61" t="str">
        <f>[25]Julho!$I$14</f>
        <v>S</v>
      </c>
      <c r="L29" s="61" t="str">
        <f>[25]Julho!$I$15</f>
        <v>S</v>
      </c>
      <c r="M29" s="61" t="str">
        <f>[25]Julho!$I$16</f>
        <v>L</v>
      </c>
      <c r="N29" s="61" t="str">
        <f>[25]Julho!$I$17</f>
        <v>NE</v>
      </c>
      <c r="O29" s="61" t="str">
        <f>[25]Julho!$I$18</f>
        <v>NE</v>
      </c>
      <c r="P29" s="61" t="str">
        <f>[25]Julho!$I$19</f>
        <v>N</v>
      </c>
      <c r="Q29" s="61" t="str">
        <f>[25]Julho!$I$20</f>
        <v>N</v>
      </c>
      <c r="R29" s="61" t="str">
        <f>[25]Julho!$I$21</f>
        <v>NE</v>
      </c>
      <c r="S29" s="61" t="str">
        <f>[25]Julho!$I$22</f>
        <v>NE</v>
      </c>
      <c r="T29" s="61" t="str">
        <f>[25]Julho!$I$23</f>
        <v>NE</v>
      </c>
      <c r="U29" s="61" t="str">
        <f>[25]Julho!$I$24</f>
        <v>NE</v>
      </c>
      <c r="V29" s="61" t="str">
        <f>[25]Julho!$I$25</f>
        <v>S</v>
      </c>
      <c r="W29" s="61" t="str">
        <f>[25]Julho!$I$26</f>
        <v>NE</v>
      </c>
      <c r="X29" s="61" t="str">
        <f>[25]Julho!$I$27</f>
        <v>NE</v>
      </c>
      <c r="Y29" s="61" t="str">
        <f>[25]Julho!$I$28</f>
        <v>SO</v>
      </c>
      <c r="Z29" s="61" t="str">
        <f>[25]Julho!$I$29</f>
        <v>NE</v>
      </c>
      <c r="AA29" s="61" t="str">
        <f>[25]Julho!$I$30</f>
        <v>SO</v>
      </c>
      <c r="AB29" s="61" t="str">
        <f>[25]Julho!$I$31</f>
        <v>L</v>
      </c>
      <c r="AC29" s="61" t="str">
        <f>[25]Julho!$I$32</f>
        <v>NE</v>
      </c>
      <c r="AD29" s="61" t="str">
        <f>[25]Julho!$I$33</f>
        <v>S</v>
      </c>
      <c r="AE29" s="61" t="str">
        <f>[25]Julho!$I$34</f>
        <v>S</v>
      </c>
      <c r="AF29" s="61" t="str">
        <f>[25]Julho!$I$35</f>
        <v>S</v>
      </c>
      <c r="AG29" s="90" t="str">
        <f>[25]Julho!$I$36</f>
        <v>NE</v>
      </c>
    </row>
    <row r="30" spans="1:34" ht="12.75" customHeight="1" x14ac:dyDescent="0.2">
      <c r="A30" s="151" t="s">
        <v>31</v>
      </c>
      <c r="B30" s="61" t="str">
        <f>[26]Julho!$I$5</f>
        <v>SE</v>
      </c>
      <c r="C30" s="61" t="str">
        <f>[26]Julho!$I$6</f>
        <v>NO</v>
      </c>
      <c r="D30" s="61" t="str">
        <f>[26]Julho!$I$7</f>
        <v>NO</v>
      </c>
      <c r="E30" s="61" t="str">
        <f>[26]Julho!$I$8</f>
        <v>SE</v>
      </c>
      <c r="F30" s="61" t="str">
        <f>[26]Julho!$I$9</f>
        <v>SE</v>
      </c>
      <c r="G30" s="61" t="str">
        <f>[26]Julho!$I$10</f>
        <v>SE</v>
      </c>
      <c r="H30" s="61" t="str">
        <f>[26]Julho!$I$11</f>
        <v>NO</v>
      </c>
      <c r="I30" s="61" t="str">
        <f>[26]Julho!$I$12</f>
        <v>SE</v>
      </c>
      <c r="J30" s="61" t="str">
        <f>[26]Julho!$I$13</f>
        <v>S</v>
      </c>
      <c r="K30" s="61" t="str">
        <f>[26]Julho!$I$14</f>
        <v>S</v>
      </c>
      <c r="L30" s="61" t="str">
        <f>[26]Julho!$I$15</f>
        <v>SE</v>
      </c>
      <c r="M30" s="61" t="str">
        <f>[26]Julho!$I$16</f>
        <v>SE</v>
      </c>
      <c r="N30" s="61" t="str">
        <f>[26]Julho!$I$17</f>
        <v>SE</v>
      </c>
      <c r="O30" s="61" t="str">
        <f>[26]Julho!$I$18</f>
        <v>NE</v>
      </c>
      <c r="P30" s="61" t="str">
        <f>[26]Julho!$I$19</f>
        <v>N</v>
      </c>
      <c r="Q30" s="61" t="str">
        <f>[26]Julho!$I$20</f>
        <v>NO</v>
      </c>
      <c r="R30" s="61" t="str">
        <f>[26]Julho!$I$21</f>
        <v>NE</v>
      </c>
      <c r="S30" s="61" t="str">
        <f>[26]Julho!$I$22</f>
        <v>NE</v>
      </c>
      <c r="T30" s="61" t="str">
        <f>[26]Julho!$I$23</f>
        <v>NO</v>
      </c>
      <c r="U30" s="61" t="str">
        <f>[26]Julho!$I$24</f>
        <v>NO</v>
      </c>
      <c r="V30" s="61" t="str">
        <f>[26]Julho!$I$25</f>
        <v>SE</v>
      </c>
      <c r="W30" s="61" t="str">
        <f>[26]Julho!$I$26</f>
        <v>SE</v>
      </c>
      <c r="X30" s="61" t="str">
        <f>[26]Julho!$I$27</f>
        <v>SE</v>
      </c>
      <c r="Y30" s="61" t="str">
        <f>[26]Julho!$I$28</f>
        <v>SE</v>
      </c>
      <c r="Z30" s="61" t="str">
        <f>[26]Julho!$I$29</f>
        <v>SE</v>
      </c>
      <c r="AA30" s="61" t="str">
        <f>[26]Julho!$I$30</f>
        <v>SE</v>
      </c>
      <c r="AB30" s="61" t="str">
        <f>[26]Julho!$I$31</f>
        <v>SE</v>
      </c>
      <c r="AC30" s="61" t="str">
        <f>[26]Julho!$I$32</f>
        <v>NO</v>
      </c>
      <c r="AD30" s="61" t="str">
        <f>[26]Julho!$I$33</f>
        <v>SE</v>
      </c>
      <c r="AE30" s="61" t="str">
        <f>[26]Julho!$I$34</f>
        <v>SE</v>
      </c>
      <c r="AF30" s="61" t="str">
        <f>[26]Julho!$I$35</f>
        <v>SE</v>
      </c>
      <c r="AG30" s="90" t="str">
        <f>[26]Julho!$I$36</f>
        <v>SE</v>
      </c>
    </row>
    <row r="31" spans="1:34" ht="12.75" customHeight="1" x14ac:dyDescent="0.2">
      <c r="A31" s="151" t="s">
        <v>48</v>
      </c>
      <c r="B31" s="61" t="str">
        <f>[27]Julho!$I$5</f>
        <v>L</v>
      </c>
      <c r="C31" s="61" t="str">
        <f>[27]Julho!$I$6</f>
        <v>L</v>
      </c>
      <c r="D31" s="61" t="str">
        <f>[27]Julho!$I$7</f>
        <v>SE</v>
      </c>
      <c r="E31" s="61" t="str">
        <f>[27]Julho!$I$8</f>
        <v>SO</v>
      </c>
      <c r="F31" s="61" t="str">
        <f>[27]Julho!$I$9</f>
        <v>N</v>
      </c>
      <c r="G31" s="61" t="str">
        <f>[27]Julho!$I$10</f>
        <v>L</v>
      </c>
      <c r="H31" s="61" t="str">
        <f>[27]Julho!$I$11</f>
        <v>L</v>
      </c>
      <c r="I31" s="61" t="str">
        <f>[27]Julho!$I$12</f>
        <v>L</v>
      </c>
      <c r="J31" s="61" t="str">
        <f>[27]Julho!$I$13</f>
        <v>SO</v>
      </c>
      <c r="K31" s="61" t="str">
        <f>[27]Julho!$I$14</f>
        <v>SO</v>
      </c>
      <c r="L31" s="61" t="str">
        <f>[27]Julho!$I$15</f>
        <v>SE</v>
      </c>
      <c r="M31" s="61" t="str">
        <f>[27]Julho!$I$16</f>
        <v>SE</v>
      </c>
      <c r="N31" s="61" t="str">
        <f>[27]Julho!$I$17</f>
        <v>SE</v>
      </c>
      <c r="O31" s="61" t="str">
        <f>[27]Julho!$I$18</f>
        <v>L</v>
      </c>
      <c r="P31" s="61" t="str">
        <f>[27]Julho!$I$19</f>
        <v>L</v>
      </c>
      <c r="Q31" s="61" t="str">
        <f>[27]Julho!$I$20</f>
        <v>L</v>
      </c>
      <c r="R31" s="61" t="str">
        <f>[27]Julho!$I$21</f>
        <v>S</v>
      </c>
      <c r="S31" s="61" t="str">
        <f>[27]Julho!$I$22</f>
        <v>L</v>
      </c>
      <c r="T31" s="61" t="str">
        <f>[27]Julho!$I$23</f>
        <v>L</v>
      </c>
      <c r="U31" s="61" t="str">
        <f>[27]Julho!$I$24</f>
        <v>L</v>
      </c>
      <c r="V31" s="61" t="str">
        <f>[27]Julho!$I$25</f>
        <v>SO</v>
      </c>
      <c r="W31" s="61" t="str">
        <f>[27]Julho!$I$26</f>
        <v>L</v>
      </c>
      <c r="X31" s="61" t="str">
        <f>[27]Julho!$I$27</f>
        <v>L</v>
      </c>
      <c r="Y31" s="61" t="str">
        <f>[27]Julho!$I$28</f>
        <v>SO</v>
      </c>
      <c r="Z31" s="61" t="str">
        <f>[27]Julho!$I$29</f>
        <v>SO</v>
      </c>
      <c r="AA31" s="61" t="str">
        <f>[27]Julho!$I$30</f>
        <v>SO</v>
      </c>
      <c r="AB31" s="61" t="str">
        <f>[27]Julho!$I$31</f>
        <v>SE</v>
      </c>
      <c r="AC31" s="61" t="str">
        <f>[27]Julho!$I$32</f>
        <v>NE</v>
      </c>
      <c r="AD31" s="61" t="str">
        <f>[27]Julho!$I$33</f>
        <v>L</v>
      </c>
      <c r="AE31" s="61" t="str">
        <f>[27]Julho!$I$34</f>
        <v>SO</v>
      </c>
      <c r="AF31" s="61" t="str">
        <f>[27]Julho!$I$35</f>
        <v>SE</v>
      </c>
      <c r="AG31" s="90" t="str">
        <f>[27]Julho!$I$36</f>
        <v>L</v>
      </c>
    </row>
    <row r="32" spans="1:34" ht="12.75" customHeight="1" x14ac:dyDescent="0.2">
      <c r="A32" s="151" t="s">
        <v>20</v>
      </c>
      <c r="B32" s="150" t="str">
        <f>[28]Julho!$I$5</f>
        <v>N</v>
      </c>
      <c r="C32" s="150" t="str">
        <f>[28]Julho!$I$6</f>
        <v>NO</v>
      </c>
      <c r="D32" s="150" t="str">
        <f>[28]Julho!$I$7</f>
        <v>NO</v>
      </c>
      <c r="E32" s="150" t="str">
        <f>[28]Julho!$I$8</f>
        <v>NE</v>
      </c>
      <c r="F32" s="150" t="str">
        <f>[28]Julho!$I$9</f>
        <v>NE</v>
      </c>
      <c r="G32" s="150" t="str">
        <f>[28]Julho!$I$10</f>
        <v>N</v>
      </c>
      <c r="H32" s="150" t="str">
        <f>[28]Julho!$I$11</f>
        <v>N</v>
      </c>
      <c r="I32" s="150" t="str">
        <f>[28]Julho!$I$12</f>
        <v>NO</v>
      </c>
      <c r="J32" s="150" t="str">
        <f>[28]Julho!$I$13</f>
        <v>SO</v>
      </c>
      <c r="K32" s="150" t="str">
        <f>[28]Julho!$I$14</f>
        <v>SO</v>
      </c>
      <c r="L32" s="150" t="str">
        <f>[28]Julho!$I$15</f>
        <v>S</v>
      </c>
      <c r="M32" s="150" t="str">
        <f>[28]Julho!$I$16</f>
        <v>S</v>
      </c>
      <c r="N32" s="150" t="str">
        <f>[28]Julho!$I$17</f>
        <v>NE</v>
      </c>
      <c r="O32" s="150" t="str">
        <f>[28]Julho!$I$18</f>
        <v>NE</v>
      </c>
      <c r="P32" s="150" t="str">
        <f>[28]Julho!$I$19</f>
        <v>N</v>
      </c>
      <c r="Q32" s="150" t="str">
        <f>[28]Julho!$I$20</f>
        <v>N</v>
      </c>
      <c r="R32" s="150" t="str">
        <f>[28]Julho!$I$21</f>
        <v>NO</v>
      </c>
      <c r="S32" s="150" t="str">
        <f>[28]Julho!$I$22</f>
        <v>NE</v>
      </c>
      <c r="T32" s="150" t="str">
        <f>[28]Julho!$I$23</f>
        <v>NE</v>
      </c>
      <c r="U32" s="150" t="str">
        <f>[28]Julho!$I$24</f>
        <v>N</v>
      </c>
      <c r="V32" s="150" t="str">
        <f>[28]Julho!$I$25</f>
        <v>S</v>
      </c>
      <c r="W32" s="150" t="str">
        <f>[28]Julho!$I$26</f>
        <v>S</v>
      </c>
      <c r="X32" s="150" t="str">
        <f>[28]Julho!$I$27</f>
        <v>N</v>
      </c>
      <c r="Y32" s="150" t="str">
        <f>[28]Julho!$I$28</f>
        <v>L</v>
      </c>
      <c r="Z32" s="150" t="str">
        <f>[28]Julho!$I$29</f>
        <v>SE</v>
      </c>
      <c r="AA32" s="150" t="str">
        <f>[28]Julho!$I$30</f>
        <v>SO</v>
      </c>
      <c r="AB32" s="150" t="str">
        <f>[28]Julho!$I$31</f>
        <v>NE</v>
      </c>
      <c r="AC32" s="150" t="str">
        <f>[28]Julho!$I$32</f>
        <v>N</v>
      </c>
      <c r="AD32" s="150" t="str">
        <f>[28]Julho!$I$33</f>
        <v>O</v>
      </c>
      <c r="AE32" s="150" t="str">
        <f>[28]Julho!$I$34</f>
        <v>S</v>
      </c>
      <c r="AF32" s="150" t="str">
        <f>[28]Julho!$I$35</f>
        <v>S</v>
      </c>
      <c r="AG32" s="91" t="str">
        <f>[28]Julho!$I$36</f>
        <v>N</v>
      </c>
    </row>
    <row r="33" spans="1:33" ht="12.75" customHeight="1" x14ac:dyDescent="0.2">
      <c r="A33" s="72" t="s">
        <v>144</v>
      </c>
      <c r="B33" s="150" t="str">
        <f>[29]Julho!$I$5</f>
        <v>*</v>
      </c>
      <c r="C33" s="150" t="str">
        <f>[29]Julho!$I$6</f>
        <v>*</v>
      </c>
      <c r="D33" s="150" t="str">
        <f>[29]Julho!$I$7</f>
        <v>*</v>
      </c>
      <c r="E33" s="150" t="str">
        <f>[29]Julho!$I$8</f>
        <v>*</v>
      </c>
      <c r="F33" s="150" t="str">
        <f>[29]Julho!$I$9</f>
        <v>*</v>
      </c>
      <c r="G33" s="150" t="str">
        <f>[29]Julho!$I$10</f>
        <v>*</v>
      </c>
      <c r="H33" s="150" t="str">
        <f>[29]Julho!$I$11</f>
        <v>*</v>
      </c>
      <c r="I33" s="150" t="str">
        <f>[29]Julho!$I$12</f>
        <v>*</v>
      </c>
      <c r="J33" s="150" t="str">
        <f>[29]Julho!$I$13</f>
        <v>*</v>
      </c>
      <c r="K33" s="150" t="str">
        <f>[29]Julho!$I$14</f>
        <v>*</v>
      </c>
      <c r="L33" s="150" t="str">
        <f>[29]Julho!$I$15</f>
        <v>*</v>
      </c>
      <c r="M33" s="150" t="str">
        <f>[29]Julho!$I$16</f>
        <v>NE</v>
      </c>
      <c r="N33" s="150" t="str">
        <f>[29]Julho!$I$17</f>
        <v>SE</v>
      </c>
      <c r="O33" s="150" t="str">
        <f>[29]Julho!$I$18</f>
        <v>SE</v>
      </c>
      <c r="P33" s="150" t="str">
        <f>[29]Julho!$I$19</f>
        <v>NE</v>
      </c>
      <c r="Q33" s="150" t="str">
        <f>[29]Julho!$I$20</f>
        <v>N</v>
      </c>
      <c r="R33" s="150" t="str">
        <f>[29]Julho!$I$21</f>
        <v>NE</v>
      </c>
      <c r="S33" s="150" t="str">
        <f>[29]Julho!$I$22</f>
        <v>L</v>
      </c>
      <c r="T33" s="150" t="str">
        <f>[29]Julho!$I$23</f>
        <v>L</v>
      </c>
      <c r="U33" s="150" t="str">
        <f>[29]Julho!$I$24</f>
        <v>NE</v>
      </c>
      <c r="V33" s="150" t="str">
        <f>[29]Julho!$I$25</f>
        <v>S</v>
      </c>
      <c r="W33" s="150" t="str">
        <f>[29]Julho!$I$26</f>
        <v>NE</v>
      </c>
      <c r="X33" s="150" t="str">
        <f>[29]Julho!$I$27</f>
        <v>S</v>
      </c>
      <c r="Y33" s="150" t="str">
        <f>[29]Julho!$I$28</f>
        <v>SO</v>
      </c>
      <c r="Z33" s="150" t="str">
        <f>[29]Julho!$I$29</f>
        <v>S</v>
      </c>
      <c r="AA33" s="150" t="str">
        <f>[29]Julho!$I$30</f>
        <v>S</v>
      </c>
      <c r="AB33" s="150" t="str">
        <f>[29]Julho!$I$31</f>
        <v>S</v>
      </c>
      <c r="AC33" s="150" t="str">
        <f>[29]Julho!$I$32</f>
        <v>NO</v>
      </c>
      <c r="AD33" s="150" t="str">
        <f>[29]Julho!$I$33</f>
        <v>SO</v>
      </c>
      <c r="AE33" s="150" t="str">
        <f>[29]Julho!$I$34</f>
        <v>S</v>
      </c>
      <c r="AF33" s="150" t="str">
        <f>[29]Julho!$I$35</f>
        <v>SO</v>
      </c>
      <c r="AG33" s="90" t="str">
        <f>[29]Julho!$I$36</f>
        <v>S</v>
      </c>
    </row>
    <row r="34" spans="1:33" ht="12.75" customHeight="1" x14ac:dyDescent="0.2">
      <c r="A34" s="72" t="s">
        <v>145</v>
      </c>
      <c r="B34" s="15" t="str">
        <f>[30]Julho!$I$5</f>
        <v>*</v>
      </c>
      <c r="C34" s="15" t="str">
        <f>[30]Julho!$I$6</f>
        <v>*</v>
      </c>
      <c r="D34" s="15" t="str">
        <f>[30]Julho!$I$7</f>
        <v>*</v>
      </c>
      <c r="E34" s="15" t="str">
        <f>[30]Julho!$I$8</f>
        <v>*</v>
      </c>
      <c r="F34" s="15" t="str">
        <f>[30]Julho!$I$9</f>
        <v>*</v>
      </c>
      <c r="G34" s="15" t="str">
        <f>[30]Julho!$I$10</f>
        <v>*</v>
      </c>
      <c r="H34" s="15" t="str">
        <f>[30]Julho!$I$11</f>
        <v>*</v>
      </c>
      <c r="I34" s="15" t="str">
        <f>[30]Julho!$I$12</f>
        <v>*</v>
      </c>
      <c r="J34" s="15" t="str">
        <f>[30]Julho!$I$13</f>
        <v>*</v>
      </c>
      <c r="K34" s="15" t="str">
        <f>[30]Julho!$I$14</f>
        <v>*</v>
      </c>
      <c r="L34" s="15" t="str">
        <f>[30]Julho!$I$15</f>
        <v>*</v>
      </c>
      <c r="M34" s="15" t="str">
        <f>[30]Julho!$I$16</f>
        <v>*</v>
      </c>
      <c r="N34" s="15" t="str">
        <f>[30]Julho!$I$17</f>
        <v>*</v>
      </c>
      <c r="O34" s="15" t="str">
        <f>[30]Julho!$I$18</f>
        <v>*</v>
      </c>
      <c r="P34" s="15" t="str">
        <f>[30]Julho!$I$19</f>
        <v>*</v>
      </c>
      <c r="Q34" s="15" t="str">
        <f>[30]Julho!$I$20</f>
        <v>*</v>
      </c>
      <c r="R34" s="15" t="str">
        <f>[30]Julho!$I$21</f>
        <v>*</v>
      </c>
      <c r="S34" s="15" t="str">
        <f>[30]Julho!$I$22</f>
        <v>*</v>
      </c>
      <c r="T34" s="150" t="str">
        <f>[30]Julho!$I$23</f>
        <v>*</v>
      </c>
      <c r="U34" s="150" t="str">
        <f>[30]Julho!$I$24</f>
        <v>*</v>
      </c>
      <c r="V34" s="150" t="str">
        <f>[30]Julho!$I$25</f>
        <v>*</v>
      </c>
      <c r="W34" s="150" t="str">
        <f>[30]Julho!$I$26</f>
        <v>*</v>
      </c>
      <c r="X34" s="150" t="str">
        <f>[30]Julho!$I$27</f>
        <v>SO</v>
      </c>
      <c r="Y34" s="150" t="str">
        <f>[30]Julho!$I$28</f>
        <v>SO</v>
      </c>
      <c r="Z34" s="150" t="str">
        <f>[30]Julho!$I$29</f>
        <v>SO</v>
      </c>
      <c r="AA34" s="150" t="str">
        <f>[30]Julho!$I$30</f>
        <v>SO</v>
      </c>
      <c r="AB34" s="150" t="str">
        <f>[30]Julho!$I$31</f>
        <v>NE</v>
      </c>
      <c r="AC34" s="150" t="str">
        <f>[30]Julho!$I$32</f>
        <v>N</v>
      </c>
      <c r="AD34" s="150" t="str">
        <f>[30]Julho!$I$33</f>
        <v>SO</v>
      </c>
      <c r="AE34" s="150" t="str">
        <f>[30]Julho!$I$34</f>
        <v>SE</v>
      </c>
      <c r="AF34" s="150" t="str">
        <f>[30]Julho!$I$35</f>
        <v>S</v>
      </c>
      <c r="AG34" s="91" t="str">
        <f>[30]Julho!$I$36</f>
        <v>SO</v>
      </c>
    </row>
    <row r="35" spans="1:33" ht="12.75" customHeight="1" x14ac:dyDescent="0.2">
      <c r="A35" s="72" t="s">
        <v>146</v>
      </c>
      <c r="B35" s="15" t="str">
        <f>[31]Julho!$I$5</f>
        <v>*</v>
      </c>
      <c r="C35" s="15" t="str">
        <f>[31]Julho!$I$6</f>
        <v>*</v>
      </c>
      <c r="D35" s="15" t="str">
        <f>[31]Julho!$I$7</f>
        <v>*</v>
      </c>
      <c r="E35" s="15" t="str">
        <f>[31]Julho!$I$8</f>
        <v>*</v>
      </c>
      <c r="F35" s="15" t="str">
        <f>[31]Julho!$I$9</f>
        <v>*</v>
      </c>
      <c r="G35" s="15" t="str">
        <f>[31]Julho!$I$10</f>
        <v>*</v>
      </c>
      <c r="H35" s="15" t="str">
        <f>[31]Julho!$I$11</f>
        <v>*</v>
      </c>
      <c r="I35" s="15" t="str">
        <f>[31]Julho!$I$12</f>
        <v>*</v>
      </c>
      <c r="J35" s="15" t="str">
        <f>[31]Julho!$I$13</f>
        <v>S</v>
      </c>
      <c r="K35" s="15" t="str">
        <f>[31]Julho!$I$14</f>
        <v>SE</v>
      </c>
      <c r="L35" s="15" t="str">
        <f>[31]Julho!$I$15</f>
        <v>SE</v>
      </c>
      <c r="M35" s="15" t="str">
        <f>[31]Julho!$I$16</f>
        <v>SE</v>
      </c>
      <c r="N35" s="15" t="str">
        <f>[31]Julho!$I$17</f>
        <v>SE</v>
      </c>
      <c r="O35" s="15" t="str">
        <f>[31]Julho!$I$18</f>
        <v>NE</v>
      </c>
      <c r="P35" s="15" t="str">
        <f>[31]Julho!$I$19</f>
        <v>N</v>
      </c>
      <c r="Q35" s="15" t="str">
        <f>[31]Julho!$I$20</f>
        <v>N</v>
      </c>
      <c r="R35" s="15" t="str">
        <f>[31]Julho!$I$21</f>
        <v>L</v>
      </c>
      <c r="S35" s="15" t="str">
        <f>[31]Julho!$I$22</f>
        <v>L</v>
      </c>
      <c r="T35" s="150" t="str">
        <f>[31]Julho!$I$23</f>
        <v>N</v>
      </c>
      <c r="U35" s="150" t="str">
        <f>[31]Julho!$I$24</f>
        <v>NO</v>
      </c>
      <c r="V35" s="150" t="str">
        <f>[31]Julho!$I$25</f>
        <v>SE</v>
      </c>
      <c r="W35" s="150" t="str">
        <f>[31]Julho!$I$26</f>
        <v>SE</v>
      </c>
      <c r="X35" s="150" t="str">
        <f>[31]Julho!$I$27</f>
        <v>SE</v>
      </c>
      <c r="Y35" s="150" t="str">
        <f>[31]Julho!$I$28</f>
        <v>SE</v>
      </c>
      <c r="Z35" s="150" t="str">
        <f>[31]Julho!$I$29</f>
        <v>NO</v>
      </c>
      <c r="AA35" s="150" t="str">
        <f>[31]Julho!$I$30</f>
        <v>SE</v>
      </c>
      <c r="AB35" s="150" t="str">
        <f>[31]Julho!$I$31</f>
        <v>N</v>
      </c>
      <c r="AC35" s="150" t="str">
        <f>[31]Julho!$I$32</f>
        <v>NO</v>
      </c>
      <c r="AD35" s="150" t="str">
        <f>[31]Julho!$I$33</f>
        <v>O</v>
      </c>
      <c r="AE35" s="150" t="str">
        <f>[31]Julho!$I$34</f>
        <v>SE</v>
      </c>
      <c r="AF35" s="150" t="str">
        <f>[31]Julho!$I$35</f>
        <v>SE</v>
      </c>
      <c r="AG35" s="91" t="str">
        <f>[31]Julho!$I$36</f>
        <v>SE</v>
      </c>
    </row>
    <row r="36" spans="1:33" ht="12.75" customHeight="1" x14ac:dyDescent="0.2">
      <c r="A36" s="72" t="s">
        <v>147</v>
      </c>
      <c r="B36" s="15" t="str">
        <f>[32]Julho!$I$5</f>
        <v>*</v>
      </c>
      <c r="C36" s="15" t="str">
        <f>[32]Julho!$I$6</f>
        <v>*</v>
      </c>
      <c r="D36" s="15" t="str">
        <f>[32]Julho!$I$7</f>
        <v>*</v>
      </c>
      <c r="E36" s="15" t="str">
        <f>[32]Julho!$I$8</f>
        <v>*</v>
      </c>
      <c r="F36" s="15" t="str">
        <f>[32]Julho!$I$9</f>
        <v>*</v>
      </c>
      <c r="G36" s="15" t="str">
        <f>[32]Julho!$I$10</f>
        <v>*</v>
      </c>
      <c r="H36" s="15" t="str">
        <f>[32]Julho!$I$11</f>
        <v>*</v>
      </c>
      <c r="I36" s="15" t="str">
        <f>[32]Julho!$I$12</f>
        <v>*</v>
      </c>
      <c r="J36" s="15" t="str">
        <f>[32]Julho!$I$13</f>
        <v>*</v>
      </c>
      <c r="K36" s="15" t="str">
        <f>[32]Julho!$I$14</f>
        <v>*</v>
      </c>
      <c r="L36" s="15" t="str">
        <f>[32]Julho!$I$15</f>
        <v>*</v>
      </c>
      <c r="M36" s="15" t="str">
        <f>[32]Julho!$I$16</f>
        <v>*</v>
      </c>
      <c r="N36" s="15" t="str">
        <f>[32]Julho!$I$17</f>
        <v>*</v>
      </c>
      <c r="O36" s="15" t="str">
        <f>[32]Julho!$I$18</f>
        <v>*</v>
      </c>
      <c r="P36" s="15" t="str">
        <f>[32]Julho!$I$19</f>
        <v>*</v>
      </c>
      <c r="Q36" s="15" t="str">
        <f>[32]Julho!$I$20</f>
        <v>*</v>
      </c>
      <c r="R36" s="15" t="str">
        <f>[32]Julho!$I$21</f>
        <v>*</v>
      </c>
      <c r="S36" s="15" t="str">
        <f>[32]Julho!$I$22</f>
        <v>*</v>
      </c>
      <c r="T36" s="150" t="str">
        <f>[32]Julho!$I$23</f>
        <v>*</v>
      </c>
      <c r="U36" s="150" t="str">
        <f>[32]Julho!$I$24</f>
        <v>*</v>
      </c>
      <c r="V36" s="150" t="str">
        <f>[32]Julho!$I$25</f>
        <v>*</v>
      </c>
      <c r="W36" s="150" t="str">
        <f>[32]Julho!$I$26</f>
        <v>*</v>
      </c>
      <c r="X36" s="150" t="str">
        <f>[32]Julho!$I$27</f>
        <v>*</v>
      </c>
      <c r="Y36" s="150" t="str">
        <f>[32]Julho!$I$28</f>
        <v>*</v>
      </c>
      <c r="Z36" s="150" t="str">
        <f>[32]Julho!$I$29</f>
        <v>*</v>
      </c>
      <c r="AA36" s="150" t="str">
        <f>[32]Julho!$I$30</f>
        <v>*</v>
      </c>
      <c r="AB36" s="150" t="str">
        <f>[32]Julho!$I$31</f>
        <v>*</v>
      </c>
      <c r="AC36" s="150" t="str">
        <f>[32]Julho!$I$32</f>
        <v>*</v>
      </c>
      <c r="AD36" s="150" t="str">
        <f>[32]Julho!$I$33</f>
        <v>*</v>
      </c>
      <c r="AE36" s="150" t="str">
        <f>[32]Julho!$I$34</f>
        <v>*</v>
      </c>
      <c r="AF36" s="150" t="str">
        <f>[32]Julho!$I$35</f>
        <v>*</v>
      </c>
      <c r="AG36" s="91" t="s">
        <v>134</v>
      </c>
    </row>
    <row r="37" spans="1:33" ht="12.75" customHeight="1" x14ac:dyDescent="0.2">
      <c r="A37" s="72" t="s">
        <v>148</v>
      </c>
      <c r="B37" s="61" t="str">
        <f>[33]Julho!$I$5</f>
        <v>*</v>
      </c>
      <c r="C37" s="61" t="str">
        <f>[33]Julho!$I$6</f>
        <v>*</v>
      </c>
      <c r="D37" s="61" t="str">
        <f>[33]Julho!$I$7</f>
        <v>*</v>
      </c>
      <c r="E37" s="61" t="str">
        <f>[33]Julho!$I$8</f>
        <v>*</v>
      </c>
      <c r="F37" s="61" t="str">
        <f>[33]Julho!$I$9</f>
        <v>*</v>
      </c>
      <c r="G37" s="61" t="str">
        <f>[33]Julho!$I$10</f>
        <v>*</v>
      </c>
      <c r="H37" s="61" t="str">
        <f>[33]Julho!$I$11</f>
        <v>*</v>
      </c>
      <c r="I37" s="61" t="str">
        <f>[33]Julho!$I$12</f>
        <v>*</v>
      </c>
      <c r="J37" s="61" t="str">
        <f>[33]Julho!$I$13</f>
        <v>*</v>
      </c>
      <c r="K37" s="61" t="str">
        <f>[33]Julho!$I$14</f>
        <v>*</v>
      </c>
      <c r="L37" s="61" t="str">
        <f>[33]Julho!$I$15</f>
        <v>SO</v>
      </c>
      <c r="M37" s="61" t="str">
        <f>[33]Julho!$I$16</f>
        <v>SE</v>
      </c>
      <c r="N37" s="61" t="str">
        <f>[33]Julho!$I$17</f>
        <v>S</v>
      </c>
      <c r="O37" s="61" t="str">
        <f>[33]Julho!$I$18</f>
        <v>SE</v>
      </c>
      <c r="P37" s="61" t="str">
        <f>[33]Julho!$I$19</f>
        <v>SE</v>
      </c>
      <c r="Q37" s="61" t="str">
        <f>[33]Julho!$I$20</f>
        <v>NE</v>
      </c>
      <c r="R37" s="61" t="str">
        <f>[33]Julho!$I$21</f>
        <v>SE</v>
      </c>
      <c r="S37" s="61" t="str">
        <f>[33]Julho!$I$22</f>
        <v>SE</v>
      </c>
      <c r="T37" s="150" t="str">
        <f>[33]Julho!$I$23</f>
        <v>L</v>
      </c>
      <c r="U37" s="150" t="str">
        <f>[33]Julho!$I$24</f>
        <v>SE</v>
      </c>
      <c r="V37" s="150" t="str">
        <f>[33]Julho!$I$25</f>
        <v>O</v>
      </c>
      <c r="W37" s="150" t="str">
        <f>[33]Julho!$I$26</f>
        <v>O</v>
      </c>
      <c r="X37" s="150" t="str">
        <f>[33]Julho!$I$27</f>
        <v>SE</v>
      </c>
      <c r="Y37" s="150" t="str">
        <f>[33]Julho!$I$28</f>
        <v>SE</v>
      </c>
      <c r="Z37" s="150" t="str">
        <f>[33]Julho!$I$29</f>
        <v>SE</v>
      </c>
      <c r="AA37" s="150" t="str">
        <f>[33]Julho!$I$30</f>
        <v>S</v>
      </c>
      <c r="AB37" s="150" t="str">
        <f>[33]Julho!$I$31</f>
        <v>SE</v>
      </c>
      <c r="AC37" s="150" t="str">
        <f>[33]Julho!$I$32</f>
        <v>SE</v>
      </c>
      <c r="AD37" s="150" t="str">
        <f>[33]Julho!$I$33</f>
        <v>O</v>
      </c>
      <c r="AE37" s="150" t="str">
        <f>[33]Julho!$I$34</f>
        <v>SO</v>
      </c>
      <c r="AF37" s="150" t="str">
        <f>[33]Julho!$I$35</f>
        <v>SO</v>
      </c>
      <c r="AG37" s="91" t="str">
        <f>[33]Julho!$I$36</f>
        <v>SE</v>
      </c>
    </row>
    <row r="38" spans="1:33" ht="12.75" customHeight="1" x14ac:dyDescent="0.2">
      <c r="A38" s="72" t="s">
        <v>149</v>
      </c>
      <c r="B38" s="61" t="str">
        <f>[34]Julho!$I$5</f>
        <v>*</v>
      </c>
      <c r="C38" s="61" t="str">
        <f>[34]Julho!$I$6</f>
        <v>*</v>
      </c>
      <c r="D38" s="61" t="str">
        <f>[34]Julho!$I$7</f>
        <v>*</v>
      </c>
      <c r="E38" s="61" t="str">
        <f>[34]Julho!$I$8</f>
        <v>*</v>
      </c>
      <c r="F38" s="61" t="str">
        <f>[34]Julho!$I$9</f>
        <v>*</v>
      </c>
      <c r="G38" s="61" t="str">
        <f>[34]Julho!$I$10</f>
        <v>*</v>
      </c>
      <c r="H38" s="61" t="str">
        <f>[34]Julho!$I$11</f>
        <v>*</v>
      </c>
      <c r="I38" s="61" t="str">
        <f>[34]Julho!$I$12</f>
        <v>*</v>
      </c>
      <c r="J38" s="61" t="str">
        <f>[34]Julho!$I$13</f>
        <v>*</v>
      </c>
      <c r="K38" s="61" t="str">
        <f>[34]Julho!$I$14</f>
        <v>*</v>
      </c>
      <c r="L38" s="61" t="str">
        <f>[34]Julho!$I$15</f>
        <v>*</v>
      </c>
      <c r="M38" s="61" t="str">
        <f>[34]Julho!$I$16</f>
        <v>*</v>
      </c>
      <c r="N38" s="61" t="str">
        <f>[34]Julho!$I$17</f>
        <v>*</v>
      </c>
      <c r="O38" s="61" t="str">
        <f>[34]Julho!$I$18</f>
        <v>*</v>
      </c>
      <c r="P38" s="61" t="str">
        <f>[34]Julho!$I$19</f>
        <v>*</v>
      </c>
      <c r="Q38" s="61" t="str">
        <f>[34]Julho!$I$20</f>
        <v>N</v>
      </c>
      <c r="R38" s="61" t="str">
        <f>[34]Julho!$I$21</f>
        <v>NE</v>
      </c>
      <c r="S38" s="61" t="str">
        <f>[34]Julho!$I$22</f>
        <v>NE</v>
      </c>
      <c r="T38" s="150" t="str">
        <f>[34]Julho!$I$23</f>
        <v>NE</v>
      </c>
      <c r="U38" s="150" t="str">
        <f>[34]Julho!$I$24</f>
        <v>N</v>
      </c>
      <c r="V38" s="61" t="str">
        <f>[34]Julho!$I$25</f>
        <v>S</v>
      </c>
      <c r="W38" s="150" t="str">
        <f>[34]Julho!$I$26</f>
        <v>NE</v>
      </c>
      <c r="X38" s="150" t="str">
        <f>[34]Julho!$I$27</f>
        <v>NE</v>
      </c>
      <c r="Y38" s="150" t="str">
        <f>[34]Julho!$I$28</f>
        <v>SO</v>
      </c>
      <c r="Z38" s="150" t="str">
        <f>[34]Julho!$I$29</f>
        <v>NE</v>
      </c>
      <c r="AA38" s="150" t="str">
        <f>[34]Julho!$I$30</f>
        <v>S</v>
      </c>
      <c r="AB38" s="150" t="str">
        <f>[34]Julho!$I$31</f>
        <v>S</v>
      </c>
      <c r="AC38" s="150" t="str">
        <f>[34]Julho!$I$32</f>
        <v>NE</v>
      </c>
      <c r="AD38" s="150" t="str">
        <f>[34]Julho!$I$33</f>
        <v>S</v>
      </c>
      <c r="AE38" s="150" t="str">
        <f>[34]Julho!$I$34</f>
        <v>S</v>
      </c>
      <c r="AF38" s="150" t="str">
        <f>[34]Julho!$I$35</f>
        <v>S</v>
      </c>
      <c r="AG38" s="91" t="str">
        <f>[34]Julho!$I$36</f>
        <v>NE</v>
      </c>
    </row>
    <row r="39" spans="1:33" ht="12.75" customHeight="1" x14ac:dyDescent="0.2">
      <c r="A39" s="72" t="s">
        <v>150</v>
      </c>
      <c r="B39" s="61" t="str">
        <f>[35]Julho!$I$5</f>
        <v>S</v>
      </c>
      <c r="C39" s="61" t="str">
        <f>[35]Julho!$I$6</f>
        <v>S</v>
      </c>
      <c r="D39" s="61" t="str">
        <f>[35]Julho!$I$7</f>
        <v>S</v>
      </c>
      <c r="E39" s="61" t="str">
        <f>[35]Julho!$I$8</f>
        <v>S</v>
      </c>
      <c r="F39" s="61" t="str">
        <f>[35]Julho!$I$9</f>
        <v>S</v>
      </c>
      <c r="G39" s="61" t="str">
        <f>[35]Julho!$I$10</f>
        <v>S</v>
      </c>
      <c r="H39" s="61" t="str">
        <f>[35]Julho!$I$11</f>
        <v>NO</v>
      </c>
      <c r="I39" s="61" t="str">
        <f>[35]Julho!$I$12</f>
        <v>S</v>
      </c>
      <c r="J39" s="61" t="str">
        <f>[35]Julho!$I$13</f>
        <v>S</v>
      </c>
      <c r="K39" s="61" t="str">
        <f>[35]Julho!$I$14</f>
        <v>S</v>
      </c>
      <c r="L39" s="61" t="str">
        <f>[35]Julho!$I$15</f>
        <v>S</v>
      </c>
      <c r="M39" s="61" t="str">
        <f>[35]Julho!$I$16</f>
        <v>SE</v>
      </c>
      <c r="N39" s="61" t="str">
        <f>[35]Julho!$I$17</f>
        <v>S</v>
      </c>
      <c r="O39" s="61" t="str">
        <f>[35]Julho!$I$18</f>
        <v>S</v>
      </c>
      <c r="P39" s="61" t="str">
        <f>[35]Julho!$I$19</f>
        <v>S</v>
      </c>
      <c r="Q39" s="61" t="str">
        <f>[35]Julho!$I$20</f>
        <v>S</v>
      </c>
      <c r="R39" s="61" t="str">
        <f>[35]Julho!$I$21</f>
        <v>S</v>
      </c>
      <c r="S39" s="61" t="str">
        <f>[35]Julho!$I$22</f>
        <v>L</v>
      </c>
      <c r="T39" s="150" t="str">
        <f>[35]Julho!$I$23</f>
        <v>S</v>
      </c>
      <c r="U39" s="150" t="str">
        <f>[35]Julho!$I$24</f>
        <v>S</v>
      </c>
      <c r="V39" s="150" t="str">
        <f>[35]Julho!$I$25</f>
        <v>S</v>
      </c>
      <c r="W39" s="150" t="str">
        <f>[35]Julho!$I$26</f>
        <v>S</v>
      </c>
      <c r="X39" s="150" t="str">
        <f>[35]Julho!$I$27</f>
        <v>S</v>
      </c>
      <c r="Y39" s="150" t="str">
        <f>[35]Julho!$I$28</f>
        <v>S</v>
      </c>
      <c r="Z39" s="150" t="str">
        <f>[35]Julho!$I$29</f>
        <v>S</v>
      </c>
      <c r="AA39" s="150" t="str">
        <f>[35]Julho!$I$30</f>
        <v>S</v>
      </c>
      <c r="AB39" s="150" t="str">
        <f>[35]Julho!$I$31</f>
        <v>S</v>
      </c>
      <c r="AC39" s="150" t="str">
        <f>[35]Julho!$I$32</f>
        <v>S</v>
      </c>
      <c r="AD39" s="150" t="str">
        <f>[35]Julho!$I$33</f>
        <v>S</v>
      </c>
      <c r="AE39" s="150" t="str">
        <f>[35]Julho!$I$34</f>
        <v>S</v>
      </c>
      <c r="AF39" s="150" t="str">
        <f>[35]Julho!$I$35</f>
        <v>S</v>
      </c>
      <c r="AG39" s="91" t="str">
        <f>[35]Julho!$I$36</f>
        <v>S</v>
      </c>
    </row>
    <row r="40" spans="1:33" ht="12.75" customHeight="1" x14ac:dyDescent="0.2">
      <c r="A40" s="72" t="s">
        <v>151</v>
      </c>
      <c r="B40" s="61" t="str">
        <f>[36]Julho!$I$5</f>
        <v>*</v>
      </c>
      <c r="C40" s="61" t="str">
        <f>[36]Julho!$I$6</f>
        <v>*</v>
      </c>
      <c r="D40" s="61" t="str">
        <f>[36]Julho!$I$7</f>
        <v>*</v>
      </c>
      <c r="E40" s="61" t="str">
        <f>[36]Julho!$I$8</f>
        <v>*</v>
      </c>
      <c r="F40" s="61" t="str">
        <f>[36]Julho!$I$9</f>
        <v>*</v>
      </c>
      <c r="G40" s="61" t="str">
        <f>[36]Julho!$I$10</f>
        <v>*</v>
      </c>
      <c r="H40" s="61" t="str">
        <f>[36]Julho!$I$11</f>
        <v>*</v>
      </c>
      <c r="I40" s="61" t="str">
        <f>[36]Julho!$I$12</f>
        <v>*</v>
      </c>
      <c r="J40" s="61" t="str">
        <f>[36]Julho!$I$13</f>
        <v>*</v>
      </c>
      <c r="K40" s="61" t="str">
        <f>[36]Julho!$I$14</f>
        <v>*</v>
      </c>
      <c r="L40" s="61" t="str">
        <f>[36]Julho!$I$15</f>
        <v>*</v>
      </c>
      <c r="M40" s="61" t="str">
        <f>[36]Julho!$I$16</f>
        <v>*</v>
      </c>
      <c r="N40" s="61" t="str">
        <f>[36]Julho!$I$17</f>
        <v>*</v>
      </c>
      <c r="O40" s="61" t="str">
        <f>[36]Julho!$I$18</f>
        <v>*</v>
      </c>
      <c r="P40" s="61" t="str">
        <f>[36]Julho!$I$19</f>
        <v>*</v>
      </c>
      <c r="Q40" s="61" t="str">
        <f>[36]Julho!$I$20</f>
        <v>*</v>
      </c>
      <c r="R40" s="61" t="str">
        <f>[36]Julho!$I$21</f>
        <v>L</v>
      </c>
      <c r="S40" s="61" t="str">
        <f>[36]Julho!$I$22</f>
        <v>L</v>
      </c>
      <c r="T40" s="150" t="str">
        <f>[36]Julho!$I$23</f>
        <v>L</v>
      </c>
      <c r="U40" s="150" t="str">
        <f>[36]Julho!$I$24</f>
        <v>NE</v>
      </c>
      <c r="V40" s="150" t="str">
        <f>[36]Julho!$I$25</f>
        <v>S</v>
      </c>
      <c r="W40" s="150" t="str">
        <f>[36]Julho!$I$26</f>
        <v>S</v>
      </c>
      <c r="X40" s="150" t="str">
        <f>[36]Julho!$I$27</f>
        <v>L</v>
      </c>
      <c r="Y40" s="150" t="str">
        <f>[36]Julho!$I$28</f>
        <v>SO</v>
      </c>
      <c r="Z40" s="150" t="str">
        <f>[36]Julho!$I$29</f>
        <v>S</v>
      </c>
      <c r="AA40" s="150" t="str">
        <f>[36]Julho!$I$30</f>
        <v>S</v>
      </c>
      <c r="AB40" s="150" t="str">
        <f>[36]Julho!$I$31</f>
        <v>S</v>
      </c>
      <c r="AC40" s="150" t="str">
        <f>[36]Julho!$I$32</f>
        <v>L</v>
      </c>
      <c r="AD40" s="150" t="str">
        <f>[36]Julho!$I$33</f>
        <v>S</v>
      </c>
      <c r="AE40" s="150" t="str">
        <f>[36]Julho!$I$34</f>
        <v>S</v>
      </c>
      <c r="AF40" s="150" t="str">
        <f>[36]Julho!$I$35</f>
        <v>S</v>
      </c>
      <c r="AG40" s="91" t="s">
        <v>142</v>
      </c>
    </row>
    <row r="41" spans="1:33" ht="12.75" customHeight="1" x14ac:dyDescent="0.2">
      <c r="A41" s="72" t="s">
        <v>152</v>
      </c>
      <c r="B41" s="150" t="str">
        <f>[37]Julho!$I$5</f>
        <v>*</v>
      </c>
      <c r="C41" s="150" t="str">
        <f>[37]Julho!$I$6</f>
        <v>*</v>
      </c>
      <c r="D41" s="150" t="str">
        <f>[37]Julho!$I$7</f>
        <v>*</v>
      </c>
      <c r="E41" s="150" t="str">
        <f>[37]Julho!$I$8</f>
        <v>*</v>
      </c>
      <c r="F41" s="150" t="str">
        <f>[37]Julho!$I$9</f>
        <v>*</v>
      </c>
      <c r="G41" s="150" t="str">
        <f>[37]Julho!$I$10</f>
        <v>*</v>
      </c>
      <c r="H41" s="150" t="str">
        <f>[37]Julho!$I$11</f>
        <v>*</v>
      </c>
      <c r="I41" s="150" t="str">
        <f>[37]Julho!$I$12</f>
        <v>*</v>
      </c>
      <c r="J41" s="150" t="str">
        <f>[37]Julho!$I$13</f>
        <v>*</v>
      </c>
      <c r="K41" s="150" t="str">
        <f>[37]Julho!$I$14</f>
        <v>*</v>
      </c>
      <c r="L41" s="150" t="str">
        <f>[37]Julho!$I$15</f>
        <v>*</v>
      </c>
      <c r="M41" s="150" t="str">
        <f>[37]Julho!$I$16</f>
        <v>*</v>
      </c>
      <c r="N41" s="150" t="str">
        <f>[37]Julho!$I$17</f>
        <v>L</v>
      </c>
      <c r="O41" s="150" t="str">
        <f>[37]Julho!$I$18</f>
        <v>NE</v>
      </c>
      <c r="P41" s="150" t="str">
        <f>[37]Julho!$I$19</f>
        <v>NE</v>
      </c>
      <c r="Q41" s="150" t="str">
        <f>[37]Julho!$I$20</f>
        <v>NE</v>
      </c>
      <c r="R41" s="150" t="str">
        <f>[37]Julho!$I$21</f>
        <v>NE</v>
      </c>
      <c r="S41" s="150" t="str">
        <f>[37]Julho!$I$22</f>
        <v>NE</v>
      </c>
      <c r="T41" s="150" t="str">
        <f>[37]Julho!$I$23</f>
        <v>NE</v>
      </c>
      <c r="U41" s="150" t="str">
        <f>[37]Julho!$I$24</f>
        <v>NE</v>
      </c>
      <c r="V41" s="150" t="str">
        <f>[37]Julho!$I$25</f>
        <v>S</v>
      </c>
      <c r="W41" s="150" t="str">
        <f>[37]Julho!$I$26</f>
        <v>NE</v>
      </c>
      <c r="X41" s="150" t="str">
        <f>[37]Julho!$I$27</f>
        <v>NE</v>
      </c>
      <c r="Y41" s="150" t="str">
        <f>[37]Julho!$I$28</f>
        <v>SO</v>
      </c>
      <c r="Z41" s="150" t="str">
        <f>[37]Julho!$I$29</f>
        <v>SO</v>
      </c>
      <c r="AA41" s="150" t="str">
        <f>[37]Julho!$I$30</f>
        <v>SO</v>
      </c>
      <c r="AB41" s="150" t="str">
        <f>[37]Julho!$I$31</f>
        <v>S</v>
      </c>
      <c r="AC41" s="150" t="str">
        <f>[37]Julho!$I$32</f>
        <v>NE</v>
      </c>
      <c r="AD41" s="150" t="str">
        <f>[37]Julho!$I$33</f>
        <v>S</v>
      </c>
      <c r="AE41" s="150" t="str">
        <f>[37]Julho!$I$34</f>
        <v>S</v>
      </c>
      <c r="AF41" s="150" t="str">
        <f>[37]Julho!$I$35</f>
        <v>S</v>
      </c>
      <c r="AG41" s="91" t="str">
        <f>[37]Julho!$I$36</f>
        <v>NE</v>
      </c>
    </row>
    <row r="42" spans="1:33" ht="12.75" customHeight="1" x14ac:dyDescent="0.2">
      <c r="A42" s="72" t="s">
        <v>153</v>
      </c>
      <c r="B42" s="150" t="str">
        <f>[38]Julho!$I$5</f>
        <v>*</v>
      </c>
      <c r="C42" s="150" t="str">
        <f>[38]Julho!$I$6</f>
        <v>*</v>
      </c>
      <c r="D42" s="150" t="str">
        <f>[38]Julho!$I$7</f>
        <v>*</v>
      </c>
      <c r="E42" s="150" t="str">
        <f>[38]Julho!$I$8</f>
        <v>*</v>
      </c>
      <c r="F42" s="150" t="str">
        <f>[38]Julho!$I$9</f>
        <v>*</v>
      </c>
      <c r="G42" s="150" t="str">
        <f>[38]Julho!$I$10</f>
        <v>*</v>
      </c>
      <c r="H42" s="150" t="str">
        <f>[38]Julho!$I$11</f>
        <v>*</v>
      </c>
      <c r="I42" s="150" t="str">
        <f>[38]Julho!$I$12</f>
        <v>*</v>
      </c>
      <c r="J42" s="150" t="str">
        <f>[38]Julho!$I$13</f>
        <v>*</v>
      </c>
      <c r="K42" s="150" t="str">
        <f>[38]Julho!$I$14</f>
        <v>*</v>
      </c>
      <c r="L42" s="150" t="str">
        <f>[38]Julho!$I$15</f>
        <v>*</v>
      </c>
      <c r="M42" s="150" t="str">
        <f>[38]Julho!$I$16</f>
        <v>*</v>
      </c>
      <c r="N42" s="150" t="str">
        <f>[38]Julho!$I$17</f>
        <v>*</v>
      </c>
      <c r="O42" s="150" t="str">
        <f>[38]Julho!$I$18</f>
        <v>*</v>
      </c>
      <c r="P42" s="150" t="str">
        <f>[38]Julho!$I$19</f>
        <v>*</v>
      </c>
      <c r="Q42" s="150" t="str">
        <f>[38]Julho!$I$20</f>
        <v>NO</v>
      </c>
      <c r="R42" s="150" t="str">
        <f>[38]Julho!$I$21</f>
        <v>SE</v>
      </c>
      <c r="S42" s="150" t="str">
        <f>[38]Julho!$I$22</f>
        <v>L</v>
      </c>
      <c r="T42" s="150" t="str">
        <f>[38]Julho!$I$23</f>
        <v>N</v>
      </c>
      <c r="U42" s="150" t="str">
        <f>[38]Julho!$I$24</f>
        <v>SO</v>
      </c>
      <c r="V42" s="150" t="str">
        <f>[38]Julho!$I$25</f>
        <v>S</v>
      </c>
      <c r="W42" s="150" t="str">
        <f>[38]Julho!$I$26</f>
        <v>NE</v>
      </c>
      <c r="X42" s="150" t="str">
        <f>[38]Julho!$I$27</f>
        <v>NE</v>
      </c>
      <c r="Y42" s="150" t="str">
        <f>[38]Julho!$I$28</f>
        <v>S</v>
      </c>
      <c r="Z42" s="150" t="str">
        <f>[38]Julho!$I$29</f>
        <v>SE</v>
      </c>
      <c r="AA42" s="150" t="str">
        <f>[38]Julho!$I$30</f>
        <v>S</v>
      </c>
      <c r="AB42" s="150" t="str">
        <f>[38]Julho!$I$31</f>
        <v>S</v>
      </c>
      <c r="AC42" s="150" t="str">
        <f>[38]Julho!$I$32</f>
        <v>SE</v>
      </c>
      <c r="AD42" s="150" t="str">
        <f>[38]Julho!$I$33</f>
        <v>S</v>
      </c>
      <c r="AE42" s="150" t="str">
        <f>[38]Julho!$I$34</f>
        <v>N</v>
      </c>
      <c r="AF42" s="150" t="str">
        <f>[38]Julho!$I$35</f>
        <v>S</v>
      </c>
      <c r="AG42" s="91" t="str">
        <f>[38]Julho!$I$36</f>
        <v>S</v>
      </c>
    </row>
    <row r="43" spans="1:33" ht="12.75" customHeight="1" x14ac:dyDescent="0.2">
      <c r="A43" s="72" t="s">
        <v>154</v>
      </c>
      <c r="B43" s="150" t="str">
        <f>[39]Julho!$I$5</f>
        <v>*</v>
      </c>
      <c r="C43" s="150" t="str">
        <f>[39]Julho!$I$6</f>
        <v>*</v>
      </c>
      <c r="D43" s="150" t="str">
        <f>[39]Julho!$I$7</f>
        <v>*</v>
      </c>
      <c r="E43" s="150" t="str">
        <f>[39]Julho!$I$8</f>
        <v>*</v>
      </c>
      <c r="F43" s="150" t="str">
        <f>[39]Julho!$I$9</f>
        <v>*</v>
      </c>
      <c r="G43" s="150" t="str">
        <f>[39]Julho!$I$10</f>
        <v>*</v>
      </c>
      <c r="H43" s="150" t="str">
        <f>[39]Julho!$I$11</f>
        <v>*</v>
      </c>
      <c r="I43" s="150" t="str">
        <f>[39]Julho!$I$12</f>
        <v>*</v>
      </c>
      <c r="J43" s="150" t="str">
        <f>[39]Julho!$I$13</f>
        <v>*</v>
      </c>
      <c r="K43" s="150" t="str">
        <f>[39]Julho!$I$14</f>
        <v>*</v>
      </c>
      <c r="L43" s="150" t="str">
        <f>[39]Julho!$I$15</f>
        <v>*</v>
      </c>
      <c r="M43" s="150" t="str">
        <f>[39]Julho!$I$16</f>
        <v>*</v>
      </c>
      <c r="N43" s="150" t="str">
        <f>[39]Julho!$I$17</f>
        <v>NE</v>
      </c>
      <c r="O43" s="150" t="str">
        <f>[39]Julho!$I$18</f>
        <v>NE</v>
      </c>
      <c r="P43" s="150" t="str">
        <f>[39]Julho!$I$19</f>
        <v>N</v>
      </c>
      <c r="Q43" s="150" t="str">
        <f>[39]Julho!$I$20</f>
        <v>N</v>
      </c>
      <c r="R43" s="150" t="str">
        <f>[39]Julho!$I$21</f>
        <v>NE</v>
      </c>
      <c r="S43" s="150" t="str">
        <f>[39]Julho!$I$22</f>
        <v>NE</v>
      </c>
      <c r="T43" s="150" t="str">
        <f>[39]Julho!$I$23</f>
        <v>N</v>
      </c>
      <c r="U43" s="150" t="str">
        <f>[39]Julho!$I$24</f>
        <v>N</v>
      </c>
      <c r="V43" s="150" t="str">
        <f>[39]Julho!$I$25</f>
        <v>S</v>
      </c>
      <c r="W43" s="150" t="str">
        <f>[39]Julho!$I$26</f>
        <v>NE</v>
      </c>
      <c r="X43" s="150" t="str">
        <f>[39]Julho!$I$27</f>
        <v>NE</v>
      </c>
      <c r="Y43" s="150" t="str">
        <f>[39]Julho!$I$28</f>
        <v>S</v>
      </c>
      <c r="Z43" s="150" t="str">
        <f>[39]Julho!$I$29</f>
        <v>S</v>
      </c>
      <c r="AA43" s="150" t="str">
        <f>[39]Julho!$I$30</f>
        <v>S</v>
      </c>
      <c r="AB43" s="150" t="str">
        <f>[39]Julho!$I$31</f>
        <v>S</v>
      </c>
      <c r="AC43" s="150" t="str">
        <f>[39]Julho!$I$32</f>
        <v>NE</v>
      </c>
      <c r="AD43" s="150" t="str">
        <f>[39]Julho!$I$33</f>
        <v>S</v>
      </c>
      <c r="AE43" s="150" t="str">
        <f>[39]Julho!$I$34</f>
        <v>S</v>
      </c>
      <c r="AF43" s="150" t="str">
        <f>[39]Julho!$I$35</f>
        <v>S</v>
      </c>
      <c r="AG43" s="91" t="str">
        <f>[39]Julho!$I$36</f>
        <v>S</v>
      </c>
    </row>
    <row r="44" spans="1:33" ht="12.75" customHeight="1" x14ac:dyDescent="0.2">
      <c r="A44" s="72" t="s">
        <v>155</v>
      </c>
      <c r="B44" s="61" t="str">
        <f>[40]Julho!$I$5</f>
        <v>*</v>
      </c>
      <c r="C44" s="61" t="str">
        <f>[40]Julho!$I$6</f>
        <v>*</v>
      </c>
      <c r="D44" s="61" t="str">
        <f>[40]Julho!$I$7</f>
        <v>*</v>
      </c>
      <c r="E44" s="61" t="str">
        <f>[40]Julho!$I$8</f>
        <v>*</v>
      </c>
      <c r="F44" s="61" t="str">
        <f>[40]Julho!$I$9</f>
        <v>*</v>
      </c>
      <c r="G44" s="61" t="str">
        <f>[40]Julho!$I$10</f>
        <v>*</v>
      </c>
      <c r="H44" s="61" t="str">
        <f>[40]Julho!$I$11</f>
        <v>*</v>
      </c>
      <c r="I44" s="61" t="str">
        <f>[40]Julho!$I$12</f>
        <v>*</v>
      </c>
      <c r="J44" s="61" t="str">
        <f>[40]Julho!$I$13</f>
        <v>*</v>
      </c>
      <c r="K44" s="61" t="str">
        <f>[40]Julho!$I$14</f>
        <v>*</v>
      </c>
      <c r="L44" s="61" t="str">
        <f>[40]Julho!$I$15</f>
        <v>*</v>
      </c>
      <c r="M44" s="61" t="str">
        <f>[40]Julho!$I$16</f>
        <v>*</v>
      </c>
      <c r="N44" s="61" t="str">
        <f>[40]Julho!$I$17</f>
        <v>*</v>
      </c>
      <c r="O44" s="61" t="str">
        <f>[40]Julho!$I$18</f>
        <v>*</v>
      </c>
      <c r="P44" s="61" t="str">
        <f>[40]Julho!$I$19</f>
        <v>*</v>
      </c>
      <c r="Q44" s="61" t="str">
        <f>[40]Julho!$I$20</f>
        <v>*</v>
      </c>
      <c r="R44" s="61" t="str">
        <f>[40]Julho!$I$21</f>
        <v>NE</v>
      </c>
      <c r="S44" s="61" t="str">
        <f>[40]Julho!$I$22</f>
        <v>NE</v>
      </c>
      <c r="T44" s="150" t="str">
        <f>[40]Julho!$I$23</f>
        <v>NE</v>
      </c>
      <c r="U44" s="150" t="str">
        <f>[40]Julho!$I$24</f>
        <v>NE</v>
      </c>
      <c r="V44" s="150" t="str">
        <f>[40]Julho!$I$25</f>
        <v>S</v>
      </c>
      <c r="W44" s="150" t="str">
        <f>[40]Julho!$I$26</f>
        <v>NE</v>
      </c>
      <c r="X44" s="150" t="str">
        <f>[40]Julho!$I$27</f>
        <v>NE</v>
      </c>
      <c r="Y44" s="150" t="str">
        <f>[40]Julho!$I$28</f>
        <v>SO</v>
      </c>
      <c r="Z44" s="150" t="str">
        <f>[40]Julho!$I$29</f>
        <v>NE</v>
      </c>
      <c r="AA44" s="150" t="str">
        <f>[40]Julho!$I$30</f>
        <v>S</v>
      </c>
      <c r="AB44" s="150" t="str">
        <f>[40]Julho!$I$31</f>
        <v>S</v>
      </c>
      <c r="AC44" s="150" t="str">
        <f>[40]Julho!$I$32</f>
        <v>NE</v>
      </c>
      <c r="AD44" s="150" t="str">
        <f>[40]Julho!$I$33</f>
        <v>S</v>
      </c>
      <c r="AE44" s="150" t="str">
        <f>[40]Julho!$I$34</f>
        <v>L</v>
      </c>
      <c r="AF44" s="150" t="str">
        <f>[40]Julho!$I$35</f>
        <v>S</v>
      </c>
      <c r="AG44" s="91" t="str">
        <f>[40]Julho!$I$36</f>
        <v>NE</v>
      </c>
    </row>
    <row r="45" spans="1:33" ht="12.75" customHeight="1" x14ac:dyDescent="0.2">
      <c r="A45" s="72" t="s">
        <v>156</v>
      </c>
      <c r="B45" s="61" t="str">
        <f>[41]Julho!$I$5</f>
        <v>*</v>
      </c>
      <c r="C45" s="61" t="str">
        <f>[41]Julho!$I$6</f>
        <v>*</v>
      </c>
      <c r="D45" s="61" t="str">
        <f>[41]Julho!$I$7</f>
        <v>*</v>
      </c>
      <c r="E45" s="61" t="str">
        <f>[41]Julho!$I$8</f>
        <v>*</v>
      </c>
      <c r="F45" s="61" t="str">
        <f>[41]Julho!$I$9</f>
        <v>*</v>
      </c>
      <c r="G45" s="61" t="str">
        <f>[41]Julho!$I$10</f>
        <v>*</v>
      </c>
      <c r="H45" s="61" t="str">
        <f>[41]Julho!$I$11</f>
        <v>*</v>
      </c>
      <c r="I45" s="61" t="str">
        <f>[41]Julho!$I$12</f>
        <v>*</v>
      </c>
      <c r="J45" s="61" t="str">
        <f>[41]Julho!$I$13</f>
        <v>*</v>
      </c>
      <c r="K45" s="61" t="str">
        <f>[41]Julho!$I$14</f>
        <v>*</v>
      </c>
      <c r="L45" s="61" t="str">
        <f>[41]Julho!$I$15</f>
        <v>*</v>
      </c>
      <c r="M45" s="61" t="str">
        <f>[41]Julho!$I$16</f>
        <v>L</v>
      </c>
      <c r="N45" s="61" t="str">
        <f>[41]Julho!$I$17</f>
        <v>L</v>
      </c>
      <c r="O45" s="61" t="str">
        <f>[41]Julho!$I$18</f>
        <v>NE</v>
      </c>
      <c r="P45" s="61" t="str">
        <f>[41]Julho!$I$19</f>
        <v>NE</v>
      </c>
      <c r="Q45" s="150" t="str">
        <f>[41]Julho!$I$20</f>
        <v>NE</v>
      </c>
      <c r="R45" s="150" t="str">
        <f>[41]Julho!$I$21</f>
        <v>NE</v>
      </c>
      <c r="S45" s="150" t="str">
        <f>[41]Julho!$I$22</f>
        <v>L</v>
      </c>
      <c r="T45" s="150" t="str">
        <f>[41]Julho!$I$23</f>
        <v>NE</v>
      </c>
      <c r="U45" s="150" t="str">
        <f>[41]Julho!$I$24</f>
        <v>NE</v>
      </c>
      <c r="V45" s="150" t="str">
        <f>[41]Julho!$I$25</f>
        <v>S</v>
      </c>
      <c r="W45" s="150" t="str">
        <f>[41]Julho!$I$26</f>
        <v>NE</v>
      </c>
      <c r="X45" s="150" t="str">
        <f>[41]Julho!$I$27</f>
        <v>L</v>
      </c>
      <c r="Y45" s="150" t="str">
        <f>[41]Julho!$I$28</f>
        <v>L</v>
      </c>
      <c r="Z45" s="150" t="str">
        <f>[41]Julho!$I$29</f>
        <v>L</v>
      </c>
      <c r="AA45" s="150" t="str">
        <f>[41]Julho!$I$30</f>
        <v>L</v>
      </c>
      <c r="AB45" s="150" t="str">
        <f>[41]Julho!$I$31</f>
        <v>S</v>
      </c>
      <c r="AC45" s="150" t="str">
        <f>[41]Julho!$I$32</f>
        <v>NE</v>
      </c>
      <c r="AD45" s="150" t="str">
        <f>[41]Julho!$I$33</f>
        <v>S</v>
      </c>
      <c r="AE45" s="150" t="str">
        <f>[41]Julho!$I$34</f>
        <v>S</v>
      </c>
      <c r="AF45" s="150" t="str">
        <f>[41]Julho!$I$35</f>
        <v>S</v>
      </c>
      <c r="AG45" s="91" t="str">
        <f>[41]Julho!$I$36</f>
        <v>NE</v>
      </c>
    </row>
    <row r="46" spans="1:33" ht="12.75" customHeight="1" x14ac:dyDescent="0.2">
      <c r="A46" s="72" t="s">
        <v>157</v>
      </c>
      <c r="B46" s="61" t="str">
        <f>[42]Julho!$I$5</f>
        <v>*</v>
      </c>
      <c r="C46" s="61" t="str">
        <f>[42]Julho!$I$6</f>
        <v>*</v>
      </c>
      <c r="D46" s="61" t="str">
        <f>[42]Julho!$I$7</f>
        <v>*</v>
      </c>
      <c r="E46" s="61" t="str">
        <f>[42]Julho!$I$8</f>
        <v>*</v>
      </c>
      <c r="F46" s="61" t="str">
        <f>[42]Julho!$I$9</f>
        <v>*</v>
      </c>
      <c r="G46" s="61" t="str">
        <f>[42]Julho!$I$10</f>
        <v>*</v>
      </c>
      <c r="H46" s="61" t="str">
        <f>[42]Julho!$I$11</f>
        <v>*</v>
      </c>
      <c r="I46" s="61" t="str">
        <f>[42]Julho!$I$12</f>
        <v>*</v>
      </c>
      <c r="J46" s="61" t="str">
        <f>[42]Julho!$I$13</f>
        <v>SO</v>
      </c>
      <c r="K46" s="61" t="str">
        <f>[42]Julho!$I$14</f>
        <v>S</v>
      </c>
      <c r="L46" s="61" t="str">
        <f>[42]Julho!$I$15</f>
        <v>S</v>
      </c>
      <c r="M46" s="61" t="str">
        <f>[42]Julho!$I$16</f>
        <v>S</v>
      </c>
      <c r="N46" s="61" t="str">
        <f>[42]Julho!$I$17</f>
        <v>S</v>
      </c>
      <c r="O46" s="61" t="str">
        <f>[42]Julho!$I$18</f>
        <v>SE</v>
      </c>
      <c r="P46" s="61" t="str">
        <f>[42]Julho!$I$19</f>
        <v>SE</v>
      </c>
      <c r="Q46" s="61" t="str">
        <f>[42]Julho!$I$20</f>
        <v>S</v>
      </c>
      <c r="R46" s="61" t="str">
        <f>[42]Julho!$I$21</f>
        <v>SE</v>
      </c>
      <c r="S46" s="61" t="str">
        <f>[42]Julho!$I$22</f>
        <v>SE</v>
      </c>
      <c r="T46" s="150" t="str">
        <f>[42]Julho!$I$23</f>
        <v>N</v>
      </c>
      <c r="U46" s="150" t="str">
        <f>[42]Julho!$I$24</f>
        <v>SE</v>
      </c>
      <c r="V46" s="150" t="str">
        <f>[42]Julho!$I$25</f>
        <v>SO</v>
      </c>
      <c r="W46" s="150" t="str">
        <f>[42]Julho!$I$26</f>
        <v>SE</v>
      </c>
      <c r="X46" s="150" t="str">
        <f>[42]Julho!$I$27</f>
        <v>SE</v>
      </c>
      <c r="Y46" s="150" t="str">
        <f>[42]Julho!$I$28</f>
        <v>N</v>
      </c>
      <c r="Z46" s="150" t="str">
        <f>[42]Julho!$I$29</f>
        <v>SO</v>
      </c>
      <c r="AA46" s="150" t="str">
        <f>[42]Julho!$I$30</f>
        <v>NO</v>
      </c>
      <c r="AB46" s="150" t="str">
        <f>[42]Julho!$I$31</f>
        <v>SE</v>
      </c>
      <c r="AC46" s="150" t="str">
        <f>[42]Julho!$I$32</f>
        <v>SE</v>
      </c>
      <c r="AD46" s="150" t="str">
        <f>[42]Julho!$I$33</f>
        <v>SE</v>
      </c>
      <c r="AE46" s="150" t="str">
        <f>[42]Julho!$I$34</f>
        <v>SE</v>
      </c>
      <c r="AF46" s="150" t="str">
        <f>[42]Julho!$I$35</f>
        <v>S</v>
      </c>
      <c r="AG46" s="91" t="str">
        <f>[42]Julho!$I$36</f>
        <v>SE</v>
      </c>
    </row>
    <row r="47" spans="1:33" ht="12.75" customHeight="1" x14ac:dyDescent="0.2">
      <c r="A47" s="72" t="s">
        <v>158</v>
      </c>
      <c r="B47" s="61" t="str">
        <f>[43]Julho!$I$5</f>
        <v>*</v>
      </c>
      <c r="C47" s="61" t="str">
        <f>[43]Julho!$I$6</f>
        <v>*</v>
      </c>
      <c r="D47" s="61" t="str">
        <f>[43]Julho!$I$7</f>
        <v>*</v>
      </c>
      <c r="E47" s="61" t="str">
        <f>[43]Julho!$I$8</f>
        <v>*</v>
      </c>
      <c r="F47" s="61" t="str">
        <f>[43]Julho!$I$9</f>
        <v>*</v>
      </c>
      <c r="G47" s="61" t="str">
        <f>[43]Julho!$I$10</f>
        <v>*</v>
      </c>
      <c r="H47" s="61" t="str">
        <f>[43]Julho!$I$11</f>
        <v>*</v>
      </c>
      <c r="I47" s="61" t="str">
        <f>[43]Julho!$I$12</f>
        <v>*</v>
      </c>
      <c r="J47" s="61" t="str">
        <f>[43]Julho!$I$13</f>
        <v>*</v>
      </c>
      <c r="K47" s="61" t="str">
        <f>[43]Julho!$I$14</f>
        <v>S</v>
      </c>
      <c r="L47" s="61" t="str">
        <f>[43]Julho!$I$15</f>
        <v>S</v>
      </c>
      <c r="M47" s="61" t="str">
        <f>[43]Julho!$I$16</f>
        <v>S</v>
      </c>
      <c r="N47" s="61" t="str">
        <f>[43]Julho!$I$17</f>
        <v>SE</v>
      </c>
      <c r="O47" s="61" t="str">
        <f>[43]Julho!$I$18</f>
        <v>NO</v>
      </c>
      <c r="P47" s="61" t="str">
        <f>[43]Julho!$I$19</f>
        <v>NO</v>
      </c>
      <c r="Q47" s="61" t="str">
        <f>[43]Julho!$I$20</f>
        <v>N</v>
      </c>
      <c r="R47" s="61" t="str">
        <f>[43]Julho!$I$21</f>
        <v>NO</v>
      </c>
      <c r="S47" s="61" t="str">
        <f>[43]Julho!$I$22</f>
        <v>N</v>
      </c>
      <c r="T47" s="150" t="str">
        <f>[43]Julho!$I$23</f>
        <v>NO</v>
      </c>
      <c r="U47" s="150" t="str">
        <f>[43]Julho!$I$24</f>
        <v>NO</v>
      </c>
      <c r="V47" s="150" t="str">
        <f>[43]Julho!$I$25</f>
        <v>S</v>
      </c>
      <c r="W47" s="150" t="str">
        <f>[43]Julho!$I$26</f>
        <v>S</v>
      </c>
      <c r="X47" s="150" t="str">
        <f>[43]Julho!$I$27</f>
        <v>SE</v>
      </c>
      <c r="Y47" s="150" t="str">
        <f>[43]Julho!$I$28</f>
        <v>S</v>
      </c>
      <c r="Z47" s="150" t="str">
        <f>[43]Julho!$I$29</f>
        <v>SE</v>
      </c>
      <c r="AA47" s="150" t="str">
        <f>[43]Julho!$I$30</f>
        <v>SE</v>
      </c>
      <c r="AB47" s="150" t="str">
        <f>[43]Julho!$I$31</f>
        <v>N</v>
      </c>
      <c r="AC47" s="150" t="str">
        <f>[43]Julho!$I$32</f>
        <v>N</v>
      </c>
      <c r="AD47" s="150" t="str">
        <f>[43]Julho!$I$33</f>
        <v>NO</v>
      </c>
      <c r="AE47" s="150" t="str">
        <f>[43]Julho!$I$34</f>
        <v>S</v>
      </c>
      <c r="AF47" s="150" t="str">
        <f>[43]Julho!$I$35</f>
        <v>S</v>
      </c>
      <c r="AG47" s="91" t="str">
        <f>[43]Julho!$I$36</f>
        <v>S</v>
      </c>
    </row>
    <row r="48" spans="1:33" ht="12.75" customHeight="1" x14ac:dyDescent="0.2">
      <c r="A48" s="72" t="s">
        <v>159</v>
      </c>
      <c r="B48" s="15" t="str">
        <f>[44]Julho!$I$5</f>
        <v>*</v>
      </c>
      <c r="C48" s="15" t="str">
        <f>[44]Julho!$I$6</f>
        <v>*</v>
      </c>
      <c r="D48" s="15" t="str">
        <f>[44]Julho!$I$7</f>
        <v>*</v>
      </c>
      <c r="E48" s="15" t="str">
        <f>[44]Julho!$I$8</f>
        <v>*</v>
      </c>
      <c r="F48" s="15" t="str">
        <f>[44]Julho!$I$9</f>
        <v>*</v>
      </c>
      <c r="G48" s="15" t="str">
        <f>[44]Julho!$I$10</f>
        <v>*</v>
      </c>
      <c r="H48" s="15" t="str">
        <f>[44]Julho!$I$11</f>
        <v>*</v>
      </c>
      <c r="I48" s="15" t="str">
        <f>[44]Julho!$I$12</f>
        <v>*</v>
      </c>
      <c r="J48" s="15" t="str">
        <f>[44]Julho!$I$13</f>
        <v>*</v>
      </c>
      <c r="K48" s="15" t="str">
        <f>[44]Julho!$I$14</f>
        <v>*</v>
      </c>
      <c r="L48" s="15" t="str">
        <f>[44]Julho!$I$15</f>
        <v>SE</v>
      </c>
      <c r="M48" s="15" t="str">
        <f>[44]Julho!$I$16</f>
        <v>L</v>
      </c>
      <c r="N48" s="15" t="str">
        <f>[44]Julho!$I$17</f>
        <v>SE</v>
      </c>
      <c r="O48" s="15" t="str">
        <f>[44]Julho!$I$18</f>
        <v>NE</v>
      </c>
      <c r="P48" s="15" t="str">
        <f>[44]Julho!$I$19</f>
        <v>NE</v>
      </c>
      <c r="Q48" s="15" t="str">
        <f>[44]Julho!$I$20</f>
        <v>NE</v>
      </c>
      <c r="R48" s="15" t="str">
        <f>[44]Julho!$I$21</f>
        <v>NE</v>
      </c>
      <c r="S48" s="15" t="str">
        <f>[44]Julho!$I$22</f>
        <v>L</v>
      </c>
      <c r="T48" s="150" t="str">
        <f>[44]Julho!$I$23</f>
        <v>NE</v>
      </c>
      <c r="U48" s="150" t="str">
        <f>[44]Julho!$I$24</f>
        <v>NE</v>
      </c>
      <c r="V48" s="150" t="str">
        <f>[44]Julho!$I$25</f>
        <v>SO</v>
      </c>
      <c r="W48" s="150" t="str">
        <f>[44]Julho!$I$26</f>
        <v>NE</v>
      </c>
      <c r="X48" s="150" t="str">
        <f>[44]Julho!$I$27</f>
        <v>L</v>
      </c>
      <c r="Y48" s="150" t="str">
        <f>[44]Julho!$I$28</f>
        <v>L</v>
      </c>
      <c r="Z48" s="150" t="str">
        <f>[44]Julho!$I$29</f>
        <v>L</v>
      </c>
      <c r="AA48" s="150" t="str">
        <f>[44]Julho!$I$30</f>
        <v>SE</v>
      </c>
      <c r="AB48" s="150" t="str">
        <f>[44]Julho!$I$31</f>
        <v>L</v>
      </c>
      <c r="AC48" s="150" t="str">
        <f>[44]Julho!$I$32</f>
        <v>NE</v>
      </c>
      <c r="AD48" s="150" t="str">
        <f>[44]Julho!$I$33</f>
        <v>SE</v>
      </c>
      <c r="AE48" s="150" t="str">
        <f>[44]Julho!$I$34</f>
        <v>S</v>
      </c>
      <c r="AF48" s="150" t="str">
        <f>[44]Julho!$I$35</f>
        <v>SO</v>
      </c>
      <c r="AG48" s="91" t="str">
        <f>[44]Julho!$I$36</f>
        <v>NE</v>
      </c>
    </row>
    <row r="49" spans="1:38" ht="12.75" customHeight="1" x14ac:dyDescent="0.2">
      <c r="A49" s="72" t="s">
        <v>160</v>
      </c>
      <c r="B49" s="61" t="str">
        <f>[45]Julho!$I$5</f>
        <v>*</v>
      </c>
      <c r="C49" s="61" t="str">
        <f>[45]Julho!$I$6</f>
        <v>*</v>
      </c>
      <c r="D49" s="61" t="str">
        <f>[45]Julho!$I$7</f>
        <v>*</v>
      </c>
      <c r="E49" s="61" t="str">
        <f>[45]Julho!$I$8</f>
        <v>*</v>
      </c>
      <c r="F49" s="61" t="str">
        <f>[45]Julho!$I$9</f>
        <v>*</v>
      </c>
      <c r="G49" s="61" t="str">
        <f>[45]Julho!$I$10</f>
        <v>*</v>
      </c>
      <c r="H49" s="61" t="str">
        <f>[45]Julho!$I$11</f>
        <v>*</v>
      </c>
      <c r="I49" s="61" t="str">
        <f>[45]Julho!$I$12</f>
        <v>*</v>
      </c>
      <c r="J49" s="61" t="str">
        <f>[45]Julho!$I$13</f>
        <v>*</v>
      </c>
      <c r="K49" s="61" t="str">
        <f>[45]Julho!$I$14</f>
        <v>*</v>
      </c>
      <c r="L49" s="61" t="str">
        <f>[45]Julho!$I$15</f>
        <v>L</v>
      </c>
      <c r="M49" s="61" t="str">
        <f>[45]Julho!$I$16</f>
        <v>SE</v>
      </c>
      <c r="N49" s="61" t="str">
        <f>[45]Julho!$I$17</f>
        <v>L</v>
      </c>
      <c r="O49" s="61" t="str">
        <f>[45]Julho!$I$18</f>
        <v>L</v>
      </c>
      <c r="P49" s="61" t="str">
        <f>[45]Julho!$I$19</f>
        <v>NE</v>
      </c>
      <c r="Q49" s="61" t="str">
        <f>[45]Julho!$I$20</f>
        <v>N</v>
      </c>
      <c r="R49" s="61" t="str">
        <f>[45]Julho!$I$21</f>
        <v>L</v>
      </c>
      <c r="S49" s="61" t="str">
        <f>[45]Julho!$I$22</f>
        <v>N</v>
      </c>
      <c r="T49" s="150" t="str">
        <f>[45]Julho!$I$23</f>
        <v>NE</v>
      </c>
      <c r="U49" s="150" t="str">
        <f>[45]Julho!$I$24</f>
        <v>N</v>
      </c>
      <c r="V49" s="150" t="str">
        <f>[45]Julho!$I$25</f>
        <v>SO</v>
      </c>
      <c r="W49" s="150" t="str">
        <f>[45]Julho!$I$26</f>
        <v>SO</v>
      </c>
      <c r="X49" s="150" t="str">
        <f>[45]Julho!$I$27</f>
        <v>L</v>
      </c>
      <c r="Y49" s="150" t="str">
        <f>[45]Julho!$I$28</f>
        <v>L</v>
      </c>
      <c r="Z49" s="150" t="str">
        <f>[45]Julho!$I$29</f>
        <v>L</v>
      </c>
      <c r="AA49" s="150" t="str">
        <f>[45]Julho!$I$30</f>
        <v>L</v>
      </c>
      <c r="AB49" s="150" t="str">
        <f>[45]Julho!$I$31</f>
        <v>L</v>
      </c>
      <c r="AC49" s="150" t="str">
        <f>[45]Julho!$I$32</f>
        <v>NE</v>
      </c>
      <c r="AD49" s="150" t="str">
        <f>[45]Julho!$I$33</f>
        <v>NO</v>
      </c>
      <c r="AE49" s="150" t="str">
        <f>[45]Julho!$I$34</f>
        <v>SO</v>
      </c>
      <c r="AF49" s="150" t="str">
        <f>[45]Julho!$I$35</f>
        <v>S</v>
      </c>
      <c r="AG49" s="91" t="str">
        <f>[45]Julho!$I$36</f>
        <v>L</v>
      </c>
    </row>
    <row r="50" spans="1:38" s="5" customFormat="1" ht="17.100000000000001" customHeight="1" x14ac:dyDescent="0.2">
      <c r="A50" s="76" t="s">
        <v>127</v>
      </c>
      <c r="B50" s="115" t="s">
        <v>138</v>
      </c>
      <c r="C50" s="115" t="s">
        <v>138</v>
      </c>
      <c r="D50" s="115" t="s">
        <v>139</v>
      </c>
      <c r="E50" s="115" t="s">
        <v>140</v>
      </c>
      <c r="F50" s="115" t="s">
        <v>138</v>
      </c>
      <c r="G50" s="115" t="s">
        <v>138</v>
      </c>
      <c r="H50" s="115" t="s">
        <v>138</v>
      </c>
      <c r="I50" s="115" t="s">
        <v>140</v>
      </c>
      <c r="J50" s="115" t="s">
        <v>140</v>
      </c>
      <c r="K50" s="115" t="s">
        <v>140</v>
      </c>
      <c r="L50" s="115" t="s">
        <v>139</v>
      </c>
      <c r="M50" s="115" t="s">
        <v>140</v>
      </c>
      <c r="N50" s="115" t="s">
        <v>138</v>
      </c>
      <c r="O50" s="115" t="s">
        <v>138</v>
      </c>
      <c r="P50" s="115" t="s">
        <v>138</v>
      </c>
      <c r="Q50" s="115" t="s">
        <v>138</v>
      </c>
      <c r="R50" s="115" t="s">
        <v>138</v>
      </c>
      <c r="S50" s="115" t="s">
        <v>138</v>
      </c>
      <c r="T50" s="115" t="s">
        <v>141</v>
      </c>
      <c r="U50" s="115" t="s">
        <v>140</v>
      </c>
      <c r="V50" s="115" t="s">
        <v>142</v>
      </c>
      <c r="W50" s="115" t="s">
        <v>140</v>
      </c>
      <c r="X50" s="115" t="s">
        <v>143</v>
      </c>
      <c r="Y50" s="115" t="s">
        <v>140</v>
      </c>
      <c r="Z50" s="115" t="s">
        <v>140</v>
      </c>
      <c r="AA50" s="115" t="s">
        <v>140</v>
      </c>
      <c r="AB50" s="115" t="s">
        <v>141</v>
      </c>
      <c r="AC50" s="115" t="s">
        <v>138</v>
      </c>
      <c r="AD50" s="115" t="s">
        <v>140</v>
      </c>
      <c r="AE50" s="115" t="s">
        <v>140</v>
      </c>
      <c r="AF50" s="28" t="s">
        <v>139</v>
      </c>
      <c r="AG50" s="93"/>
      <c r="AI50" s="5" t="s">
        <v>51</v>
      </c>
    </row>
    <row r="51" spans="1:38" x14ac:dyDescent="0.2">
      <c r="A51" s="172" t="s">
        <v>128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38"/>
      <c r="AG51" s="143" t="s">
        <v>138</v>
      </c>
    </row>
    <row r="52" spans="1:38" x14ac:dyDescent="0.2">
      <c r="A52" s="77"/>
      <c r="B52" s="69"/>
      <c r="C52" s="69"/>
      <c r="D52" s="69" t="s">
        <v>136</v>
      </c>
      <c r="E52" s="69"/>
      <c r="F52" s="69"/>
      <c r="G52" s="6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66"/>
      <c r="AE52" s="66"/>
      <c r="AF52" s="82"/>
      <c r="AG52" s="67"/>
    </row>
    <row r="53" spans="1:38" x14ac:dyDescent="0.2">
      <c r="A53" s="77"/>
      <c r="B53" s="63" t="s">
        <v>137</v>
      </c>
      <c r="C53" s="63"/>
      <c r="D53" s="63"/>
      <c r="E53" s="63"/>
      <c r="F53" s="63"/>
      <c r="G53" s="63"/>
      <c r="H53" s="63"/>
      <c r="I53" s="63"/>
      <c r="J53" s="110"/>
      <c r="K53" s="110"/>
      <c r="L53" s="110"/>
      <c r="M53" s="110" t="s">
        <v>49</v>
      </c>
      <c r="N53" s="110"/>
      <c r="O53" s="110"/>
      <c r="P53" s="110"/>
      <c r="Q53" s="110"/>
      <c r="R53" s="110"/>
      <c r="S53" s="110"/>
      <c r="T53" s="154" t="s">
        <v>131</v>
      </c>
      <c r="U53" s="154"/>
      <c r="V53" s="154"/>
      <c r="W53" s="154"/>
      <c r="X53" s="154"/>
      <c r="Y53" s="110"/>
      <c r="Z53" s="110"/>
      <c r="AA53" s="110"/>
      <c r="AB53" s="110"/>
      <c r="AC53" s="110"/>
      <c r="AD53" s="110"/>
      <c r="AE53" s="110"/>
      <c r="AF53" s="110"/>
      <c r="AG53" s="88"/>
      <c r="AH53" s="63"/>
      <c r="AI53" s="62"/>
      <c r="AJ53" s="64"/>
      <c r="AK53" s="62"/>
      <c r="AL53" s="65"/>
    </row>
    <row r="54" spans="1:38" x14ac:dyDescent="0.2">
      <c r="A54" s="78"/>
      <c r="B54" s="110"/>
      <c r="C54" s="110"/>
      <c r="D54" s="110"/>
      <c r="E54" s="110"/>
      <c r="F54" s="110"/>
      <c r="G54" s="110"/>
      <c r="H54" s="110"/>
      <c r="I54" s="110"/>
      <c r="J54" s="109"/>
      <c r="K54" s="109"/>
      <c r="L54" s="109"/>
      <c r="M54" s="109" t="s">
        <v>50</v>
      </c>
      <c r="N54" s="109"/>
      <c r="O54" s="109"/>
      <c r="P54" s="109"/>
      <c r="Q54" s="110"/>
      <c r="R54" s="110"/>
      <c r="S54" s="110"/>
      <c r="T54" s="153" t="s">
        <v>132</v>
      </c>
      <c r="U54" s="153"/>
      <c r="V54" s="153"/>
      <c r="W54" s="153"/>
      <c r="X54" s="153"/>
      <c r="Y54" s="110"/>
      <c r="Z54" s="110"/>
      <c r="AA54" s="110"/>
      <c r="AB54" s="110"/>
      <c r="AC54" s="110"/>
      <c r="AD54" s="66"/>
      <c r="AE54" s="110"/>
      <c r="AF54" s="110"/>
      <c r="AG54" s="65"/>
      <c r="AH54" s="62"/>
      <c r="AI54" s="62"/>
      <c r="AJ54" s="64"/>
      <c r="AK54" s="66"/>
      <c r="AL54" s="67"/>
    </row>
    <row r="55" spans="1:38" x14ac:dyDescent="0.2">
      <c r="A55" s="77"/>
      <c r="B55" s="69"/>
      <c r="C55" s="69"/>
      <c r="D55" s="69"/>
      <c r="E55" s="69"/>
      <c r="F55" s="69"/>
      <c r="G55" s="69"/>
      <c r="H55" s="69"/>
      <c r="I55" s="69"/>
      <c r="J55" s="69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66"/>
      <c r="AE55" s="110"/>
      <c r="AF55" s="110"/>
      <c r="AG55" s="67"/>
    </row>
    <row r="56" spans="1:38" x14ac:dyDescent="0.2">
      <c r="A56" s="78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30"/>
      <c r="AK56" s="17" t="s">
        <v>51</v>
      </c>
    </row>
    <row r="57" spans="1:38" ht="13.5" thickBot="1" x14ac:dyDescent="0.25">
      <c r="A57" s="7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131"/>
    </row>
    <row r="58" spans="1:38" x14ac:dyDescent="0.2">
      <c r="N58" s="2" t="s">
        <v>51</v>
      </c>
    </row>
    <row r="61" spans="1:38" x14ac:dyDescent="0.2">
      <c r="D61" s="2" t="s">
        <v>51</v>
      </c>
    </row>
    <row r="62" spans="1:38" x14ac:dyDescent="0.2">
      <c r="AK62" s="17" t="s">
        <v>51</v>
      </c>
    </row>
    <row r="63" spans="1:38" x14ac:dyDescent="0.2">
      <c r="AJ63" s="17" t="s">
        <v>51</v>
      </c>
    </row>
    <row r="67" spans="22:22" x14ac:dyDescent="0.2">
      <c r="V67" s="2" t="s">
        <v>51</v>
      </c>
    </row>
  </sheetData>
  <sheetProtection algorithmName="SHA-512" hashValue="7ARM1TXUx3U4GUS051dywz1P0WwSKt2QEIGNeGBpzqJS6Zk1Xxv6KUub6PwnjKtfPi962rNe+cfMA5pC3JTcUQ==" saltValue="JlxKLVTqpchT2WbyFlTYqQ==" spinCount="100000" sheet="1" objects="1" scenarios="1"/>
  <mergeCells count="37">
    <mergeCell ref="B2:AG2"/>
    <mergeCell ref="T53:X53"/>
    <mergeCell ref="T54:X54"/>
    <mergeCell ref="W3:W4"/>
    <mergeCell ref="L3:L4"/>
    <mergeCell ref="AF3:AF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M3:M4"/>
    <mergeCell ref="N3:N4"/>
    <mergeCell ref="O3:O4"/>
    <mergeCell ref="P3:P4"/>
    <mergeCell ref="Q3:Q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90" zoomScaleNormal="90" workbookViewId="0">
      <selection activeCell="AI65" sqref="AI6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9" t="s">
        <v>32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32"/>
    </row>
    <row r="2" spans="1:34" s="4" customFormat="1" ht="20.100000000000001" customHeight="1" x14ac:dyDescent="0.2">
      <c r="A2" s="162" t="s">
        <v>21</v>
      </c>
      <c r="B2" s="156" t="s">
        <v>135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8"/>
    </row>
    <row r="3" spans="1:34" s="5" customFormat="1" ht="20.100000000000001" customHeight="1" x14ac:dyDescent="0.2">
      <c r="A3" s="162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55">
        <v>31</v>
      </c>
      <c r="AG3" s="19" t="s">
        <v>39</v>
      </c>
      <c r="AH3" s="122" t="s">
        <v>38</v>
      </c>
    </row>
    <row r="4" spans="1:34" s="5" customFormat="1" ht="20.100000000000001" customHeight="1" x14ac:dyDescent="0.2">
      <c r="A4" s="162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9" t="s">
        <v>37</v>
      </c>
      <c r="AH4" s="84" t="s">
        <v>37</v>
      </c>
    </row>
    <row r="5" spans="1:34" s="5" customFormat="1" ht="20.100000000000001" customHeight="1" x14ac:dyDescent="0.2">
      <c r="A5" s="151" t="s">
        <v>44</v>
      </c>
      <c r="B5" s="15">
        <f>[1]Julho!$J$5</f>
        <v>31.680000000000003</v>
      </c>
      <c r="C5" s="15">
        <f>[1]Julho!$J$6</f>
        <v>26.28</v>
      </c>
      <c r="D5" s="15">
        <f>[1]Julho!$J$7</f>
        <v>18.36</v>
      </c>
      <c r="E5" s="15">
        <f>[1]Julho!$J$8</f>
        <v>24.12</v>
      </c>
      <c r="F5" s="15">
        <f>[1]Julho!$J$9</f>
        <v>29.52</v>
      </c>
      <c r="G5" s="15">
        <f>[1]Julho!$J$10</f>
        <v>24.48</v>
      </c>
      <c r="H5" s="15">
        <f>[1]Julho!$J$11</f>
        <v>30.240000000000002</v>
      </c>
      <c r="I5" s="15">
        <f>[1]Julho!$J$12</f>
        <v>24.48</v>
      </c>
      <c r="J5" s="15">
        <f>[1]Julho!$J$13</f>
        <v>31.680000000000003</v>
      </c>
      <c r="K5" s="15">
        <f>[1]Julho!$J$14</f>
        <v>33.840000000000003</v>
      </c>
      <c r="L5" s="15">
        <f>[1]Julho!$J$15</f>
        <v>27</v>
      </c>
      <c r="M5" s="15">
        <f>[1]Julho!$J$16</f>
        <v>33.840000000000003</v>
      </c>
      <c r="N5" s="15">
        <f>[1]Julho!$J$17</f>
        <v>14.4</v>
      </c>
      <c r="O5" s="15">
        <f>[1]Julho!$J$18</f>
        <v>25.92</v>
      </c>
      <c r="P5" s="15">
        <f>[1]Julho!$J$19</f>
        <v>32.76</v>
      </c>
      <c r="Q5" s="15">
        <f>[1]Julho!$J$20</f>
        <v>27.720000000000002</v>
      </c>
      <c r="R5" s="15">
        <f>[1]Julho!$J$21</f>
        <v>33.480000000000004</v>
      </c>
      <c r="S5" s="15">
        <f>[1]Julho!$J$22</f>
        <v>29.16</v>
      </c>
      <c r="T5" s="15">
        <f>[1]Julho!$J$23</f>
        <v>31.319999999999997</v>
      </c>
      <c r="U5" s="15">
        <f>[1]Julho!$J$24</f>
        <v>25.56</v>
      </c>
      <c r="V5" s="15">
        <f>[1]Julho!$J$25</f>
        <v>32.04</v>
      </c>
      <c r="W5" s="15">
        <f>[1]Julho!$J$26</f>
        <v>26.64</v>
      </c>
      <c r="X5" s="15">
        <f>[1]Julho!$J$27</f>
        <v>30.6</v>
      </c>
      <c r="Y5" s="15">
        <f>[1]Julho!$J$28</f>
        <v>36</v>
      </c>
      <c r="Z5" s="15">
        <f>[1]Julho!$J$29</f>
        <v>21.96</v>
      </c>
      <c r="AA5" s="15">
        <f>[1]Julho!$J$30</f>
        <v>21.6</v>
      </c>
      <c r="AB5" s="15">
        <f>[1]Julho!$J$31</f>
        <v>29.16</v>
      </c>
      <c r="AC5" s="15">
        <f>[1]Julho!$J$32</f>
        <v>27.36</v>
      </c>
      <c r="AD5" s="15">
        <f>[1]Julho!$J$33</f>
        <v>29.880000000000003</v>
      </c>
      <c r="AE5" s="15">
        <f>[1]Julho!$J$34</f>
        <v>18</v>
      </c>
      <c r="AF5" s="15">
        <f>[1]Julho!$J$35</f>
        <v>25.92</v>
      </c>
      <c r="AG5" s="20">
        <f>MAX(B5:AF5)</f>
        <v>36</v>
      </c>
      <c r="AH5" s="97">
        <f>AVERAGE(B5:AF5)</f>
        <v>27.580645161290324</v>
      </c>
    </row>
    <row r="6" spans="1:34" s="1" customFormat="1" ht="17.100000000000001" customHeight="1" x14ac:dyDescent="0.2">
      <c r="A6" s="151" t="s">
        <v>0</v>
      </c>
      <c r="B6" s="15">
        <f>[2]Julho!$J$5</f>
        <v>34.56</v>
      </c>
      <c r="C6" s="15">
        <f>[2]Julho!$J$6</f>
        <v>35.64</v>
      </c>
      <c r="D6" s="15">
        <f>[2]Julho!$J$7</f>
        <v>16.2</v>
      </c>
      <c r="E6" s="15">
        <f>[2]Julho!$J$8</f>
        <v>16.920000000000002</v>
      </c>
      <c r="F6" s="15">
        <f>[2]Julho!$J$9</f>
        <v>24.12</v>
      </c>
      <c r="G6" s="15">
        <f>[2]Julho!$J$10</f>
        <v>37.440000000000005</v>
      </c>
      <c r="H6" s="15">
        <f>[2]Julho!$J$11</f>
        <v>36.36</v>
      </c>
      <c r="I6" s="15">
        <f>[2]Julho!$J$12</f>
        <v>28.08</v>
      </c>
      <c r="J6" s="15">
        <f>[2]Julho!$J$13</f>
        <v>32.4</v>
      </c>
      <c r="K6" s="15">
        <f>[2]Julho!$J$14</f>
        <v>27</v>
      </c>
      <c r="L6" s="15">
        <f>[2]Julho!$J$15</f>
        <v>32.76</v>
      </c>
      <c r="M6" s="15">
        <f>[2]Julho!$J$16</f>
        <v>28.44</v>
      </c>
      <c r="N6" s="15">
        <f>[2]Julho!$J$17</f>
        <v>24.12</v>
      </c>
      <c r="O6" s="15">
        <f>[2]Julho!$J$18</f>
        <v>30.240000000000002</v>
      </c>
      <c r="P6" s="15">
        <f>[2]Julho!$J$19</f>
        <v>41.76</v>
      </c>
      <c r="Q6" s="15">
        <f>[2]Julho!$J$20</f>
        <v>32.4</v>
      </c>
      <c r="R6" s="15">
        <f>[2]Julho!$J$21</f>
        <v>36.36</v>
      </c>
      <c r="S6" s="15">
        <f>[2]Julho!$J$22</f>
        <v>34.56</v>
      </c>
      <c r="T6" s="15">
        <f>[2]Julho!$J$23</f>
        <v>38.880000000000003</v>
      </c>
      <c r="U6" s="15">
        <f>[2]Julho!$J$24</f>
        <v>48.24</v>
      </c>
      <c r="V6" s="15">
        <f>[2]Julho!$J$25</f>
        <v>31.680000000000003</v>
      </c>
      <c r="W6" s="15">
        <f>[2]Julho!$J$26</f>
        <v>34.92</v>
      </c>
      <c r="X6" s="15">
        <f>[2]Julho!$J$27</f>
        <v>30.6</v>
      </c>
      <c r="Y6" s="15">
        <f>[2]Julho!$J$28</f>
        <v>36</v>
      </c>
      <c r="Z6" s="15">
        <f>[2]Julho!$J$29</f>
        <v>30.96</v>
      </c>
      <c r="AA6" s="15">
        <f>[2]Julho!$J$30</f>
        <v>22.68</v>
      </c>
      <c r="AB6" s="15">
        <f>[2]Julho!$J$31</f>
        <v>21.96</v>
      </c>
      <c r="AC6" s="15">
        <f>[2]Julho!$J$32</f>
        <v>47.16</v>
      </c>
      <c r="AD6" s="15">
        <f>[2]Julho!$J$33</f>
        <v>29.52</v>
      </c>
      <c r="AE6" s="15">
        <f>[2]Julho!$J$34</f>
        <v>25.56</v>
      </c>
      <c r="AF6" s="15">
        <f>[2]Julho!$J$35</f>
        <v>22.32</v>
      </c>
      <c r="AG6" s="21">
        <f>MAX(B6:AF6)</f>
        <v>48.24</v>
      </c>
      <c r="AH6" s="97">
        <f t="shared" ref="AH6:AH31" si="1">AVERAGE(B6:AF6)</f>
        <v>31.285161290322574</v>
      </c>
    </row>
    <row r="7" spans="1:34" ht="17.100000000000001" customHeight="1" x14ac:dyDescent="0.2">
      <c r="A7" s="151" t="s">
        <v>1</v>
      </c>
      <c r="B7" s="15">
        <f>[3]Julho!$J$5</f>
        <v>34.92</v>
      </c>
      <c r="C7" s="15">
        <f>[3]Julho!$J$6</f>
        <v>29.16</v>
      </c>
      <c r="D7" s="15">
        <f>[3]Julho!$J$7</f>
        <v>28.44</v>
      </c>
      <c r="E7" s="15">
        <f>[3]Julho!$J$8</f>
        <v>17.64</v>
      </c>
      <c r="F7" s="15">
        <f>[3]Julho!$J$9</f>
        <v>28.8</v>
      </c>
      <c r="G7" s="15">
        <f>[3]Julho!$J$10</f>
        <v>24.12</v>
      </c>
      <c r="H7" s="15">
        <f>[3]Julho!$J$11</f>
        <v>24.12</v>
      </c>
      <c r="I7" s="15">
        <f>[3]Julho!$J$12</f>
        <v>24.840000000000003</v>
      </c>
      <c r="J7" s="15">
        <f>[3]Julho!$J$13</f>
        <v>29.16</v>
      </c>
      <c r="K7" s="15">
        <f>[3]Julho!$J$14</f>
        <v>24.12</v>
      </c>
      <c r="L7" s="15">
        <f>[3]Julho!$J$15</f>
        <v>25.2</v>
      </c>
      <c r="M7" s="15">
        <f>[3]Julho!$J$16</f>
        <v>20.52</v>
      </c>
      <c r="N7" s="15">
        <f>[3]Julho!$J$17</f>
        <v>18.720000000000002</v>
      </c>
      <c r="O7" s="15">
        <f>[3]Julho!$J$18</f>
        <v>26.28</v>
      </c>
      <c r="P7" s="15">
        <f>[3]Julho!$J$19</f>
        <v>41.76</v>
      </c>
      <c r="Q7" s="15">
        <f>[3]Julho!$J$20</f>
        <v>24.840000000000003</v>
      </c>
      <c r="R7" s="15">
        <f>[3]Julho!$J$21</f>
        <v>31.319999999999997</v>
      </c>
      <c r="S7" s="15">
        <f>[3]Julho!$J$22</f>
        <v>34.56</v>
      </c>
      <c r="T7" s="15">
        <f>[3]Julho!$J$23</f>
        <v>48.96</v>
      </c>
      <c r="U7" s="15">
        <f>[3]Julho!$J$24</f>
        <v>42.84</v>
      </c>
      <c r="V7" s="15">
        <f>[3]Julho!$J$25</f>
        <v>28.08</v>
      </c>
      <c r="W7" s="15">
        <f>[3]Julho!$J$26</f>
        <v>23.759999999999998</v>
      </c>
      <c r="X7" s="15">
        <f>[3]Julho!$J$27</f>
        <v>16.920000000000002</v>
      </c>
      <c r="Y7" s="15">
        <f>[3]Julho!$J$28</f>
        <v>30.240000000000002</v>
      </c>
      <c r="Z7" s="15">
        <f>[3]Julho!$J$29</f>
        <v>21.240000000000002</v>
      </c>
      <c r="AA7" s="15">
        <f>[3]Julho!$J$30</f>
        <v>18.36</v>
      </c>
      <c r="AB7" s="15">
        <f>[3]Julho!$J$31</f>
        <v>15.48</v>
      </c>
      <c r="AC7" s="15">
        <f>[3]Julho!$J$32</f>
        <v>36</v>
      </c>
      <c r="AD7" s="15">
        <f>[3]Julho!$J$33</f>
        <v>16.2</v>
      </c>
      <c r="AE7" s="15">
        <f>[3]Julho!$J$34</f>
        <v>22.32</v>
      </c>
      <c r="AF7" s="15">
        <f>[3]Julho!$J$35</f>
        <v>27.720000000000002</v>
      </c>
      <c r="AG7" s="21">
        <f t="shared" ref="AG7:AG17" si="2">MAX(B7:AF7)</f>
        <v>48.96</v>
      </c>
      <c r="AH7" s="97">
        <f t="shared" si="1"/>
        <v>26.988387096774201</v>
      </c>
    </row>
    <row r="8" spans="1:34" ht="17.100000000000001" customHeight="1" x14ac:dyDescent="0.2">
      <c r="A8" s="151" t="s">
        <v>71</v>
      </c>
      <c r="B8" s="15">
        <f>[4]Julho!$J$5</f>
        <v>30.6</v>
      </c>
      <c r="C8" s="15">
        <f>[4]Julho!$J$6</f>
        <v>25.56</v>
      </c>
      <c r="D8" s="15">
        <f>[4]Julho!$J$7</f>
        <v>22.32</v>
      </c>
      <c r="E8" s="15">
        <f>[4]Julho!$J$8</f>
        <v>24.840000000000003</v>
      </c>
      <c r="F8" s="15">
        <f>[4]Julho!$J$9</f>
        <v>29.16</v>
      </c>
      <c r="G8" s="15">
        <f>[4]Julho!$J$10</f>
        <v>35.64</v>
      </c>
      <c r="H8" s="15">
        <f>[4]Julho!$J$11</f>
        <v>28.08</v>
      </c>
      <c r="I8" s="15">
        <f>[4]Julho!$J$12</f>
        <v>25.56</v>
      </c>
      <c r="J8" s="15">
        <f>[4]Julho!$J$13</f>
        <v>38.880000000000003</v>
      </c>
      <c r="K8" s="15">
        <f>[4]Julho!$J$14</f>
        <v>34.56</v>
      </c>
      <c r="L8" s="15">
        <f>[4]Julho!$J$15</f>
        <v>34.92</v>
      </c>
      <c r="M8" s="15">
        <f>[4]Julho!$J$16</f>
        <v>37.440000000000005</v>
      </c>
      <c r="N8" s="15">
        <f>[4]Julho!$J$17</f>
        <v>26.28</v>
      </c>
      <c r="O8" s="15">
        <f>[4]Julho!$J$18</f>
        <v>30.240000000000002</v>
      </c>
      <c r="P8" s="15">
        <f>[4]Julho!$J$19</f>
        <v>36.36</v>
      </c>
      <c r="Q8" s="15">
        <f>[4]Julho!$J$20</f>
        <v>25.56</v>
      </c>
      <c r="R8" s="15">
        <f>[4]Julho!$J$21</f>
        <v>32.4</v>
      </c>
      <c r="S8" s="15">
        <f>[4]Julho!$J$22</f>
        <v>32.76</v>
      </c>
      <c r="T8" s="15">
        <f>[4]Julho!$J$23</f>
        <v>35.64</v>
      </c>
      <c r="U8" s="15">
        <f>[4]Julho!$J$24</f>
        <v>37.440000000000005</v>
      </c>
      <c r="V8" s="15">
        <f>[4]Julho!$J$25</f>
        <v>57.960000000000008</v>
      </c>
      <c r="W8" s="15">
        <f>[4]Julho!$J$26</f>
        <v>36.72</v>
      </c>
      <c r="X8" s="15">
        <f>[4]Julho!$J$27</f>
        <v>29.52</v>
      </c>
      <c r="Y8" s="15">
        <f>[4]Julho!$J$28</f>
        <v>29.52</v>
      </c>
      <c r="Z8" s="15">
        <f>[4]Julho!$J$29</f>
        <v>38.880000000000003</v>
      </c>
      <c r="AA8" s="15">
        <f>[4]Julho!$J$30</f>
        <v>24.12</v>
      </c>
      <c r="AB8" s="15">
        <f>[4]Julho!$J$31</f>
        <v>30.240000000000002</v>
      </c>
      <c r="AC8" s="15">
        <f>[4]Julho!$J$32</f>
        <v>38.519999999999996</v>
      </c>
      <c r="AD8" s="15">
        <f>[4]Julho!$J$33</f>
        <v>39.24</v>
      </c>
      <c r="AE8" s="15">
        <f>[4]Julho!$J$34</f>
        <v>24.840000000000003</v>
      </c>
      <c r="AF8" s="15">
        <f>[4]Julho!$J$35</f>
        <v>37.080000000000005</v>
      </c>
      <c r="AG8" s="21">
        <f t="shared" si="2"/>
        <v>57.960000000000008</v>
      </c>
      <c r="AH8" s="97">
        <f t="shared" si="1"/>
        <v>32.609032258064524</v>
      </c>
    </row>
    <row r="9" spans="1:34" ht="17.100000000000001" customHeight="1" x14ac:dyDescent="0.2">
      <c r="A9" s="151" t="s">
        <v>45</v>
      </c>
      <c r="B9" s="15">
        <f>[5]Julho!$J$5</f>
        <v>35.64</v>
      </c>
      <c r="C9" s="15">
        <f>[5]Julho!$J$6</f>
        <v>28.8</v>
      </c>
      <c r="D9" s="15">
        <f>[5]Julho!$J$7</f>
        <v>24.840000000000003</v>
      </c>
      <c r="E9" s="15">
        <f>[5]Julho!$J$8</f>
        <v>26.64</v>
      </c>
      <c r="F9" s="15">
        <f>[5]Julho!$J$9</f>
        <v>27.36</v>
      </c>
      <c r="G9" s="15">
        <f>[5]Julho!$J$10</f>
        <v>33.480000000000004</v>
      </c>
      <c r="H9" s="15">
        <f>[5]Julho!$J$11</f>
        <v>38.519999999999996</v>
      </c>
      <c r="I9" s="15">
        <f>[5]Julho!$J$12</f>
        <v>36.36</v>
      </c>
      <c r="J9" s="15">
        <f>[5]Julho!$J$13</f>
        <v>30.96</v>
      </c>
      <c r="K9" s="15">
        <f>[5]Julho!$J$14</f>
        <v>34.200000000000003</v>
      </c>
      <c r="L9" s="15">
        <f>[5]Julho!$J$15</f>
        <v>21.96</v>
      </c>
      <c r="M9" s="15">
        <f>[5]Julho!$J$16</f>
        <v>23.759999999999998</v>
      </c>
      <c r="N9" s="15">
        <f>[5]Julho!$J$17</f>
        <v>24.840000000000003</v>
      </c>
      <c r="O9" s="15">
        <f>[5]Julho!$J$18</f>
        <v>32.4</v>
      </c>
      <c r="P9" s="15">
        <f>[5]Julho!$J$19</f>
        <v>39.96</v>
      </c>
      <c r="Q9" s="15">
        <f>[5]Julho!$J$20</f>
        <v>41.04</v>
      </c>
      <c r="R9" s="15">
        <f>[5]Julho!$J$21</f>
        <v>37.080000000000005</v>
      </c>
      <c r="S9" s="15">
        <f>[5]Julho!$J$22</f>
        <v>37.800000000000004</v>
      </c>
      <c r="T9" s="15">
        <f>[5]Julho!$J$23</f>
        <v>42.12</v>
      </c>
      <c r="U9" s="15">
        <f>[5]Julho!$J$24</f>
        <v>37.800000000000004</v>
      </c>
      <c r="V9" s="15">
        <f>[5]Julho!$J$25</f>
        <v>30.240000000000002</v>
      </c>
      <c r="W9" s="15">
        <f>[5]Julho!$J$26</f>
        <v>37.800000000000004</v>
      </c>
      <c r="X9" s="15">
        <f>[5]Julho!$J$27</f>
        <v>34.56</v>
      </c>
      <c r="Y9" s="15">
        <f>[5]Julho!$J$28</f>
        <v>36</v>
      </c>
      <c r="Z9" s="15">
        <f>[5]Julho!$J$29</f>
        <v>28.8</v>
      </c>
      <c r="AA9" s="15">
        <f>[5]Julho!$J$30</f>
        <v>23.759999999999998</v>
      </c>
      <c r="AB9" s="15">
        <f>[5]Julho!$J$31</f>
        <v>20.52</v>
      </c>
      <c r="AC9" s="15">
        <f>[5]Julho!$J$32</f>
        <v>37.440000000000005</v>
      </c>
      <c r="AD9" s="15">
        <f>[5]Julho!$J$33</f>
        <v>29.52</v>
      </c>
      <c r="AE9" s="15">
        <f>[5]Julho!$J$34</f>
        <v>23.040000000000003</v>
      </c>
      <c r="AF9" s="15">
        <f>[5]Julho!$J$35</f>
        <v>25.92</v>
      </c>
      <c r="AG9" s="21">
        <f t="shared" si="2"/>
        <v>42.12</v>
      </c>
      <c r="AH9" s="97">
        <f t="shared" si="1"/>
        <v>31.714838709677412</v>
      </c>
    </row>
    <row r="10" spans="1:34" ht="17.100000000000001" customHeight="1" x14ac:dyDescent="0.2">
      <c r="A10" s="151" t="s">
        <v>2</v>
      </c>
      <c r="B10" s="15">
        <f>[6]Julho!$J$5</f>
        <v>34.200000000000003</v>
      </c>
      <c r="C10" s="15">
        <f>[6]Julho!$J$6</f>
        <v>37.800000000000004</v>
      </c>
      <c r="D10" s="15">
        <f>[6]Julho!$J$7</f>
        <v>42.480000000000004</v>
      </c>
      <c r="E10" s="15">
        <f>[6]Julho!$J$8</f>
        <v>32.04</v>
      </c>
      <c r="F10" s="15">
        <f>[6]Julho!$J$9</f>
        <v>30.96</v>
      </c>
      <c r="G10" s="15">
        <f>[6]Julho!$J$10</f>
        <v>28.44</v>
      </c>
      <c r="H10" s="15">
        <f>[6]Julho!$J$11</f>
        <v>30.96</v>
      </c>
      <c r="I10" s="15">
        <f>[6]Julho!$J$12</f>
        <v>29.52</v>
      </c>
      <c r="J10" s="15">
        <f>[6]Julho!$J$13</f>
        <v>33.840000000000003</v>
      </c>
      <c r="K10" s="15">
        <f>[6]Julho!$J$14</f>
        <v>39.6</v>
      </c>
      <c r="L10" s="15">
        <f>[6]Julho!$J$15</f>
        <v>41.4</v>
      </c>
      <c r="M10" s="15">
        <f>[6]Julho!$J$16</f>
        <v>45.36</v>
      </c>
      <c r="N10" s="15">
        <f>[6]Julho!$J$17</f>
        <v>30.240000000000002</v>
      </c>
      <c r="O10" s="15">
        <f>[6]Julho!$J$18</f>
        <v>33.480000000000004</v>
      </c>
      <c r="P10" s="15">
        <f>[6]Julho!$J$19</f>
        <v>42.480000000000004</v>
      </c>
      <c r="Q10" s="15">
        <f>[6]Julho!$J$20</f>
        <v>34.200000000000003</v>
      </c>
      <c r="R10" s="15">
        <f>[6]Julho!$J$21</f>
        <v>41.04</v>
      </c>
      <c r="S10" s="15">
        <f>[6]Julho!$J$22</f>
        <v>39.96</v>
      </c>
      <c r="T10" s="15">
        <f>[6]Julho!$J$23</f>
        <v>42.480000000000004</v>
      </c>
      <c r="U10" s="15">
        <f>[6]Julho!$J$24</f>
        <v>38.519999999999996</v>
      </c>
      <c r="V10" s="15">
        <f>[6]Julho!$J$25</f>
        <v>43.56</v>
      </c>
      <c r="W10" s="15">
        <f>[6]Julho!$J$26</f>
        <v>39.96</v>
      </c>
      <c r="X10" s="15">
        <f>[6]Julho!$J$27</f>
        <v>24.48</v>
      </c>
      <c r="Y10" s="15">
        <f>[6]Julho!$J$28</f>
        <v>28.44</v>
      </c>
      <c r="Z10" s="15">
        <f>[6]Julho!$J$29</f>
        <v>31.680000000000003</v>
      </c>
      <c r="AA10" s="15">
        <f>[6]Julho!$J$30</f>
        <v>27</v>
      </c>
      <c r="AB10" s="15">
        <f>[6]Julho!$J$31</f>
        <v>25.92</v>
      </c>
      <c r="AC10" s="15">
        <f>[6]Julho!$J$32</f>
        <v>46.440000000000005</v>
      </c>
      <c r="AD10" s="15">
        <f>[6]Julho!$J$33</f>
        <v>36.36</v>
      </c>
      <c r="AE10" s="15">
        <f>[6]Julho!$J$34</f>
        <v>33.480000000000004</v>
      </c>
      <c r="AF10" s="15">
        <f>[6]Julho!$J$35</f>
        <v>41.04</v>
      </c>
      <c r="AG10" s="21">
        <f t="shared" si="2"/>
        <v>46.440000000000005</v>
      </c>
      <c r="AH10" s="97">
        <f t="shared" si="1"/>
        <v>35.72129032258065</v>
      </c>
    </row>
    <row r="11" spans="1:34" ht="17.100000000000001" customHeight="1" x14ac:dyDescent="0.2">
      <c r="A11" s="151" t="s">
        <v>3</v>
      </c>
      <c r="B11" s="15">
        <f>[7]Julho!$J$5</f>
        <v>19.8</v>
      </c>
      <c r="C11" s="15">
        <f>[7]Julho!$J$6</f>
        <v>26.64</v>
      </c>
      <c r="D11" s="15">
        <f>[7]Julho!$J$7</f>
        <v>17.64</v>
      </c>
      <c r="E11" s="15">
        <f>[7]Julho!$J$8</f>
        <v>31.319999999999997</v>
      </c>
      <c r="F11" s="15">
        <f>[7]Julho!$J$9</f>
        <v>32.04</v>
      </c>
      <c r="G11" s="15">
        <f>[7]Julho!$J$10</f>
        <v>27.720000000000002</v>
      </c>
      <c r="H11" s="15">
        <f>[7]Julho!$J$11</f>
        <v>22.32</v>
      </c>
      <c r="I11" s="15">
        <f>[7]Julho!$J$12</f>
        <v>23.040000000000003</v>
      </c>
      <c r="J11" s="15">
        <f>[7]Julho!$J$13</f>
        <v>29.880000000000003</v>
      </c>
      <c r="K11" s="15">
        <f>[7]Julho!$J$14</f>
        <v>28.8</v>
      </c>
      <c r="L11" s="15">
        <f>[7]Julho!$J$15</f>
        <v>25.2</v>
      </c>
      <c r="M11" s="15">
        <f>[7]Julho!$J$16</f>
        <v>25.2</v>
      </c>
      <c r="N11" s="15">
        <f>[7]Julho!$J$17</f>
        <v>15.840000000000002</v>
      </c>
      <c r="O11" s="15">
        <f>[7]Julho!$J$18</f>
        <v>28.44</v>
      </c>
      <c r="P11" s="15">
        <f>[7]Julho!$J$19</f>
        <v>28.44</v>
      </c>
      <c r="Q11" s="15">
        <f>[7]Julho!$J$20</f>
        <v>21.96</v>
      </c>
      <c r="R11" s="15">
        <f>[7]Julho!$J$21</f>
        <v>32.76</v>
      </c>
      <c r="S11" s="15">
        <f>[7]Julho!$J$22</f>
        <v>35.64</v>
      </c>
      <c r="T11" s="15">
        <f>[7]Julho!$J$23</f>
        <v>34.200000000000003</v>
      </c>
      <c r="U11" s="15">
        <f>[7]Julho!$J$24</f>
        <v>25.2</v>
      </c>
      <c r="V11" s="15">
        <f>[7]Julho!$J$25</f>
        <v>38.880000000000003</v>
      </c>
      <c r="W11" s="15">
        <f>[7]Julho!$J$26</f>
        <v>21.6</v>
      </c>
      <c r="X11" s="15">
        <f>[7]Julho!$J$27</f>
        <v>23.040000000000003</v>
      </c>
      <c r="Y11" s="15">
        <f>[7]Julho!$J$28</f>
        <v>28.44</v>
      </c>
      <c r="Z11" s="15">
        <f>[7]Julho!$J$29</f>
        <v>25.56</v>
      </c>
      <c r="AA11" s="15">
        <f>[7]Julho!$J$30</f>
        <v>3.6</v>
      </c>
      <c r="AB11" s="15">
        <f>[7]Julho!$J$31</f>
        <v>20.88</v>
      </c>
      <c r="AC11" s="15">
        <f>[7]Julho!$J$32</f>
        <v>27</v>
      </c>
      <c r="AD11" s="15">
        <f>[7]Julho!$J$33</f>
        <v>28.08</v>
      </c>
      <c r="AE11" s="15">
        <f>[7]Julho!$J$34</f>
        <v>27</v>
      </c>
      <c r="AF11" s="15">
        <f>[7]Julho!$J$35</f>
        <v>22.32</v>
      </c>
      <c r="AG11" s="21">
        <f>MAX(B11:AF11)</f>
        <v>38.880000000000003</v>
      </c>
      <c r="AH11" s="97">
        <f t="shared" si="1"/>
        <v>25.75741935483871</v>
      </c>
    </row>
    <row r="12" spans="1:34" ht="17.100000000000001" customHeight="1" x14ac:dyDescent="0.2">
      <c r="A12" s="151" t="s">
        <v>4</v>
      </c>
      <c r="B12" s="15">
        <f>[8]Julho!$J$5</f>
        <v>24.48</v>
      </c>
      <c r="C12" s="15">
        <f>[8]Julho!$J$6</f>
        <v>38.519999999999996</v>
      </c>
      <c r="D12" s="15">
        <f>[8]Julho!$J$7</f>
        <v>37.440000000000005</v>
      </c>
      <c r="E12" s="15">
        <f>[8]Julho!$J$8</f>
        <v>32.76</v>
      </c>
      <c r="F12" s="15">
        <f>[8]Julho!$J$9</f>
        <v>31.680000000000003</v>
      </c>
      <c r="G12" s="15">
        <f>[8]Julho!$J$10</f>
        <v>33.119999999999997</v>
      </c>
      <c r="H12" s="15">
        <f>[8]Julho!$J$11</f>
        <v>30.6</v>
      </c>
      <c r="I12" s="15">
        <f>[8]Julho!$J$12</f>
        <v>26.64</v>
      </c>
      <c r="J12" s="15">
        <f>[8]Julho!$J$13</f>
        <v>31.319999999999997</v>
      </c>
      <c r="K12" s="15">
        <f>[8]Julho!$J$14</f>
        <v>31.680000000000003</v>
      </c>
      <c r="L12" s="15">
        <f>[8]Julho!$J$15</f>
        <v>29.16</v>
      </c>
      <c r="M12" s="15">
        <f>[8]Julho!$J$16</f>
        <v>29.16</v>
      </c>
      <c r="N12" s="15">
        <f>[8]Julho!$J$17</f>
        <v>25.56</v>
      </c>
      <c r="O12" s="15">
        <f>[8]Julho!$J$18</f>
        <v>34.56</v>
      </c>
      <c r="P12" s="15">
        <f>[8]Julho!$J$19</f>
        <v>28.8</v>
      </c>
      <c r="Q12" s="15">
        <f>[8]Julho!$J$20</f>
        <v>23.759999999999998</v>
      </c>
      <c r="R12" s="15">
        <f>[8]Julho!$J$21</f>
        <v>37.440000000000005</v>
      </c>
      <c r="S12" s="15">
        <f>[8]Julho!$J$22</f>
        <v>33.480000000000004</v>
      </c>
      <c r="T12" s="15">
        <f>[8]Julho!$J$23</f>
        <v>33.119999999999997</v>
      </c>
      <c r="U12" s="15">
        <f>[8]Julho!$J$24</f>
        <v>30.240000000000002</v>
      </c>
      <c r="V12" s="15">
        <f>[8]Julho!$J$25</f>
        <v>34.200000000000003</v>
      </c>
      <c r="W12" s="15">
        <f>[8]Julho!$J$26</f>
        <v>38.880000000000003</v>
      </c>
      <c r="X12" s="15">
        <f>[8]Julho!$J$27</f>
        <v>27.720000000000002</v>
      </c>
      <c r="Y12" s="15">
        <f>[8]Julho!$J$28</f>
        <v>32.04</v>
      </c>
      <c r="Z12" s="15">
        <f>[8]Julho!$J$29</f>
        <v>37.440000000000005</v>
      </c>
      <c r="AA12" s="15">
        <f>[8]Julho!$J$30</f>
        <v>29.52</v>
      </c>
      <c r="AB12" s="15">
        <f>[8]Julho!$J$31</f>
        <v>30.96</v>
      </c>
      <c r="AC12" s="15">
        <f>[8]Julho!$J$32</f>
        <v>32.4</v>
      </c>
      <c r="AD12" s="15">
        <f>[8]Julho!$J$33</f>
        <v>36.36</v>
      </c>
      <c r="AE12" s="15">
        <f>[8]Julho!$J$34</f>
        <v>30.6</v>
      </c>
      <c r="AF12" s="15">
        <f>[8]Julho!$J$35</f>
        <v>31.680000000000003</v>
      </c>
      <c r="AG12" s="21">
        <f>MAX(B12:AF12)</f>
        <v>38.880000000000003</v>
      </c>
      <c r="AH12" s="97">
        <f t="shared" si="1"/>
        <v>31.784516129032262</v>
      </c>
    </row>
    <row r="13" spans="1:34" ht="17.100000000000001" customHeight="1" x14ac:dyDescent="0.2">
      <c r="A13" s="151" t="s">
        <v>5</v>
      </c>
      <c r="B13" s="15">
        <f>[9]Julho!$J$5</f>
        <v>24.840000000000003</v>
      </c>
      <c r="C13" s="15">
        <f>[9]Julho!$J$6</f>
        <v>18.720000000000002</v>
      </c>
      <c r="D13" s="15">
        <f>[9]Julho!$J$7</f>
        <v>19.440000000000001</v>
      </c>
      <c r="E13" s="15">
        <f>[9]Julho!$J$8</f>
        <v>27.720000000000002</v>
      </c>
      <c r="F13" s="15">
        <f>[9]Julho!$J$9</f>
        <v>24.12</v>
      </c>
      <c r="G13" s="15">
        <f>[9]Julho!$J$10</f>
        <v>22.68</v>
      </c>
      <c r="H13" s="15">
        <f>[9]Julho!$J$11</f>
        <v>28.08</v>
      </c>
      <c r="I13" s="15">
        <f>[9]Julho!$J$12</f>
        <v>45.36</v>
      </c>
      <c r="J13" s="15">
        <f>[9]Julho!$J$13</f>
        <v>48.96</v>
      </c>
      <c r="K13" s="15">
        <f>[9]Julho!$J$14</f>
        <v>33.480000000000004</v>
      </c>
      <c r="L13" s="15">
        <f>[9]Julho!$J$15</f>
        <v>23.040000000000003</v>
      </c>
      <c r="M13" s="15">
        <f>[9]Julho!$J$16</f>
        <v>26.64</v>
      </c>
      <c r="N13" s="15">
        <f>[9]Julho!$J$17</f>
        <v>11.879999999999999</v>
      </c>
      <c r="O13" s="15">
        <f>[9]Julho!$J$18</f>
        <v>0</v>
      </c>
      <c r="P13" s="15">
        <f>[9]Julho!$J$19</f>
        <v>20.52</v>
      </c>
      <c r="Q13" s="15" t="str">
        <f>[9]Julho!$J$20</f>
        <v>*</v>
      </c>
      <c r="R13" s="15" t="str">
        <f>[9]Julho!$J$21</f>
        <v>*</v>
      </c>
      <c r="S13" s="15" t="str">
        <f>[9]Julho!$J$22</f>
        <v>*</v>
      </c>
      <c r="T13" s="15" t="str">
        <f>[9]Julho!$J$23</f>
        <v>*</v>
      </c>
      <c r="U13" s="15">
        <f>[9]Julho!$J$24</f>
        <v>63.360000000000007</v>
      </c>
      <c r="V13" s="15">
        <f>[9]Julho!$J$25</f>
        <v>63</v>
      </c>
      <c r="W13" s="15">
        <f>[9]Julho!$J$26</f>
        <v>26.28</v>
      </c>
      <c r="X13" s="15">
        <f>[9]Julho!$J$27</f>
        <v>52.2</v>
      </c>
      <c r="Y13" s="15">
        <f>[9]Julho!$J$28</f>
        <v>60.839999999999996</v>
      </c>
      <c r="Z13" s="15">
        <f>[9]Julho!$J$29</f>
        <v>35.64</v>
      </c>
      <c r="AA13" s="15">
        <f>[9]Julho!$J$30</f>
        <v>54.36</v>
      </c>
      <c r="AB13" s="15">
        <f>[9]Julho!$J$31</f>
        <v>0</v>
      </c>
      <c r="AC13" s="15" t="str">
        <f>[9]Julho!$J$32</f>
        <v>*</v>
      </c>
      <c r="AD13" s="15" t="str">
        <f>[9]Julho!$J$33</f>
        <v>*</v>
      </c>
      <c r="AE13" s="15">
        <f>[9]Julho!$J$34</f>
        <v>9</v>
      </c>
      <c r="AF13" s="15">
        <f>[9]Julho!$J$35</f>
        <v>47.16</v>
      </c>
      <c r="AG13" s="21">
        <f t="shared" si="2"/>
        <v>63.360000000000007</v>
      </c>
      <c r="AH13" s="97">
        <f t="shared" si="1"/>
        <v>31.492800000000003</v>
      </c>
    </row>
    <row r="14" spans="1:34" ht="17.100000000000001" customHeight="1" x14ac:dyDescent="0.2">
      <c r="A14" s="151" t="s">
        <v>47</v>
      </c>
      <c r="B14" s="15">
        <f>[10]Julho!$J$5</f>
        <v>36.72</v>
      </c>
      <c r="C14" s="15">
        <f>[10]Julho!$J$6</f>
        <v>37.440000000000005</v>
      </c>
      <c r="D14" s="15">
        <f>[10]Julho!$J$7</f>
        <v>23.400000000000002</v>
      </c>
      <c r="E14" s="15">
        <f>[10]Julho!$J$8</f>
        <v>35.64</v>
      </c>
      <c r="F14" s="15">
        <f>[10]Julho!$J$9</f>
        <v>39.24</v>
      </c>
      <c r="G14" s="15">
        <f>[10]Julho!$J$10</f>
        <v>36</v>
      </c>
      <c r="H14" s="15">
        <f>[10]Julho!$J$11</f>
        <v>32.4</v>
      </c>
      <c r="I14" s="15">
        <f>[10]Julho!$J$12</f>
        <v>27.720000000000002</v>
      </c>
      <c r="J14" s="15">
        <f>[10]Julho!$J$13</f>
        <v>32.76</v>
      </c>
      <c r="K14" s="15">
        <f>[10]Julho!$J$14</f>
        <v>33.119999999999997</v>
      </c>
      <c r="L14" s="15">
        <f>[10]Julho!$J$15</f>
        <v>30.240000000000002</v>
      </c>
      <c r="M14" s="15">
        <f>[10]Julho!$J$16</f>
        <v>38.159999999999997</v>
      </c>
      <c r="N14" s="15">
        <f>[10]Julho!$J$17</f>
        <v>33.119999999999997</v>
      </c>
      <c r="O14" s="15">
        <f>[10]Julho!$J$18</f>
        <v>31.680000000000003</v>
      </c>
      <c r="P14" s="15">
        <f>[10]Julho!$J$19</f>
        <v>30.6</v>
      </c>
      <c r="Q14" s="15">
        <f>[10]Julho!$J$20</f>
        <v>22.68</v>
      </c>
      <c r="R14" s="15">
        <f>[10]Julho!$J$21</f>
        <v>37.440000000000005</v>
      </c>
      <c r="S14" s="15">
        <f>[10]Julho!$J$22</f>
        <v>43.56</v>
      </c>
      <c r="T14" s="15">
        <f>[10]Julho!$J$23</f>
        <v>34.56</v>
      </c>
      <c r="U14" s="15">
        <f>[10]Julho!$J$24</f>
        <v>30.96</v>
      </c>
      <c r="V14" s="15">
        <f>[10]Julho!$J$25</f>
        <v>34.56</v>
      </c>
      <c r="W14" s="15">
        <f>[10]Julho!$J$26</f>
        <v>39.24</v>
      </c>
      <c r="X14" s="15">
        <f>[10]Julho!$J$27</f>
        <v>25.2</v>
      </c>
      <c r="Y14" s="15">
        <f>[10]Julho!$J$28</f>
        <v>35.28</v>
      </c>
      <c r="Z14" s="15">
        <f>[10]Julho!$J$29</f>
        <v>31.319999999999997</v>
      </c>
      <c r="AA14" s="15">
        <f>[10]Julho!$J$30</f>
        <v>28.08</v>
      </c>
      <c r="AB14" s="15">
        <f>[10]Julho!$J$31</f>
        <v>30.6</v>
      </c>
      <c r="AC14" s="15">
        <f>[10]Julho!$J$32</f>
        <v>42.84</v>
      </c>
      <c r="AD14" s="15">
        <f>[10]Julho!$J$33</f>
        <v>40.32</v>
      </c>
      <c r="AE14" s="15">
        <f>[10]Julho!$J$34</f>
        <v>41.4</v>
      </c>
      <c r="AF14" s="15">
        <f>[10]Julho!$J$35</f>
        <v>28.44</v>
      </c>
      <c r="AG14" s="21">
        <f>MAX(B14:AF14)</f>
        <v>43.56</v>
      </c>
      <c r="AH14" s="97">
        <f t="shared" si="1"/>
        <v>33.700645161290332</v>
      </c>
    </row>
    <row r="15" spans="1:34" ht="17.100000000000001" customHeight="1" x14ac:dyDescent="0.2">
      <c r="A15" s="151" t="s">
        <v>6</v>
      </c>
      <c r="B15" s="15">
        <f>[11]Julho!$J$5</f>
        <v>25.92</v>
      </c>
      <c r="C15" s="15">
        <f>[11]Julho!$J$6</f>
        <v>25.56</v>
      </c>
      <c r="D15" s="15">
        <f>[11]Julho!$J$7</f>
        <v>22.68</v>
      </c>
      <c r="E15" s="15">
        <f>[11]Julho!$J$8</f>
        <v>17.64</v>
      </c>
      <c r="F15" s="15">
        <f>[11]Julho!$J$9</f>
        <v>27.720000000000002</v>
      </c>
      <c r="G15" s="15">
        <f>[11]Julho!$J$10</f>
        <v>25.56</v>
      </c>
      <c r="H15" s="15">
        <f>[11]Julho!$J$11</f>
        <v>25.56</v>
      </c>
      <c r="I15" s="15">
        <f>[11]Julho!$J$12</f>
        <v>24.840000000000003</v>
      </c>
      <c r="J15" s="15">
        <f>[11]Julho!$J$13</f>
        <v>29.52</v>
      </c>
      <c r="K15" s="15">
        <f>[11]Julho!$J$14</f>
        <v>28.44</v>
      </c>
      <c r="L15" s="15">
        <f>[11]Julho!$J$15</f>
        <v>30.240000000000002</v>
      </c>
      <c r="M15" s="15">
        <f>[11]Julho!$J$16</f>
        <v>17.28</v>
      </c>
      <c r="N15" s="15">
        <f>[11]Julho!$J$17</f>
        <v>15.840000000000002</v>
      </c>
      <c r="O15" s="15">
        <f>[11]Julho!$J$18</f>
        <v>24.12</v>
      </c>
      <c r="P15" s="15">
        <f>[11]Julho!$J$19</f>
        <v>14.76</v>
      </c>
      <c r="Q15" s="15">
        <f>[11]Julho!$J$20</f>
        <v>20.16</v>
      </c>
      <c r="R15" s="15">
        <f>[11]Julho!$J$21</f>
        <v>24.840000000000003</v>
      </c>
      <c r="S15" s="15">
        <f>[11]Julho!$J$22</f>
        <v>30.96</v>
      </c>
      <c r="T15" s="15">
        <f>[11]Julho!$J$23</f>
        <v>44.28</v>
      </c>
      <c r="U15" s="15">
        <f>[11]Julho!$J$24</f>
        <v>24.12</v>
      </c>
      <c r="V15" s="15">
        <f>[11]Julho!$J$25</f>
        <v>32.76</v>
      </c>
      <c r="W15" s="15">
        <f>[11]Julho!$J$26</f>
        <v>21.6</v>
      </c>
      <c r="X15" s="15">
        <f>[11]Julho!$J$27</f>
        <v>16.920000000000002</v>
      </c>
      <c r="Y15" s="15">
        <f>[11]Julho!$J$28</f>
        <v>21.6</v>
      </c>
      <c r="Z15" s="15">
        <f>[11]Julho!$J$29</f>
        <v>21.240000000000002</v>
      </c>
      <c r="AA15" s="15">
        <f>[11]Julho!$J$30</f>
        <v>23.040000000000003</v>
      </c>
      <c r="AB15" s="15">
        <f>[11]Julho!$J$31</f>
        <v>19.440000000000001</v>
      </c>
      <c r="AC15" s="15">
        <f>[11]Julho!$J$32</f>
        <v>38.519999999999996</v>
      </c>
      <c r="AD15" s="15">
        <f>[11]Julho!$J$33</f>
        <v>27.720000000000002</v>
      </c>
      <c r="AE15" s="15">
        <f>[11]Julho!$J$34</f>
        <v>25.56</v>
      </c>
      <c r="AF15" s="15">
        <f>[11]Julho!$J$35</f>
        <v>21.6</v>
      </c>
      <c r="AG15" s="21">
        <f t="shared" si="2"/>
        <v>44.28</v>
      </c>
      <c r="AH15" s="97">
        <f t="shared" si="1"/>
        <v>24.840000000000003</v>
      </c>
    </row>
    <row r="16" spans="1:34" ht="17.100000000000001" customHeight="1" x14ac:dyDescent="0.2">
      <c r="A16" s="151" t="s">
        <v>7</v>
      </c>
      <c r="B16" s="15">
        <f>[12]Julho!$J$5</f>
        <v>33.480000000000004</v>
      </c>
      <c r="C16" s="15">
        <f>[12]Julho!$J$6</f>
        <v>38.519999999999996</v>
      </c>
      <c r="D16" s="15">
        <f>[12]Julho!$J$7</f>
        <v>28.8</v>
      </c>
      <c r="E16" s="15">
        <f>[12]Julho!$J$8</f>
        <v>25.2</v>
      </c>
      <c r="F16" s="15">
        <f>[12]Julho!$J$9</f>
        <v>25.2</v>
      </c>
      <c r="G16" s="15">
        <f>[12]Julho!$J$10</f>
        <v>28.08</v>
      </c>
      <c r="H16" s="15">
        <f>[12]Julho!$J$11</f>
        <v>34.200000000000003</v>
      </c>
      <c r="I16" s="15">
        <f>[12]Julho!$J$12</f>
        <v>53.28</v>
      </c>
      <c r="J16" s="15">
        <f>[12]Julho!$J$13</f>
        <v>40.32</v>
      </c>
      <c r="K16" s="15">
        <f>[12]Julho!$J$14</f>
        <v>34.56</v>
      </c>
      <c r="L16" s="15">
        <f>[12]Julho!$J$15</f>
        <v>29.16</v>
      </c>
      <c r="M16" s="15">
        <f>[12]Julho!$J$16</f>
        <v>32.76</v>
      </c>
      <c r="N16" s="15">
        <f>[12]Julho!$J$17</f>
        <v>23.040000000000003</v>
      </c>
      <c r="O16" s="15">
        <f>[12]Julho!$J$18</f>
        <v>37.440000000000005</v>
      </c>
      <c r="P16" s="15">
        <f>[12]Julho!$J$19</f>
        <v>47.519999999999996</v>
      </c>
      <c r="Q16" s="15">
        <f>[12]Julho!$J$20</f>
        <v>34.56</v>
      </c>
      <c r="R16" s="15">
        <f>[12]Julho!$J$21</f>
        <v>35.28</v>
      </c>
      <c r="S16" s="15">
        <f>[12]Julho!$J$22</f>
        <v>38.159999999999997</v>
      </c>
      <c r="T16" s="15">
        <f>[12]Julho!$J$23</f>
        <v>43.92</v>
      </c>
      <c r="U16" s="15">
        <f>[12]Julho!$J$24</f>
        <v>52.2</v>
      </c>
      <c r="V16" s="15">
        <f>[12]Julho!$J$25</f>
        <v>46.800000000000004</v>
      </c>
      <c r="W16" s="15">
        <f>[12]Julho!$J$26</f>
        <v>32.4</v>
      </c>
      <c r="X16" s="15">
        <f>[12]Julho!$J$27</f>
        <v>22.68</v>
      </c>
      <c r="Y16" s="15">
        <f>[12]Julho!$J$28</f>
        <v>32.76</v>
      </c>
      <c r="Z16" s="15">
        <f>[12]Julho!$J$29</f>
        <v>26.64</v>
      </c>
      <c r="AA16" s="15">
        <f>[12]Julho!$J$30</f>
        <v>26.28</v>
      </c>
      <c r="AB16" s="15">
        <f>[12]Julho!$J$31</f>
        <v>22.32</v>
      </c>
      <c r="AC16" s="15">
        <f>[12]Julho!$J$32</f>
        <v>44.64</v>
      </c>
      <c r="AD16" s="15">
        <f>[12]Julho!$J$33</f>
        <v>29.52</v>
      </c>
      <c r="AE16" s="15">
        <f>[12]Julho!$J$34</f>
        <v>35.28</v>
      </c>
      <c r="AF16" s="15">
        <f>[12]Julho!$J$35</f>
        <v>34.200000000000003</v>
      </c>
      <c r="AG16" s="21">
        <f t="shared" si="2"/>
        <v>53.28</v>
      </c>
      <c r="AH16" s="97">
        <f t="shared" si="1"/>
        <v>34.490322580645156</v>
      </c>
    </row>
    <row r="17" spans="1:34" ht="17.100000000000001" customHeight="1" x14ac:dyDescent="0.2">
      <c r="A17" s="151" t="s">
        <v>8</v>
      </c>
      <c r="B17" s="15">
        <f>[13]Julho!$J$5</f>
        <v>32.04</v>
      </c>
      <c r="C17" s="15">
        <f>[13]Julho!$J$6</f>
        <v>36.36</v>
      </c>
      <c r="D17" s="15">
        <f>[13]Julho!$J$7</f>
        <v>22.68</v>
      </c>
      <c r="E17" s="15">
        <f>[13]Julho!$J$8</f>
        <v>19.079999999999998</v>
      </c>
      <c r="F17" s="15">
        <f>[13]Julho!$J$9</f>
        <v>26.28</v>
      </c>
      <c r="G17" s="15">
        <f>[13]Julho!$J$10</f>
        <v>23.040000000000003</v>
      </c>
      <c r="H17" s="15">
        <f>[13]Julho!$J$11</f>
        <v>37.800000000000004</v>
      </c>
      <c r="I17" s="15">
        <f>[13]Julho!$J$12</f>
        <v>30.240000000000002</v>
      </c>
      <c r="J17" s="15">
        <f>[13]Julho!$J$13</f>
        <v>39.96</v>
      </c>
      <c r="K17" s="15">
        <f>[13]Julho!$J$14</f>
        <v>32.4</v>
      </c>
      <c r="L17" s="15">
        <f>[13]Julho!$J$15</f>
        <v>25.56</v>
      </c>
      <c r="M17" s="15">
        <f>[13]Julho!$J$16</f>
        <v>29.880000000000003</v>
      </c>
      <c r="N17" s="15">
        <f>[13]Julho!$J$17</f>
        <v>28.08</v>
      </c>
      <c r="O17" s="15">
        <f>[13]Julho!$J$18</f>
        <v>32.04</v>
      </c>
      <c r="P17" s="15">
        <f>[13]Julho!$J$19</f>
        <v>35.64</v>
      </c>
      <c r="Q17" s="15">
        <f>[13]Julho!$J$20</f>
        <v>34.56</v>
      </c>
      <c r="R17" s="15">
        <f>[13]Julho!$J$21</f>
        <v>30.6</v>
      </c>
      <c r="S17" s="15">
        <f>[13]Julho!$J$22</f>
        <v>30.96</v>
      </c>
      <c r="T17" s="15">
        <f>[13]Julho!$J$23</f>
        <v>43.2</v>
      </c>
      <c r="U17" s="15">
        <f>[13]Julho!$J$24</f>
        <v>57.24</v>
      </c>
      <c r="V17" s="15">
        <f>[13]Julho!$J$25</f>
        <v>42.84</v>
      </c>
      <c r="W17" s="15">
        <f>[13]Julho!$J$26</f>
        <v>31.680000000000003</v>
      </c>
      <c r="X17" s="15">
        <f>[13]Julho!$J$27</f>
        <v>20.88</v>
      </c>
      <c r="Y17" s="15">
        <f>[13]Julho!$J$28</f>
        <v>35.28</v>
      </c>
      <c r="Z17" s="15">
        <f>[13]Julho!$J$29</f>
        <v>29.880000000000003</v>
      </c>
      <c r="AA17" s="15">
        <f>[13]Julho!$J$30</f>
        <v>25.56</v>
      </c>
      <c r="AB17" s="15">
        <f>[13]Julho!$J$31</f>
        <v>25.92</v>
      </c>
      <c r="AC17" s="15">
        <f>[13]Julho!$J$32</f>
        <v>45.36</v>
      </c>
      <c r="AD17" s="15">
        <f>[13]Julho!$J$33</f>
        <v>30.240000000000002</v>
      </c>
      <c r="AE17" s="15">
        <f>[13]Julho!$J$34</f>
        <v>39.6</v>
      </c>
      <c r="AF17" s="15">
        <f>[13]Julho!$J$35</f>
        <v>33.840000000000003</v>
      </c>
      <c r="AG17" s="21">
        <f t="shared" si="2"/>
        <v>57.24</v>
      </c>
      <c r="AH17" s="97">
        <f t="shared" si="1"/>
        <v>32.539354838709677</v>
      </c>
    </row>
    <row r="18" spans="1:34" ht="17.100000000000001" customHeight="1" x14ac:dyDescent="0.2">
      <c r="A18" s="151" t="s">
        <v>9</v>
      </c>
      <c r="B18" s="15">
        <f>[14]Julho!$J$5</f>
        <v>31.319999999999997</v>
      </c>
      <c r="C18" s="15">
        <f>[14]Julho!$J$6</f>
        <v>38.159999999999997</v>
      </c>
      <c r="D18" s="15">
        <f>[14]Julho!$J$7</f>
        <v>24.48</v>
      </c>
      <c r="E18" s="15">
        <f>[14]Julho!$J$8</f>
        <v>23.040000000000003</v>
      </c>
      <c r="F18" s="15">
        <f>[14]Julho!$J$9</f>
        <v>32.4</v>
      </c>
      <c r="G18" s="15">
        <f>[14]Julho!$J$10</f>
        <v>28.44</v>
      </c>
      <c r="H18" s="15">
        <f>[14]Julho!$J$11</f>
        <v>35.28</v>
      </c>
      <c r="I18" s="15">
        <f>[14]Julho!$J$12</f>
        <v>39.96</v>
      </c>
      <c r="J18" s="15">
        <f>[14]Julho!$J$13</f>
        <v>42.480000000000004</v>
      </c>
      <c r="K18" s="15">
        <f>[14]Julho!$J$14</f>
        <v>33.119999999999997</v>
      </c>
      <c r="L18" s="15">
        <f>[14]Julho!$J$15</f>
        <v>30.6</v>
      </c>
      <c r="M18" s="15">
        <f>[14]Julho!$J$16</f>
        <v>29.16</v>
      </c>
      <c r="N18" s="15">
        <f>[14]Julho!$J$17</f>
        <v>21.240000000000002</v>
      </c>
      <c r="O18" s="15">
        <f>[14]Julho!$J$18</f>
        <v>32.4</v>
      </c>
      <c r="P18" s="15">
        <f>[14]Julho!$J$19</f>
        <v>42.480000000000004</v>
      </c>
      <c r="Q18" s="15">
        <f>[14]Julho!$J$20</f>
        <v>34.92</v>
      </c>
      <c r="R18" s="15">
        <f>[14]Julho!$J$21</f>
        <v>32.04</v>
      </c>
      <c r="S18" s="15">
        <f>[14]Julho!$J$22</f>
        <v>37.800000000000004</v>
      </c>
      <c r="T18" s="15">
        <f>[14]Julho!$J$23</f>
        <v>40.32</v>
      </c>
      <c r="U18" s="15">
        <f>[14]Julho!$J$24</f>
        <v>54.72</v>
      </c>
      <c r="V18" s="15">
        <f>[14]Julho!$J$25</f>
        <v>49.32</v>
      </c>
      <c r="W18" s="15">
        <f>[14]Julho!$J$26</f>
        <v>34.56</v>
      </c>
      <c r="X18" s="15">
        <f>[14]Julho!$J$27</f>
        <v>20.16</v>
      </c>
      <c r="Y18" s="15">
        <f>[14]Julho!$J$28</f>
        <v>34.92</v>
      </c>
      <c r="Z18" s="15">
        <f>[14]Julho!$J$29</f>
        <v>32.4</v>
      </c>
      <c r="AA18" s="15">
        <f>[14]Julho!$J$30</f>
        <v>26.28</v>
      </c>
      <c r="AB18" s="15">
        <f>[14]Julho!$J$31</f>
        <v>34.92</v>
      </c>
      <c r="AC18" s="15">
        <f>[14]Julho!$J$32</f>
        <v>38.880000000000003</v>
      </c>
      <c r="AD18" s="15">
        <f>[14]Julho!$J$33</f>
        <v>32.04</v>
      </c>
      <c r="AE18" s="15">
        <f>[14]Julho!$J$34</f>
        <v>30.6</v>
      </c>
      <c r="AF18" s="15">
        <f>[14]Julho!$J$35</f>
        <v>44.28</v>
      </c>
      <c r="AG18" s="21">
        <f t="shared" ref="AG18:AG25" si="3">MAX(B18:AF18)</f>
        <v>54.72</v>
      </c>
      <c r="AH18" s="97">
        <f t="shared" si="1"/>
        <v>34.281290322580638</v>
      </c>
    </row>
    <row r="19" spans="1:34" ht="17.100000000000001" customHeight="1" x14ac:dyDescent="0.2">
      <c r="A19" s="151" t="s">
        <v>46</v>
      </c>
      <c r="B19" s="15">
        <f>[15]Julho!$J$5</f>
        <v>40.32</v>
      </c>
      <c r="C19" s="15">
        <f>[15]Julho!$J$6</f>
        <v>29.16</v>
      </c>
      <c r="D19" s="15">
        <f>[15]Julho!$J$7</f>
        <v>25.56</v>
      </c>
      <c r="E19" s="15">
        <f>[15]Julho!$J$8</f>
        <v>15.840000000000002</v>
      </c>
      <c r="F19" s="15">
        <f>[15]Julho!$J$9</f>
        <v>27.36</v>
      </c>
      <c r="G19" s="15">
        <f>[15]Julho!$J$10</f>
        <v>26.64</v>
      </c>
      <c r="H19" s="15">
        <f>[15]Julho!$J$11</f>
        <v>29.16</v>
      </c>
      <c r="I19" s="15">
        <f>[15]Julho!$J$12</f>
        <v>34.56</v>
      </c>
      <c r="J19" s="15">
        <f>[15]Julho!$J$13</f>
        <v>34.200000000000003</v>
      </c>
      <c r="K19" s="15">
        <f>[15]Julho!$J$14</f>
        <v>27.36</v>
      </c>
      <c r="L19" s="15">
        <f>[15]Julho!$J$15</f>
        <v>21.240000000000002</v>
      </c>
      <c r="M19" s="15">
        <f>[15]Julho!$J$16</f>
        <v>20.52</v>
      </c>
      <c r="N19" s="15">
        <f>[15]Julho!$J$17</f>
        <v>23.759999999999998</v>
      </c>
      <c r="O19" s="15">
        <f>[15]Julho!$J$18</f>
        <v>33.119999999999997</v>
      </c>
      <c r="P19" s="15">
        <f>[15]Julho!$J$19</f>
        <v>42.480000000000004</v>
      </c>
      <c r="Q19" s="15">
        <f>[15]Julho!$J$20</f>
        <v>33.480000000000004</v>
      </c>
      <c r="R19" s="15">
        <f>[15]Julho!$J$21</f>
        <v>37.440000000000005</v>
      </c>
      <c r="S19" s="15">
        <f>[15]Julho!$J$22</f>
        <v>36</v>
      </c>
      <c r="T19" s="15">
        <f>[15]Julho!$J$23</f>
        <v>42.12</v>
      </c>
      <c r="U19" s="15">
        <f>[15]Julho!$J$24</f>
        <v>44.28</v>
      </c>
      <c r="V19" s="15">
        <f>[15]Julho!$J$25</f>
        <v>40.32</v>
      </c>
      <c r="W19" s="15">
        <f>[15]Julho!$J$26</f>
        <v>36</v>
      </c>
      <c r="X19" s="15">
        <f>[15]Julho!$J$27</f>
        <v>24.840000000000003</v>
      </c>
      <c r="Y19" s="15">
        <f>[15]Julho!$J$28</f>
        <v>33.840000000000003</v>
      </c>
      <c r="Z19" s="15">
        <f>[15]Julho!$J$29</f>
        <v>26.64</v>
      </c>
      <c r="AA19" s="15">
        <f>[15]Julho!$J$30</f>
        <v>25.2</v>
      </c>
      <c r="AB19" s="15">
        <f>[15]Julho!$J$31</f>
        <v>21.6</v>
      </c>
      <c r="AC19" s="15">
        <f>[15]Julho!$J$32</f>
        <v>39.6</v>
      </c>
      <c r="AD19" s="15">
        <f>[15]Julho!$J$33</f>
        <v>24.48</v>
      </c>
      <c r="AE19" s="15">
        <f>[15]Julho!$J$34</f>
        <v>28.08</v>
      </c>
      <c r="AF19" s="15">
        <f>[15]Julho!$J$35</f>
        <v>20.88</v>
      </c>
      <c r="AG19" s="21">
        <f t="shared" si="3"/>
        <v>44.28</v>
      </c>
      <c r="AH19" s="97">
        <f t="shared" si="1"/>
        <v>30.518709677419363</v>
      </c>
    </row>
    <row r="20" spans="1:34" ht="17.100000000000001" customHeight="1" x14ac:dyDescent="0.2">
      <c r="A20" s="151" t="s">
        <v>10</v>
      </c>
      <c r="B20" s="15">
        <f>[16]Julho!$J$5</f>
        <v>33.119999999999997</v>
      </c>
      <c r="C20" s="15">
        <f>[16]Julho!$J$6</f>
        <v>33.119999999999997</v>
      </c>
      <c r="D20" s="15">
        <f>[16]Julho!$J$7</f>
        <v>29.16</v>
      </c>
      <c r="E20" s="15">
        <f>[16]Julho!$J$8</f>
        <v>20.52</v>
      </c>
      <c r="F20" s="15">
        <f>[16]Julho!$J$9</f>
        <v>26.28</v>
      </c>
      <c r="G20" s="15">
        <f>[16]Julho!$J$10</f>
        <v>28.8</v>
      </c>
      <c r="H20" s="15">
        <f>[16]Julho!$J$11</f>
        <v>30.6</v>
      </c>
      <c r="I20" s="15">
        <f>[16]Julho!$J$12</f>
        <v>34.56</v>
      </c>
      <c r="J20" s="15">
        <f>[16]Julho!$J$13</f>
        <v>33.119999999999997</v>
      </c>
      <c r="K20" s="15">
        <f>[16]Julho!$J$14</f>
        <v>33.840000000000003</v>
      </c>
      <c r="L20" s="15">
        <f>[16]Julho!$J$15</f>
        <v>33.119999999999997</v>
      </c>
      <c r="M20" s="15">
        <f>[16]Julho!$J$16</f>
        <v>30.6</v>
      </c>
      <c r="N20" s="15">
        <f>[16]Julho!$J$17</f>
        <v>32.4</v>
      </c>
      <c r="O20" s="15">
        <f>[16]Julho!$J$18</f>
        <v>36.36</v>
      </c>
      <c r="P20" s="15">
        <f>[16]Julho!$J$19</f>
        <v>37.080000000000005</v>
      </c>
      <c r="Q20" s="15">
        <f>[16]Julho!$J$20</f>
        <v>34.200000000000003</v>
      </c>
      <c r="R20" s="15">
        <f>[16]Julho!$J$21</f>
        <v>37.800000000000004</v>
      </c>
      <c r="S20" s="15">
        <f>[16]Julho!$J$22</f>
        <v>34.56</v>
      </c>
      <c r="T20" s="15">
        <f>[16]Julho!$J$23</f>
        <v>43.2</v>
      </c>
      <c r="U20" s="15">
        <f>[16]Julho!$J$24</f>
        <v>54.36</v>
      </c>
      <c r="V20" s="15">
        <f>[16]Julho!$J$25</f>
        <v>42.480000000000004</v>
      </c>
      <c r="W20" s="15">
        <f>[16]Julho!$J$26</f>
        <v>32.04</v>
      </c>
      <c r="X20" s="15">
        <f>[16]Julho!$J$27</f>
        <v>23.040000000000003</v>
      </c>
      <c r="Y20" s="15">
        <f>[16]Julho!$J$28</f>
        <v>27</v>
      </c>
      <c r="Z20" s="15">
        <f>[16]Julho!$J$29</f>
        <v>25.2</v>
      </c>
      <c r="AA20" s="15">
        <f>[16]Julho!$J$30</f>
        <v>20.88</v>
      </c>
      <c r="AB20" s="15">
        <f>[16]Julho!$J$31</f>
        <v>22.68</v>
      </c>
      <c r="AC20" s="15">
        <f>[16]Julho!$J$32</f>
        <v>34.92</v>
      </c>
      <c r="AD20" s="15">
        <f>[16]Julho!$J$33</f>
        <v>29.52</v>
      </c>
      <c r="AE20" s="15">
        <f>[16]Julho!$J$34</f>
        <v>29.52</v>
      </c>
      <c r="AF20" s="15">
        <f>[16]Julho!$J$35</f>
        <v>27</v>
      </c>
      <c r="AG20" s="21">
        <f t="shared" si="3"/>
        <v>54.36</v>
      </c>
      <c r="AH20" s="97">
        <f t="shared" si="1"/>
        <v>31.97032258064516</v>
      </c>
    </row>
    <row r="21" spans="1:34" ht="17.100000000000001" customHeight="1" x14ac:dyDescent="0.2">
      <c r="A21" s="151" t="s">
        <v>11</v>
      </c>
      <c r="B21" s="15">
        <f>[17]Julho!$J$5</f>
        <v>34.56</v>
      </c>
      <c r="C21" s="15">
        <f>[17]Julho!$J$6</f>
        <v>29.880000000000003</v>
      </c>
      <c r="D21" s="15">
        <f>[17]Julho!$J$7</f>
        <v>0</v>
      </c>
      <c r="E21" s="15">
        <f>[17]Julho!$J$8</f>
        <v>0</v>
      </c>
      <c r="F21" s="15">
        <f>[17]Julho!$J$9</f>
        <v>0</v>
      </c>
      <c r="G21" s="15">
        <f>[17]Julho!$J$10</f>
        <v>12.96</v>
      </c>
      <c r="H21" s="15">
        <f>[17]Julho!$J$11</f>
        <v>27.720000000000002</v>
      </c>
      <c r="I21" s="15">
        <f>[17]Julho!$J$12</f>
        <v>33.119999999999997</v>
      </c>
      <c r="J21" s="15">
        <f>[17]Julho!$J$13</f>
        <v>37.080000000000005</v>
      </c>
      <c r="K21" s="15">
        <f>[17]Julho!$J$14</f>
        <v>30.240000000000002</v>
      </c>
      <c r="L21" s="15">
        <f>[17]Julho!$J$15</f>
        <v>21.240000000000002</v>
      </c>
      <c r="M21" s="15">
        <f>[17]Julho!$J$16</f>
        <v>17.64</v>
      </c>
      <c r="N21" s="15">
        <f>[17]Julho!$J$17</f>
        <v>19.8</v>
      </c>
      <c r="O21" s="15">
        <f>[17]Julho!$J$18</f>
        <v>21.6</v>
      </c>
      <c r="P21" s="15">
        <f>[17]Julho!$J$19</f>
        <v>41.4</v>
      </c>
      <c r="Q21" s="15">
        <f>[17]Julho!$J$20</f>
        <v>29.880000000000003</v>
      </c>
      <c r="R21" s="15">
        <f>[17]Julho!$J$21</f>
        <v>21.96</v>
      </c>
      <c r="S21" s="15">
        <f>[17]Julho!$J$22</f>
        <v>25.2</v>
      </c>
      <c r="T21" s="15">
        <f>[17]Julho!$J$23</f>
        <v>35.64</v>
      </c>
      <c r="U21" s="15">
        <f>[17]Julho!$J$24</f>
        <v>46.440000000000005</v>
      </c>
      <c r="V21" s="15">
        <f>[17]Julho!$J$25</f>
        <v>33.119999999999997</v>
      </c>
      <c r="W21" s="15">
        <f>[17]Julho!$J$26</f>
        <v>26.28</v>
      </c>
      <c r="X21" s="15">
        <f>[17]Julho!$J$27</f>
        <v>23.759999999999998</v>
      </c>
      <c r="Y21" s="15">
        <f>[17]Julho!$J$28</f>
        <v>27.720000000000002</v>
      </c>
      <c r="Z21" s="15">
        <f>[17]Julho!$J$29</f>
        <v>22.32</v>
      </c>
      <c r="AA21" s="15">
        <f>[17]Julho!$J$30</f>
        <v>20.88</v>
      </c>
      <c r="AB21" s="15">
        <f>[17]Julho!$J$31</f>
        <v>14.76</v>
      </c>
      <c r="AC21" s="15">
        <f>[17]Julho!$J$32</f>
        <v>37.440000000000005</v>
      </c>
      <c r="AD21" s="15">
        <f>[17]Julho!$J$33</f>
        <v>18</v>
      </c>
      <c r="AE21" s="15">
        <f>[17]Julho!$J$34</f>
        <v>26.28</v>
      </c>
      <c r="AF21" s="15">
        <f>[17]Julho!$J$35</f>
        <v>28.8</v>
      </c>
      <c r="AG21" s="21">
        <f t="shared" si="3"/>
        <v>46.440000000000005</v>
      </c>
      <c r="AH21" s="97">
        <f t="shared" si="1"/>
        <v>24.700645161290325</v>
      </c>
    </row>
    <row r="22" spans="1:34" ht="17.100000000000001" customHeight="1" x14ac:dyDescent="0.2">
      <c r="A22" s="151" t="s">
        <v>12</v>
      </c>
      <c r="B22" s="15">
        <f>[18]Julho!$J$5</f>
        <v>30.96</v>
      </c>
      <c r="C22" s="15">
        <f>[18]Julho!$J$6</f>
        <v>26.28</v>
      </c>
      <c r="D22" s="15">
        <f>[18]Julho!$J$7</f>
        <v>21.6</v>
      </c>
      <c r="E22" s="15">
        <f>[18]Julho!$J$8</f>
        <v>11.520000000000001</v>
      </c>
      <c r="F22" s="15">
        <f>[18]Julho!$J$9</f>
        <v>17.28</v>
      </c>
      <c r="G22" s="15">
        <f>[18]Julho!$J$10</f>
        <v>18</v>
      </c>
      <c r="H22" s="15">
        <f>[18]Julho!$J$11</f>
        <v>15.840000000000002</v>
      </c>
      <c r="I22" s="15">
        <f>[18]Julho!$J$12</f>
        <v>27</v>
      </c>
      <c r="J22" s="15">
        <f>[18]Julho!$J$13</f>
        <v>30.6</v>
      </c>
      <c r="K22" s="15">
        <f>[18]Julho!$J$14</f>
        <v>23.759999999999998</v>
      </c>
      <c r="L22" s="15">
        <f>[18]Julho!$J$15</f>
        <v>19.8</v>
      </c>
      <c r="M22" s="15">
        <f>[18]Julho!$J$16</f>
        <v>5.4</v>
      </c>
      <c r="N22" s="15">
        <f>[18]Julho!$J$17</f>
        <v>14.76</v>
      </c>
      <c r="O22" s="15">
        <f>[18]Julho!$J$18</f>
        <v>14.4</v>
      </c>
      <c r="P22" s="15">
        <f>[18]Julho!$J$19</f>
        <v>30.96</v>
      </c>
      <c r="Q22" s="15">
        <f>[18]Julho!$J$20</f>
        <v>21.240000000000002</v>
      </c>
      <c r="R22" s="15">
        <f>[18]Julho!$J$21</f>
        <v>29.52</v>
      </c>
      <c r="S22" s="15">
        <f>[18]Julho!$J$22</f>
        <v>28.08</v>
      </c>
      <c r="T22" s="15">
        <f>[18]Julho!$J$23</f>
        <v>33.840000000000003</v>
      </c>
      <c r="U22" s="15">
        <f>[18]Julho!$J$24</f>
        <v>31.680000000000003</v>
      </c>
      <c r="V22" s="15">
        <f>[18]Julho!$J$25</f>
        <v>22.32</v>
      </c>
      <c r="W22" s="15">
        <f>[18]Julho!$J$26</f>
        <v>25.56</v>
      </c>
      <c r="X22" s="15">
        <f>[18]Julho!$J$27</f>
        <v>8.64</v>
      </c>
      <c r="Y22" s="15">
        <f>[18]Julho!$J$28</f>
        <v>18.36</v>
      </c>
      <c r="Z22" s="15">
        <f>[18]Julho!$J$29</f>
        <v>16.920000000000002</v>
      </c>
      <c r="AA22" s="15">
        <f>[18]Julho!$J$30</f>
        <v>14.4</v>
      </c>
      <c r="AB22" s="15">
        <f>[18]Julho!$J$31</f>
        <v>11.879999999999999</v>
      </c>
      <c r="AC22" s="15">
        <f>[18]Julho!$J$32</f>
        <v>30.96</v>
      </c>
      <c r="AD22" s="15">
        <f>[18]Julho!$J$33</f>
        <v>18.36</v>
      </c>
      <c r="AE22" s="15">
        <f>[18]Julho!$J$34</f>
        <v>18</v>
      </c>
      <c r="AF22" s="15">
        <f>[18]Julho!$J$35</f>
        <v>19.8</v>
      </c>
      <c r="AG22" s="21">
        <f t="shared" si="3"/>
        <v>33.840000000000003</v>
      </c>
      <c r="AH22" s="97">
        <f t="shared" si="1"/>
        <v>21.216774193548382</v>
      </c>
    </row>
    <row r="23" spans="1:34" ht="17.100000000000001" customHeight="1" x14ac:dyDescent="0.2">
      <c r="A23" s="151" t="s">
        <v>13</v>
      </c>
      <c r="B23" s="15">
        <f>[19]Julho!$J$5</f>
        <v>32.04</v>
      </c>
      <c r="C23" s="15">
        <f>[19]Julho!$J$6</f>
        <v>32.76</v>
      </c>
      <c r="D23" s="15">
        <f>[19]Julho!$J$7</f>
        <v>23.759999999999998</v>
      </c>
      <c r="E23" s="15">
        <f>[19]Julho!$J$8</f>
        <v>22.68</v>
      </c>
      <c r="F23" s="15">
        <f>[19]Julho!$J$9</f>
        <v>28.44</v>
      </c>
      <c r="G23" s="15">
        <f>[19]Julho!$J$10</f>
        <v>32.04</v>
      </c>
      <c r="H23" s="15">
        <f>[19]Julho!$J$11</f>
        <v>30.96</v>
      </c>
      <c r="I23" s="15">
        <f>[19]Julho!$J$12</f>
        <v>41.04</v>
      </c>
      <c r="J23" s="15">
        <f>[19]Julho!$J$13</f>
        <v>48.24</v>
      </c>
      <c r="K23" s="15">
        <f>[19]Julho!$J$14</f>
        <v>32.76</v>
      </c>
      <c r="L23" s="15">
        <f>[19]Julho!$J$15</f>
        <v>18.36</v>
      </c>
      <c r="M23" s="15">
        <f>[19]Julho!$J$16</f>
        <v>18</v>
      </c>
      <c r="N23" s="15">
        <f>[19]Julho!$J$17</f>
        <v>18</v>
      </c>
      <c r="O23" s="15">
        <f>[19]Julho!$J$18</f>
        <v>31.680000000000003</v>
      </c>
      <c r="P23" s="15">
        <f>[19]Julho!$J$19</f>
        <v>34.56</v>
      </c>
      <c r="Q23" s="15">
        <f>[19]Julho!$J$20</f>
        <v>23.759999999999998</v>
      </c>
      <c r="R23" s="15">
        <f>[19]Julho!$J$21</f>
        <v>25.56</v>
      </c>
      <c r="S23" s="15">
        <f>[19]Julho!$J$22</f>
        <v>36.72</v>
      </c>
      <c r="T23" s="15">
        <f>[19]Julho!$J$23</f>
        <v>37.800000000000004</v>
      </c>
      <c r="U23" s="15">
        <f>[19]Julho!$J$24</f>
        <v>51.84</v>
      </c>
      <c r="V23" s="15">
        <f>[19]Julho!$J$25</f>
        <v>50.76</v>
      </c>
      <c r="W23" s="15">
        <f>[19]Julho!$J$26</f>
        <v>26.64</v>
      </c>
      <c r="X23" s="15">
        <f>[19]Julho!$J$27</f>
        <v>32.76</v>
      </c>
      <c r="Y23" s="15">
        <f>[19]Julho!$J$28</f>
        <v>38.519999999999996</v>
      </c>
      <c r="Z23" s="15">
        <f>[19]Julho!$J$29</f>
        <v>27</v>
      </c>
      <c r="AA23" s="15">
        <f>[19]Julho!$J$30</f>
        <v>30.240000000000002</v>
      </c>
      <c r="AB23" s="15">
        <f>[19]Julho!$J$31</f>
        <v>28.8</v>
      </c>
      <c r="AC23" s="15">
        <f>[19]Julho!$J$32</f>
        <v>34.56</v>
      </c>
      <c r="AD23" s="15">
        <f>[19]Julho!$J$33</f>
        <v>27.36</v>
      </c>
      <c r="AE23" s="15">
        <f>[19]Julho!$J$34</f>
        <v>15.120000000000001</v>
      </c>
      <c r="AF23" s="15">
        <f>[19]Julho!$J$35</f>
        <v>29.16</v>
      </c>
      <c r="AG23" s="21">
        <f t="shared" si="3"/>
        <v>51.84</v>
      </c>
      <c r="AH23" s="97">
        <f t="shared" si="1"/>
        <v>31.029677419354837</v>
      </c>
    </row>
    <row r="24" spans="1:34" ht="17.100000000000001" customHeight="1" x14ac:dyDescent="0.2">
      <c r="A24" s="151" t="s">
        <v>14</v>
      </c>
      <c r="B24" s="15">
        <f>[20]Julho!$J$5</f>
        <v>28.08</v>
      </c>
      <c r="C24" s="15">
        <f>[20]Julho!$J$6</f>
        <v>25.56</v>
      </c>
      <c r="D24" s="15">
        <f>[20]Julho!$J$7</f>
        <v>22.68</v>
      </c>
      <c r="E24" s="15">
        <f>[20]Julho!$J$8</f>
        <v>30.240000000000002</v>
      </c>
      <c r="F24" s="15">
        <f>[20]Julho!$J$9</f>
        <v>30.240000000000002</v>
      </c>
      <c r="G24" s="15">
        <f>[20]Julho!$J$10</f>
        <v>27.720000000000002</v>
      </c>
      <c r="H24" s="15">
        <f>[20]Julho!$J$11</f>
        <v>22.32</v>
      </c>
      <c r="I24" s="15">
        <f>[20]Julho!$J$12</f>
        <v>20.16</v>
      </c>
      <c r="J24" s="15">
        <f>[20]Julho!$J$13</f>
        <v>32.76</v>
      </c>
      <c r="K24" s="15">
        <f>[20]Julho!$J$14</f>
        <v>32.04</v>
      </c>
      <c r="L24" s="15">
        <f>[20]Julho!$J$15</f>
        <v>26.28</v>
      </c>
      <c r="M24" s="15">
        <f>[20]Julho!$J$16</f>
        <v>18.36</v>
      </c>
      <c r="N24" s="15">
        <f>[20]Julho!$J$17</f>
        <v>19.079999999999998</v>
      </c>
      <c r="O24" s="15">
        <f>[20]Julho!$J$18</f>
        <v>27.36</v>
      </c>
      <c r="P24" s="15">
        <f>[20]Julho!$J$19</f>
        <v>32.4</v>
      </c>
      <c r="Q24" s="15">
        <f>[20]Julho!$J$20</f>
        <v>24.12</v>
      </c>
      <c r="R24" s="15">
        <f>[20]Julho!$J$21</f>
        <v>34.92</v>
      </c>
      <c r="S24" s="15">
        <f>[20]Julho!$J$22</f>
        <v>30.6</v>
      </c>
      <c r="T24" s="15">
        <f>[20]Julho!$J$23</f>
        <v>34.56</v>
      </c>
      <c r="U24" s="15">
        <f>[20]Julho!$J$24</f>
        <v>31.319999999999997</v>
      </c>
      <c r="V24" s="15">
        <f>[20]Julho!$J$25</f>
        <v>43.2</v>
      </c>
      <c r="W24" s="15">
        <f>[20]Julho!$J$26</f>
        <v>24.12</v>
      </c>
      <c r="X24" s="15">
        <f>[20]Julho!$J$27</f>
        <v>25.2</v>
      </c>
      <c r="Y24" s="15">
        <f>[20]Julho!$J$28</f>
        <v>26.28</v>
      </c>
      <c r="Z24" s="15">
        <f>[20]Julho!$J$29</f>
        <v>30.96</v>
      </c>
      <c r="AA24" s="15">
        <f>[20]Julho!$J$30</f>
        <v>31.319999999999997</v>
      </c>
      <c r="AB24" s="15">
        <f>[20]Julho!$J$31</f>
        <v>31.680000000000003</v>
      </c>
      <c r="AC24" s="15">
        <f>[20]Julho!$J$32</f>
        <v>31.680000000000003</v>
      </c>
      <c r="AD24" s="15">
        <f>[20]Julho!$J$33</f>
        <v>31.319999999999997</v>
      </c>
      <c r="AE24" s="15">
        <f>[20]Julho!$J$34</f>
        <v>29.880000000000003</v>
      </c>
      <c r="AF24" s="15">
        <f>[20]Julho!$J$35</f>
        <v>35.64</v>
      </c>
      <c r="AG24" s="21">
        <f t="shared" si="3"/>
        <v>43.2</v>
      </c>
      <c r="AH24" s="97">
        <f t="shared" si="1"/>
        <v>28.776774193548391</v>
      </c>
    </row>
    <row r="25" spans="1:34" ht="17.100000000000001" customHeight="1" x14ac:dyDescent="0.2">
      <c r="A25" s="152" t="s">
        <v>15</v>
      </c>
      <c r="B25" s="15">
        <f>[21]Julho!$J$5</f>
        <v>36.72</v>
      </c>
      <c r="C25" s="15">
        <f>[21]Julho!$J$6</f>
        <v>37.800000000000004</v>
      </c>
      <c r="D25" s="15">
        <f>[21]Julho!$J$7</f>
        <v>20.88</v>
      </c>
      <c r="E25" s="15">
        <f>[21]Julho!$J$8</f>
        <v>24.840000000000003</v>
      </c>
      <c r="F25" s="15">
        <f>[21]Julho!$J$9</f>
        <v>30.6</v>
      </c>
      <c r="G25" s="15">
        <f>[21]Julho!$J$10</f>
        <v>28.08</v>
      </c>
      <c r="H25" s="15">
        <f>[21]Julho!$J$11</f>
        <v>34.200000000000003</v>
      </c>
      <c r="I25" s="15">
        <f>[21]Julho!$J$12</f>
        <v>34.92</v>
      </c>
      <c r="J25" s="15">
        <f>[21]Julho!$J$13</f>
        <v>36.36</v>
      </c>
      <c r="K25" s="15">
        <f>[21]Julho!$J$14</f>
        <v>31.319999999999997</v>
      </c>
      <c r="L25" s="107">
        <f>[21]Julho!$J$15</f>
        <v>38.159999999999997</v>
      </c>
      <c r="M25" s="15">
        <f>[21]Julho!$J$16</f>
        <v>33.119999999999997</v>
      </c>
      <c r="N25" s="15">
        <f>[21]Julho!$J$17</f>
        <v>25.56</v>
      </c>
      <c r="O25" s="15">
        <f>[21]Julho!$J$18</f>
        <v>34.56</v>
      </c>
      <c r="P25" s="15">
        <f>[21]Julho!$J$19</f>
        <v>42.12</v>
      </c>
      <c r="Q25" s="15">
        <f>[21]Julho!$J$20</f>
        <v>37.440000000000005</v>
      </c>
      <c r="R25" s="15">
        <f>[21]Julho!$J$21</f>
        <v>41.04</v>
      </c>
      <c r="S25" s="15">
        <f>[21]Julho!$J$22</f>
        <v>34.200000000000003</v>
      </c>
      <c r="T25" s="15">
        <f>[21]Julho!$J$23</f>
        <v>44.28</v>
      </c>
      <c r="U25" s="15">
        <f>[21]Julho!$J$24</f>
        <v>42.84</v>
      </c>
      <c r="V25" s="15">
        <f>[21]Julho!$J$25</f>
        <v>42.480000000000004</v>
      </c>
      <c r="W25" s="15">
        <f>[21]Julho!$J$26</f>
        <v>38.159999999999997</v>
      </c>
      <c r="X25" s="15">
        <f>[21]Julho!$J$27</f>
        <v>32.4</v>
      </c>
      <c r="Y25" s="15">
        <f>[21]Julho!$J$28</f>
        <v>36.72</v>
      </c>
      <c r="Z25" s="15">
        <f>[21]Julho!$J$29</f>
        <v>37.440000000000005</v>
      </c>
      <c r="AA25" s="15">
        <f>[21]Julho!$J$30</f>
        <v>30.96</v>
      </c>
      <c r="AB25" s="15">
        <f>[21]Julho!$J$31</f>
        <v>34.200000000000003</v>
      </c>
      <c r="AC25" s="15">
        <f>[21]Julho!$J$32</f>
        <v>46.080000000000005</v>
      </c>
      <c r="AD25" s="15">
        <f>[21]Julho!$J$33</f>
        <v>29.16</v>
      </c>
      <c r="AE25" s="15">
        <f>[21]Julho!$J$34</f>
        <v>29.52</v>
      </c>
      <c r="AF25" s="15">
        <f>[21]Julho!$J$35</f>
        <v>26.28</v>
      </c>
      <c r="AG25" s="22">
        <f t="shared" si="3"/>
        <v>46.080000000000005</v>
      </c>
      <c r="AH25" s="97">
        <f t="shared" si="1"/>
        <v>34.594838709677425</v>
      </c>
    </row>
    <row r="26" spans="1:34" ht="17.100000000000001" customHeight="1" x14ac:dyDescent="0.2">
      <c r="A26" s="151" t="s">
        <v>16</v>
      </c>
      <c r="B26" s="15">
        <f>[22]Julho!$J$5</f>
        <v>41.4</v>
      </c>
      <c r="C26" s="15">
        <f>[22]Julho!$J$6</f>
        <v>37.440000000000005</v>
      </c>
      <c r="D26" s="15">
        <f>[22]Julho!$J$7</f>
        <v>30.6</v>
      </c>
      <c r="E26" s="15">
        <f>[22]Julho!$J$8</f>
        <v>20.88</v>
      </c>
      <c r="F26" s="15">
        <f>[22]Julho!$J$9</f>
        <v>27</v>
      </c>
      <c r="G26" s="15">
        <f>[22]Julho!$J$10</f>
        <v>20.52</v>
      </c>
      <c r="H26" s="15">
        <f>[22]Julho!$J$11</f>
        <v>20.88</v>
      </c>
      <c r="I26" s="15">
        <f>[22]Julho!$J$12</f>
        <v>33.119999999999997</v>
      </c>
      <c r="J26" s="15">
        <f>[22]Julho!$J$13</f>
        <v>37.800000000000004</v>
      </c>
      <c r="K26" s="15">
        <f>[22]Julho!$J$14</f>
        <v>27</v>
      </c>
      <c r="L26" s="15">
        <f>[22]Julho!$J$15</f>
        <v>15.840000000000002</v>
      </c>
      <c r="M26" s="15">
        <f>[22]Julho!$J$16</f>
        <v>16.2</v>
      </c>
      <c r="N26" s="15">
        <f>[22]Julho!$J$17</f>
        <v>23.040000000000003</v>
      </c>
      <c r="O26" s="15">
        <f>[22]Julho!$J$18</f>
        <v>37.440000000000005</v>
      </c>
      <c r="P26" s="15">
        <f>[22]Julho!$J$19</f>
        <v>55.800000000000004</v>
      </c>
      <c r="Q26" s="15">
        <f>[22]Julho!$J$20</f>
        <v>31.680000000000003</v>
      </c>
      <c r="R26" s="15">
        <f>[22]Julho!$J$21</f>
        <v>32.76</v>
      </c>
      <c r="S26" s="15">
        <f>[22]Julho!$J$22</f>
        <v>35.64</v>
      </c>
      <c r="T26" s="15">
        <f>[22]Julho!$J$23</f>
        <v>48.6</v>
      </c>
      <c r="U26" s="15">
        <f>[22]Julho!$J$24</f>
        <v>30.6</v>
      </c>
      <c r="V26" s="15">
        <f>[22]Julho!$J$25</f>
        <v>34.92</v>
      </c>
      <c r="W26" s="15">
        <f>[22]Julho!$J$26</f>
        <v>37.800000000000004</v>
      </c>
      <c r="X26" s="15">
        <f>[22]Julho!$J$27</f>
        <v>37.080000000000005</v>
      </c>
      <c r="Y26" s="15">
        <f>[22]Julho!$J$28</f>
        <v>31.680000000000003</v>
      </c>
      <c r="Z26" s="15">
        <f>[22]Julho!$J$29</f>
        <v>22.68</v>
      </c>
      <c r="AA26" s="15">
        <f>[22]Julho!$J$30</f>
        <v>32.76</v>
      </c>
      <c r="AB26" s="15">
        <f>[22]Julho!$J$31</f>
        <v>21.6</v>
      </c>
      <c r="AC26" s="15">
        <f>[22]Julho!$J$32</f>
        <v>35.64</v>
      </c>
      <c r="AD26" s="15">
        <f>[22]Julho!$J$33</f>
        <v>39.6</v>
      </c>
      <c r="AE26" s="15">
        <f>[22]Julho!$J$34</f>
        <v>21.96</v>
      </c>
      <c r="AF26" s="15">
        <f>[22]Julho!$J$35</f>
        <v>28.44</v>
      </c>
      <c r="AG26" s="21">
        <f t="shared" ref="AG26:AG30" si="4">MAX(B26:AF26)</f>
        <v>55.800000000000004</v>
      </c>
      <c r="AH26" s="97">
        <f t="shared" si="1"/>
        <v>31.238709677419354</v>
      </c>
    </row>
    <row r="27" spans="1:34" ht="17.100000000000001" customHeight="1" x14ac:dyDescent="0.2">
      <c r="A27" s="151" t="s">
        <v>17</v>
      </c>
      <c r="B27" s="15">
        <f>[23]Julho!$J$5</f>
        <v>30.6</v>
      </c>
      <c r="C27" s="15">
        <f>[23]Julho!$J$6</f>
        <v>39.6</v>
      </c>
      <c r="D27" s="15">
        <f>[23]Julho!$J$7</f>
        <v>22.32</v>
      </c>
      <c r="E27" s="15">
        <f>[23]Julho!$J$8</f>
        <v>19.8</v>
      </c>
      <c r="F27" s="15">
        <f>[23]Julho!$J$9</f>
        <v>23.040000000000003</v>
      </c>
      <c r="G27" s="15">
        <f>[23]Julho!$J$10</f>
        <v>26.64</v>
      </c>
      <c r="H27" s="15">
        <f>[23]Julho!$J$11</f>
        <v>36</v>
      </c>
      <c r="I27" s="15">
        <f>[23]Julho!$J$12</f>
        <v>35.28</v>
      </c>
      <c r="J27" s="15">
        <f>[23]Julho!$J$13</f>
        <v>40.32</v>
      </c>
      <c r="K27" s="15">
        <f>[23]Julho!$J$14</f>
        <v>33.119999999999997</v>
      </c>
      <c r="L27" s="15">
        <f>[23]Julho!$J$15</f>
        <v>25.56</v>
      </c>
      <c r="M27" s="15">
        <f>[23]Julho!$J$16</f>
        <v>27</v>
      </c>
      <c r="N27" s="15">
        <f>[23]Julho!$J$17</f>
        <v>27.720000000000002</v>
      </c>
      <c r="O27" s="15">
        <f>[23]Julho!$J$18</f>
        <v>33.840000000000003</v>
      </c>
      <c r="P27" s="15">
        <f>[23]Julho!$J$19</f>
        <v>38.159999999999997</v>
      </c>
      <c r="Q27" s="15">
        <f>[23]Julho!$J$20</f>
        <v>36</v>
      </c>
      <c r="R27" s="15">
        <f>[23]Julho!$J$21</f>
        <v>38.519999999999996</v>
      </c>
      <c r="S27" s="15">
        <f>[23]Julho!$J$22</f>
        <v>38.880000000000003</v>
      </c>
      <c r="T27" s="15">
        <f>[23]Julho!$J$23</f>
        <v>38.159999999999997</v>
      </c>
      <c r="U27" s="15">
        <f>[23]Julho!$J$24</f>
        <v>50.04</v>
      </c>
      <c r="V27" s="15">
        <f>[23]Julho!$J$25</f>
        <v>36.36</v>
      </c>
      <c r="W27" s="15">
        <f>[23]Julho!$J$26</f>
        <v>37.800000000000004</v>
      </c>
      <c r="X27" s="15">
        <f>[23]Julho!$J$27</f>
        <v>21.96</v>
      </c>
      <c r="Y27" s="15">
        <f>[23]Julho!$J$28</f>
        <v>23.759999999999998</v>
      </c>
      <c r="Z27" s="15">
        <f>[23]Julho!$J$29</f>
        <v>25.92</v>
      </c>
      <c r="AA27" s="15">
        <f>[23]Julho!$J$30</f>
        <v>21.96</v>
      </c>
      <c r="AB27" s="15">
        <f>[23]Julho!$J$31</f>
        <v>20.88</v>
      </c>
      <c r="AC27" s="15">
        <f>[23]Julho!$J$32</f>
        <v>51.84</v>
      </c>
      <c r="AD27" s="15">
        <f>[23]Julho!$J$33</f>
        <v>24.12</v>
      </c>
      <c r="AE27" s="15">
        <f>[23]Julho!$J$34</f>
        <v>29.16</v>
      </c>
      <c r="AF27" s="15">
        <f>[23]Julho!$J$35</f>
        <v>34.56</v>
      </c>
      <c r="AG27" s="21">
        <f t="shared" si="4"/>
        <v>51.84</v>
      </c>
      <c r="AH27" s="97">
        <f t="shared" si="1"/>
        <v>31.900645161290317</v>
      </c>
    </row>
    <row r="28" spans="1:34" ht="17.100000000000001" customHeight="1" x14ac:dyDescent="0.2">
      <c r="A28" s="151" t="s">
        <v>18</v>
      </c>
      <c r="B28" s="15">
        <f>[24]Julho!$J$5</f>
        <v>31.319999999999997</v>
      </c>
      <c r="C28" s="15">
        <f>[24]Julho!$J$6</f>
        <v>36</v>
      </c>
      <c r="D28" s="15">
        <f>[24]Julho!$J$7</f>
        <v>23.040000000000003</v>
      </c>
      <c r="E28" s="15">
        <f>[24]Julho!$J$8</f>
        <v>32.4</v>
      </c>
      <c r="F28" s="15">
        <f>[24]Julho!$J$9</f>
        <v>34.92</v>
      </c>
      <c r="G28" s="15">
        <f>[24]Julho!$J$10</f>
        <v>37.080000000000005</v>
      </c>
      <c r="H28" s="15">
        <f>[24]Julho!$J$11</f>
        <v>33.119999999999997</v>
      </c>
      <c r="I28" s="15">
        <f>[24]Julho!$J$12</f>
        <v>35.28</v>
      </c>
      <c r="J28" s="15">
        <f>[24]Julho!$J$13</f>
        <v>31.680000000000003</v>
      </c>
      <c r="K28" s="15">
        <f>[24]Julho!$J$14</f>
        <v>29.52</v>
      </c>
      <c r="L28" s="15">
        <f>[24]Julho!$J$15</f>
        <v>39.24</v>
      </c>
      <c r="M28" s="15">
        <f>[24]Julho!$J$16</f>
        <v>26.64</v>
      </c>
      <c r="N28" s="15">
        <f>[24]Julho!$J$17</f>
        <v>27.720000000000002</v>
      </c>
      <c r="O28" s="15">
        <f>[24]Julho!$J$18</f>
        <v>34.92</v>
      </c>
      <c r="P28" s="15">
        <f>[24]Julho!$J$19</f>
        <v>39.24</v>
      </c>
      <c r="Q28" s="15">
        <f>[24]Julho!$J$20</f>
        <v>29.16</v>
      </c>
      <c r="R28" s="15">
        <f>[24]Julho!$J$21</f>
        <v>37.800000000000004</v>
      </c>
      <c r="S28" s="15">
        <f>[24]Julho!$J$22</f>
        <v>32.76</v>
      </c>
      <c r="T28" s="15">
        <f>[24]Julho!$J$23</f>
        <v>36.36</v>
      </c>
      <c r="U28" s="15">
        <f>[24]Julho!$J$24</f>
        <v>32.4</v>
      </c>
      <c r="V28" s="15">
        <f>[24]Julho!$J$25</f>
        <v>33.480000000000004</v>
      </c>
      <c r="W28" s="15">
        <f>[24]Julho!$J$26</f>
        <v>37.080000000000005</v>
      </c>
      <c r="X28" s="15">
        <f>[24]Julho!$J$27</f>
        <v>34.92</v>
      </c>
      <c r="Y28" s="15">
        <f>[24]Julho!$J$28</f>
        <v>24.840000000000003</v>
      </c>
      <c r="Z28" s="15">
        <f>[24]Julho!$J$29</f>
        <v>33.119999999999997</v>
      </c>
      <c r="AA28" s="15">
        <f>[24]Julho!$J$30</f>
        <v>27.36</v>
      </c>
      <c r="AB28" s="15">
        <f>[24]Julho!$J$31</f>
        <v>40.680000000000007</v>
      </c>
      <c r="AC28" s="15">
        <f>[24]Julho!$J$32</f>
        <v>45</v>
      </c>
      <c r="AD28" s="15">
        <f>[24]Julho!$J$33</f>
        <v>38.159999999999997</v>
      </c>
      <c r="AE28" s="15">
        <f>[24]Julho!$J$34</f>
        <v>32.4</v>
      </c>
      <c r="AF28" s="15">
        <f>[24]Julho!$J$35</f>
        <v>31.319999999999997</v>
      </c>
      <c r="AG28" s="21">
        <f t="shared" si="4"/>
        <v>45</v>
      </c>
      <c r="AH28" s="97">
        <f t="shared" si="1"/>
        <v>33.51483870967742</v>
      </c>
    </row>
    <row r="29" spans="1:34" ht="17.100000000000001" customHeight="1" x14ac:dyDescent="0.2">
      <c r="A29" s="151" t="s">
        <v>19</v>
      </c>
      <c r="B29" s="15">
        <f>[25]Julho!$J$5</f>
        <v>30.96</v>
      </c>
      <c r="C29" s="15">
        <f>[25]Julho!$J$6</f>
        <v>36</v>
      </c>
      <c r="D29" s="15">
        <f>[25]Julho!$J$7</f>
        <v>20.88</v>
      </c>
      <c r="E29" s="15">
        <f>[25]Julho!$J$8</f>
        <v>25.2</v>
      </c>
      <c r="F29" s="15">
        <f>[25]Julho!$J$9</f>
        <v>26.64</v>
      </c>
      <c r="G29" s="15">
        <f>[25]Julho!$J$10</f>
        <v>27.720000000000002</v>
      </c>
      <c r="H29" s="15">
        <f>[25]Julho!$J$11</f>
        <v>34.92</v>
      </c>
      <c r="I29" s="15">
        <f>[25]Julho!$J$12</f>
        <v>29.52</v>
      </c>
      <c r="J29" s="15">
        <f>[25]Julho!$J$13</f>
        <v>32.4</v>
      </c>
      <c r="K29" s="15">
        <f>[25]Julho!$J$14</f>
        <v>27</v>
      </c>
      <c r="L29" s="15">
        <f>[25]Julho!$J$15</f>
        <v>36</v>
      </c>
      <c r="M29" s="15">
        <f>[25]Julho!$J$16</f>
        <v>36</v>
      </c>
      <c r="N29" s="15">
        <f>[25]Julho!$J$17</f>
        <v>26.28</v>
      </c>
      <c r="O29" s="15">
        <f>[25]Julho!$J$18</f>
        <v>37.800000000000004</v>
      </c>
      <c r="P29" s="15">
        <f>[25]Julho!$J$19</f>
        <v>43.92</v>
      </c>
      <c r="Q29" s="15">
        <f>[25]Julho!$J$20</f>
        <v>37.800000000000004</v>
      </c>
      <c r="R29" s="15">
        <f>[25]Julho!$J$21</f>
        <v>41.4</v>
      </c>
      <c r="S29" s="15">
        <f>[25]Julho!$J$22</f>
        <v>38.519999999999996</v>
      </c>
      <c r="T29" s="15">
        <f>[25]Julho!$J$23</f>
        <v>38.880000000000003</v>
      </c>
      <c r="U29" s="15">
        <f>[25]Julho!$J$24</f>
        <v>47.519999999999996</v>
      </c>
      <c r="V29" s="15">
        <f>[25]Julho!$J$25</f>
        <v>43.56</v>
      </c>
      <c r="W29" s="15">
        <f>[25]Julho!$J$26</f>
        <v>34.200000000000003</v>
      </c>
      <c r="X29" s="15">
        <f>[25]Julho!$J$27</f>
        <v>28.8</v>
      </c>
      <c r="Y29" s="15">
        <f>[25]Julho!$J$28</f>
        <v>39.6</v>
      </c>
      <c r="Z29" s="15">
        <f>[25]Julho!$J$29</f>
        <v>32.4</v>
      </c>
      <c r="AA29" s="15">
        <f>[25]Julho!$J$30</f>
        <v>25.2</v>
      </c>
      <c r="AB29" s="15">
        <f>[25]Julho!$J$31</f>
        <v>22.68</v>
      </c>
      <c r="AC29" s="15">
        <f>[25]Julho!$J$32</f>
        <v>37.080000000000005</v>
      </c>
      <c r="AD29" s="15">
        <f>[25]Julho!$J$33</f>
        <v>41.4</v>
      </c>
      <c r="AE29" s="15">
        <f>[25]Julho!$J$34</f>
        <v>21.240000000000002</v>
      </c>
      <c r="AF29" s="15">
        <f>[25]Julho!$J$35</f>
        <v>29.16</v>
      </c>
      <c r="AG29" s="21">
        <f t="shared" si="4"/>
        <v>47.519999999999996</v>
      </c>
      <c r="AH29" s="97">
        <f t="shared" si="1"/>
        <v>33.247741935483873</v>
      </c>
    </row>
    <row r="30" spans="1:34" ht="17.100000000000001" customHeight="1" x14ac:dyDescent="0.2">
      <c r="A30" s="151" t="s">
        <v>31</v>
      </c>
      <c r="B30" s="15">
        <f>[26]Julho!$J$5</f>
        <v>33.119999999999997</v>
      </c>
      <c r="C30" s="15">
        <f>[26]Julho!$J$6</f>
        <v>36.72</v>
      </c>
      <c r="D30" s="15">
        <f>[26]Julho!$J$7</f>
        <v>28.8</v>
      </c>
      <c r="E30" s="15">
        <f>[26]Julho!$J$8</f>
        <v>32.76</v>
      </c>
      <c r="F30" s="15">
        <f>[26]Julho!$J$9</f>
        <v>28.44</v>
      </c>
      <c r="G30" s="15">
        <f>[26]Julho!$J$10</f>
        <v>28.8</v>
      </c>
      <c r="H30" s="15">
        <f>[26]Julho!$J$11</f>
        <v>28.8</v>
      </c>
      <c r="I30" s="15">
        <f>[26]Julho!$J$12</f>
        <v>24.12</v>
      </c>
      <c r="J30" s="15">
        <f>[26]Julho!$J$13</f>
        <v>36.36</v>
      </c>
      <c r="K30" s="15">
        <f>[26]Julho!$J$14</f>
        <v>38.880000000000003</v>
      </c>
      <c r="L30" s="15">
        <f>[26]Julho!$J$15</f>
        <v>27</v>
      </c>
      <c r="M30" s="15">
        <f>[26]Julho!$J$16</f>
        <v>28.44</v>
      </c>
      <c r="N30" s="15">
        <f>[26]Julho!$J$17</f>
        <v>25.92</v>
      </c>
      <c r="O30" s="15">
        <f>[26]Julho!$J$18</f>
        <v>34.200000000000003</v>
      </c>
      <c r="P30" s="15">
        <f>[26]Julho!$J$19</f>
        <v>40.680000000000007</v>
      </c>
      <c r="Q30" s="15">
        <f>[26]Julho!$J$20</f>
        <v>27</v>
      </c>
      <c r="R30" s="15">
        <f>[26]Julho!$J$21</f>
        <v>31.680000000000003</v>
      </c>
      <c r="S30" s="15">
        <f>[26]Julho!$J$22</f>
        <v>34.56</v>
      </c>
      <c r="T30" s="15">
        <f>[26]Julho!$J$23</f>
        <v>42.480000000000004</v>
      </c>
      <c r="U30" s="15">
        <f>[26]Julho!$J$24</f>
        <v>45.36</v>
      </c>
      <c r="V30" s="15">
        <f>[26]Julho!$J$25</f>
        <v>42.480000000000004</v>
      </c>
      <c r="W30" s="15">
        <f>[26]Julho!$J$26</f>
        <v>32.76</v>
      </c>
      <c r="X30" s="15">
        <f>[26]Julho!$J$27</f>
        <v>19.440000000000001</v>
      </c>
      <c r="Y30" s="15">
        <f>[26]Julho!$J$28</f>
        <v>26.28</v>
      </c>
      <c r="Z30" s="15">
        <f>[26]Julho!$J$29</f>
        <v>24.840000000000003</v>
      </c>
      <c r="AA30" s="15">
        <f>[26]Julho!$J$30</f>
        <v>23.400000000000002</v>
      </c>
      <c r="AB30" s="15">
        <f>[26]Julho!$J$31</f>
        <v>23.400000000000002</v>
      </c>
      <c r="AC30" s="15">
        <f>[26]Julho!$J$32</f>
        <v>43.2</v>
      </c>
      <c r="AD30" s="15">
        <f>[26]Julho!$J$33</f>
        <v>23.759999999999998</v>
      </c>
      <c r="AE30" s="15">
        <f>[26]Julho!$J$34</f>
        <v>26.28</v>
      </c>
      <c r="AF30" s="15">
        <f>[26]Julho!$J$35</f>
        <v>35.28</v>
      </c>
      <c r="AG30" s="21">
        <f t="shared" si="4"/>
        <v>45.36</v>
      </c>
      <c r="AH30" s="97">
        <f t="shared" si="1"/>
        <v>31.459354838709679</v>
      </c>
    </row>
    <row r="31" spans="1:34" ht="17.100000000000001" customHeight="1" x14ac:dyDescent="0.2">
      <c r="A31" s="151" t="s">
        <v>48</v>
      </c>
      <c r="B31" s="15">
        <f>[27]Julho!$J$5</f>
        <v>31.319999999999997</v>
      </c>
      <c r="C31" s="15">
        <f>[27]Julho!$J$6</f>
        <v>32.04</v>
      </c>
      <c r="D31" s="15">
        <f>[27]Julho!$J$7</f>
        <v>23.759999999999998</v>
      </c>
      <c r="E31" s="15">
        <f>[27]Julho!$J$8</f>
        <v>39.96</v>
      </c>
      <c r="F31" s="15">
        <f>[27]Julho!$J$9</f>
        <v>33.480000000000004</v>
      </c>
      <c r="G31" s="15">
        <f>[27]Julho!$J$10</f>
        <v>33.119999999999997</v>
      </c>
      <c r="H31" s="15">
        <f>[27]Julho!$J$11</f>
        <v>32.4</v>
      </c>
      <c r="I31" s="15">
        <f>[27]Julho!$J$12</f>
        <v>32.04</v>
      </c>
      <c r="J31" s="15">
        <f>[27]Julho!$J$13</f>
        <v>35.64</v>
      </c>
      <c r="K31" s="15">
        <f>[27]Julho!$J$14</f>
        <v>34.200000000000003</v>
      </c>
      <c r="L31" s="15">
        <f>[27]Julho!$J$15</f>
        <v>29.880000000000003</v>
      </c>
      <c r="M31" s="15">
        <f>[27]Julho!$J$16</f>
        <v>25.92</v>
      </c>
      <c r="N31" s="15">
        <f>[27]Julho!$J$17</f>
        <v>27</v>
      </c>
      <c r="O31" s="15">
        <f>[27]Julho!$J$18</f>
        <v>29.16</v>
      </c>
      <c r="P31" s="15">
        <f>[27]Julho!$J$19</f>
        <v>38.880000000000003</v>
      </c>
      <c r="Q31" s="15">
        <f>[27]Julho!$J$20</f>
        <v>31.319999999999997</v>
      </c>
      <c r="R31" s="15">
        <f>[27]Julho!$J$21</f>
        <v>35.64</v>
      </c>
      <c r="S31" s="15">
        <f>[27]Julho!$J$22</f>
        <v>38.880000000000003</v>
      </c>
      <c r="T31" s="15">
        <f>[27]Julho!$J$23</f>
        <v>36.36</v>
      </c>
      <c r="U31" s="15">
        <f>[27]Julho!$J$24</f>
        <v>28.08</v>
      </c>
      <c r="V31" s="15">
        <f>[27]Julho!$J$25</f>
        <v>32.76</v>
      </c>
      <c r="W31" s="15">
        <f>[27]Julho!$J$26</f>
        <v>32.04</v>
      </c>
      <c r="X31" s="15">
        <f>[27]Julho!$J$27</f>
        <v>26.28</v>
      </c>
      <c r="Y31" s="15">
        <f>[27]Julho!$J$28</f>
        <v>30.6</v>
      </c>
      <c r="Z31" s="15">
        <f>[27]Julho!$J$29</f>
        <v>27</v>
      </c>
      <c r="AA31" s="15">
        <f>[27]Julho!$J$30</f>
        <v>24.48</v>
      </c>
      <c r="AB31" s="15">
        <f>[27]Julho!$J$31</f>
        <v>29.52</v>
      </c>
      <c r="AC31" s="15">
        <f>[27]Julho!$J$32</f>
        <v>39.6</v>
      </c>
      <c r="AD31" s="15">
        <f>[27]Julho!$J$33</f>
        <v>26.64</v>
      </c>
      <c r="AE31" s="15">
        <f>[27]Julho!$J$34</f>
        <v>36</v>
      </c>
      <c r="AF31" s="15">
        <f>[27]Julho!$J$35</f>
        <v>30.96</v>
      </c>
      <c r="AG31" s="21">
        <f>MAX(B31:AF31)</f>
        <v>39.96</v>
      </c>
      <c r="AH31" s="97">
        <f t="shared" si="1"/>
        <v>31.772903225806452</v>
      </c>
    </row>
    <row r="32" spans="1:34" ht="17.100000000000001" customHeight="1" x14ac:dyDescent="0.2">
      <c r="A32" s="151" t="s">
        <v>20</v>
      </c>
      <c r="B32" s="15">
        <f>[28]Julho!$J$5</f>
        <v>24.840000000000003</v>
      </c>
      <c r="C32" s="15">
        <f>[28]Julho!$J$6</f>
        <v>26.64</v>
      </c>
      <c r="D32" s="15">
        <f>[28]Julho!$J$7</f>
        <v>15.840000000000002</v>
      </c>
      <c r="E32" s="15">
        <f>[28]Julho!$J$8</f>
        <v>21.6</v>
      </c>
      <c r="F32" s="15">
        <f>[28]Julho!$J$9</f>
        <v>26.64</v>
      </c>
      <c r="G32" s="15">
        <f>[28]Julho!$J$10</f>
        <v>25.92</v>
      </c>
      <c r="H32" s="15">
        <f>[28]Julho!$J$11</f>
        <v>24.48</v>
      </c>
      <c r="I32" s="15">
        <f>[28]Julho!$J$12</f>
        <v>26.28</v>
      </c>
      <c r="J32" s="15">
        <f>[28]Julho!$J$13</f>
        <v>35.28</v>
      </c>
      <c r="K32" s="15">
        <f>[28]Julho!$J$14</f>
        <v>29.52</v>
      </c>
      <c r="L32" s="15">
        <f>[28]Julho!$J$15</f>
        <v>22.32</v>
      </c>
      <c r="M32" s="15">
        <f>[28]Julho!$J$16</f>
        <v>15.120000000000001</v>
      </c>
      <c r="N32" s="15">
        <f>[28]Julho!$J$17</f>
        <v>17.64</v>
      </c>
      <c r="O32" s="15">
        <f>[28]Julho!$J$18</f>
        <v>33.480000000000004</v>
      </c>
      <c r="P32" s="15">
        <f>[28]Julho!$J$19</f>
        <v>30.6</v>
      </c>
      <c r="Q32" s="15">
        <f>[28]Julho!$J$20</f>
        <v>19.079999999999998</v>
      </c>
      <c r="R32" s="15">
        <f>[28]Julho!$J$21</f>
        <v>25.92</v>
      </c>
      <c r="S32" s="15">
        <f>[28]Julho!$J$22</f>
        <v>24.12</v>
      </c>
      <c r="T32" s="15">
        <f>[28]Julho!$J$23</f>
        <v>27.720000000000002</v>
      </c>
      <c r="U32" s="15">
        <f>[28]Julho!$J$24</f>
        <v>24.12</v>
      </c>
      <c r="V32" s="15">
        <f>[28]Julho!$J$25</f>
        <v>42.480000000000004</v>
      </c>
      <c r="W32" s="15">
        <f>[28]Julho!$J$26</f>
        <v>18.720000000000002</v>
      </c>
      <c r="X32" s="15">
        <f>[28]Julho!$J$27</f>
        <v>20.52</v>
      </c>
      <c r="Y32" s="15">
        <f>[28]Julho!$J$28</f>
        <v>22.68</v>
      </c>
      <c r="Z32" s="15">
        <f>[28]Julho!$J$29</f>
        <v>24.12</v>
      </c>
      <c r="AA32" s="15">
        <f>[28]Julho!$J$30</f>
        <v>21.96</v>
      </c>
      <c r="AB32" s="15">
        <f>[28]Julho!$J$31</f>
        <v>21.6</v>
      </c>
      <c r="AC32" s="15">
        <f>[28]Julho!$J$32</f>
        <v>23.040000000000003</v>
      </c>
      <c r="AD32" s="15">
        <f>[28]Julho!$J$33</f>
        <v>29.16</v>
      </c>
      <c r="AE32" s="15">
        <f>[28]Julho!$J$34</f>
        <v>28.44</v>
      </c>
      <c r="AF32" s="15">
        <f>[28]Julho!$J$35</f>
        <v>32.04</v>
      </c>
      <c r="AG32" s="21">
        <f t="shared" ref="AG32" si="5">MAX(B32:AF32)</f>
        <v>42.480000000000004</v>
      </c>
      <c r="AH32" s="97">
        <f t="shared" ref="AH32" si="6">AVERAGE(B32:AF32)</f>
        <v>25.223225806451616</v>
      </c>
    </row>
    <row r="33" spans="1:34" ht="17.100000000000001" customHeight="1" x14ac:dyDescent="0.2">
      <c r="A33" s="72" t="s">
        <v>144</v>
      </c>
      <c r="B33" s="15" t="str">
        <f>[29]Julho!$J$5</f>
        <v>*</v>
      </c>
      <c r="C33" s="15" t="str">
        <f>[29]Julho!$J$6</f>
        <v>*</v>
      </c>
      <c r="D33" s="15" t="str">
        <f>[29]Julho!$J$7</f>
        <v>*</v>
      </c>
      <c r="E33" s="15" t="str">
        <f>[29]Julho!$J$8</f>
        <v>*</v>
      </c>
      <c r="F33" s="15" t="str">
        <f>[29]Julho!$J$9</f>
        <v>*</v>
      </c>
      <c r="G33" s="15" t="str">
        <f>[29]Julho!$J$10</f>
        <v>*</v>
      </c>
      <c r="H33" s="15" t="str">
        <f>[29]Julho!$J$11</f>
        <v>*</v>
      </c>
      <c r="I33" s="15" t="str">
        <f>[29]Julho!$J$12</f>
        <v>*</v>
      </c>
      <c r="J33" s="15" t="str">
        <f>[29]Julho!$J$13</f>
        <v>*</v>
      </c>
      <c r="K33" s="15" t="str">
        <f>[29]Julho!$J$14</f>
        <v>*</v>
      </c>
      <c r="L33" s="15" t="str">
        <f>[29]Julho!$J$15</f>
        <v>*</v>
      </c>
      <c r="M33" s="15">
        <f>[29]Julho!$J$16</f>
        <v>23.040000000000003</v>
      </c>
      <c r="N33" s="15">
        <f>[29]Julho!$J$17</f>
        <v>24.12</v>
      </c>
      <c r="O33" s="15">
        <f>[29]Julho!$J$18</f>
        <v>36.36</v>
      </c>
      <c r="P33" s="15">
        <f>[29]Julho!$J$19</f>
        <v>39.96</v>
      </c>
      <c r="Q33" s="15">
        <f>[29]Julho!$J$20</f>
        <v>26.64</v>
      </c>
      <c r="R33" s="15">
        <f>[29]Julho!$J$21</f>
        <v>34.56</v>
      </c>
      <c r="S33" s="15">
        <f>[29]Julho!$J$22</f>
        <v>35.28</v>
      </c>
      <c r="T33" s="15">
        <f>[29]Julho!$J$23</f>
        <v>34.92</v>
      </c>
      <c r="U33" s="15">
        <f>[29]Julho!$J$24</f>
        <v>51.84</v>
      </c>
      <c r="V33" s="15">
        <f>[29]Julho!$J$25</f>
        <v>47.519999999999996</v>
      </c>
      <c r="W33" s="15">
        <f>[29]Julho!$J$26</f>
        <v>31.680000000000003</v>
      </c>
      <c r="X33" s="15">
        <f>[29]Julho!$J$27</f>
        <v>19.440000000000001</v>
      </c>
      <c r="Y33" s="15">
        <f>[29]Julho!$J$28</f>
        <v>28.8</v>
      </c>
      <c r="Z33" s="15">
        <f>[29]Julho!$J$29</f>
        <v>29.52</v>
      </c>
      <c r="AA33" s="15">
        <f>[29]Julho!$J$30</f>
        <v>25.56</v>
      </c>
      <c r="AB33" s="15">
        <f>[29]Julho!$J$31</f>
        <v>25.2</v>
      </c>
      <c r="AC33" s="15">
        <f>[29]Julho!$J$32</f>
        <v>44.28</v>
      </c>
      <c r="AD33" s="15">
        <f>[29]Julho!$J$33</f>
        <v>32.04</v>
      </c>
      <c r="AE33" s="15">
        <f>[29]Julho!$J$34</f>
        <v>27.36</v>
      </c>
      <c r="AF33" s="15">
        <f>[29]Julho!$J$35</f>
        <v>42.84</v>
      </c>
      <c r="AG33" s="20">
        <f>MAX(B33:AF33)</f>
        <v>51.84</v>
      </c>
      <c r="AH33" s="97">
        <f>AVERAGE(B33:AF33)</f>
        <v>33.048000000000002</v>
      </c>
    </row>
    <row r="34" spans="1:34" ht="17.100000000000001" customHeight="1" x14ac:dyDescent="0.2">
      <c r="A34" s="72" t="s">
        <v>145</v>
      </c>
      <c r="B34" s="15" t="str">
        <f>[30]Julho!$J$5</f>
        <v>*</v>
      </c>
      <c r="C34" s="15" t="str">
        <f>[30]Julho!$J$6</f>
        <v>*</v>
      </c>
      <c r="D34" s="15" t="str">
        <f>[30]Julho!$J$7</f>
        <v>*</v>
      </c>
      <c r="E34" s="15" t="str">
        <f>[30]Julho!$J$8</f>
        <v>*</v>
      </c>
      <c r="F34" s="15" t="str">
        <f>[30]Julho!$J$9</f>
        <v>*</v>
      </c>
      <c r="G34" s="15" t="str">
        <f>[30]Julho!$J$10</f>
        <v>*</v>
      </c>
      <c r="H34" s="15" t="str">
        <f>[30]Julho!$J$11</f>
        <v>*</v>
      </c>
      <c r="I34" s="15" t="str">
        <f>[30]Julho!$J$12</f>
        <v>*</v>
      </c>
      <c r="J34" s="15" t="str">
        <f>[30]Julho!$J$13</f>
        <v>*</v>
      </c>
      <c r="K34" s="15" t="str">
        <f>[30]Julho!$J$14</f>
        <v>*</v>
      </c>
      <c r="L34" s="15" t="str">
        <f>[30]Julho!$J$15</f>
        <v>*</v>
      </c>
      <c r="M34" s="15" t="str">
        <f>[30]Julho!$J$16</f>
        <v>*</v>
      </c>
      <c r="N34" s="15" t="str">
        <f>[30]Julho!$J$17</f>
        <v>*</v>
      </c>
      <c r="O34" s="15" t="str">
        <f>[30]Julho!$J$18</f>
        <v>*</v>
      </c>
      <c r="P34" s="15" t="str">
        <f>[30]Julho!$J$19</f>
        <v>*</v>
      </c>
      <c r="Q34" s="15" t="str">
        <f>[30]Julho!$J$20</f>
        <v>*</v>
      </c>
      <c r="R34" s="15" t="str">
        <f>[30]Julho!$J$21</f>
        <v>*</v>
      </c>
      <c r="S34" s="15" t="str">
        <f>[30]Julho!$J$22</f>
        <v>*</v>
      </c>
      <c r="T34" s="15" t="str">
        <f>[30]Julho!$J$23</f>
        <v>*</v>
      </c>
      <c r="U34" s="15" t="str">
        <f>[30]Julho!$J$24</f>
        <v>*</v>
      </c>
      <c r="V34" s="15" t="str">
        <f>[30]Julho!$J$25</f>
        <v>*</v>
      </c>
      <c r="W34" s="15" t="str">
        <f>[30]Julho!$J$26</f>
        <v>*</v>
      </c>
      <c r="X34" s="15">
        <f>[30]Julho!$J$27</f>
        <v>32.4</v>
      </c>
      <c r="Y34" s="15">
        <f>[30]Julho!$J$28</f>
        <v>38.880000000000003</v>
      </c>
      <c r="Z34" s="15">
        <f>[30]Julho!$J$29</f>
        <v>33.480000000000004</v>
      </c>
      <c r="AA34" s="15">
        <f>[30]Julho!$J$30</f>
        <v>29.16</v>
      </c>
      <c r="AB34" s="15">
        <f>[30]Julho!$J$31</f>
        <v>30.240000000000002</v>
      </c>
      <c r="AC34" s="15">
        <f>[30]Julho!$J$32</f>
        <v>39.96</v>
      </c>
      <c r="AD34" s="15">
        <f>[30]Julho!$J$33</f>
        <v>33.840000000000003</v>
      </c>
      <c r="AE34" s="15">
        <f>[30]Julho!$J$34</f>
        <v>24.48</v>
      </c>
      <c r="AF34" s="15">
        <f>[30]Julho!$J$35</f>
        <v>35.28</v>
      </c>
      <c r="AG34" s="21">
        <f>MAX(B34:AF34)</f>
        <v>39.96</v>
      </c>
      <c r="AH34" s="97">
        <f t="shared" ref="AH34:AH49" si="7">AVERAGE(B34:AF34)</f>
        <v>33.080000000000005</v>
      </c>
    </row>
    <row r="35" spans="1:34" ht="17.100000000000001" customHeight="1" x14ac:dyDescent="0.2">
      <c r="A35" s="72" t="s">
        <v>146</v>
      </c>
      <c r="B35" s="15" t="str">
        <f>[31]Julho!$J$5</f>
        <v>*</v>
      </c>
      <c r="C35" s="15" t="str">
        <f>[31]Julho!$J$6</f>
        <v>*</v>
      </c>
      <c r="D35" s="15" t="str">
        <f>[31]Julho!$J$7</f>
        <v>*</v>
      </c>
      <c r="E35" s="15" t="str">
        <f>[31]Julho!$J$8</f>
        <v>*</v>
      </c>
      <c r="F35" s="15" t="str">
        <f>[31]Julho!$J$9</f>
        <v>*</v>
      </c>
      <c r="G35" s="15" t="str">
        <f>[31]Julho!$J$10</f>
        <v>*</v>
      </c>
      <c r="H35" s="15" t="str">
        <f>[31]Julho!$J$11</f>
        <v>*</v>
      </c>
      <c r="I35" s="15" t="str">
        <f>[31]Julho!$J$12</f>
        <v>*</v>
      </c>
      <c r="J35" s="15">
        <f>[31]Julho!$J$13</f>
        <v>20.16</v>
      </c>
      <c r="K35" s="15">
        <f>[31]Julho!$J$14</f>
        <v>39.24</v>
      </c>
      <c r="L35" s="15">
        <f>[31]Julho!$J$15</f>
        <v>43.56</v>
      </c>
      <c r="M35" s="15">
        <f>[31]Julho!$J$16</f>
        <v>34.200000000000003</v>
      </c>
      <c r="N35" s="15">
        <f>[31]Julho!$J$17</f>
        <v>29.52</v>
      </c>
      <c r="O35" s="15">
        <f>[31]Julho!$J$18</f>
        <v>34.200000000000003</v>
      </c>
      <c r="P35" s="15">
        <f>[31]Julho!$J$19</f>
        <v>42.12</v>
      </c>
      <c r="Q35" s="15">
        <f>[31]Julho!$J$20</f>
        <v>30.240000000000002</v>
      </c>
      <c r="R35" s="15">
        <f>[31]Julho!$J$21</f>
        <v>39.96</v>
      </c>
      <c r="S35" s="15">
        <f>[31]Julho!$J$22</f>
        <v>37.800000000000004</v>
      </c>
      <c r="T35" s="15">
        <f>[31]Julho!$J$23</f>
        <v>38.880000000000003</v>
      </c>
      <c r="U35" s="15">
        <f>[31]Julho!$J$24</f>
        <v>33.480000000000004</v>
      </c>
      <c r="V35" s="15">
        <f>[31]Julho!$J$25</f>
        <v>48.96</v>
      </c>
      <c r="W35" s="15">
        <f>[31]Julho!$J$26</f>
        <v>35.28</v>
      </c>
      <c r="X35" s="15">
        <f>[31]Julho!$J$27</f>
        <v>39.6</v>
      </c>
      <c r="Y35" s="15">
        <f>[31]Julho!$J$28</f>
        <v>26.28</v>
      </c>
      <c r="Z35" s="15">
        <f>[31]Julho!$J$29</f>
        <v>33.480000000000004</v>
      </c>
      <c r="AA35" s="15">
        <f>[31]Julho!$J$30</f>
        <v>31.319999999999997</v>
      </c>
      <c r="AB35" s="15">
        <f>[31]Julho!$J$31</f>
        <v>37.800000000000004</v>
      </c>
      <c r="AC35" s="15">
        <f>[31]Julho!$J$32</f>
        <v>42.84</v>
      </c>
      <c r="AD35" s="15">
        <f>[31]Julho!$J$33</f>
        <v>32.76</v>
      </c>
      <c r="AE35" s="15">
        <f>[31]Julho!$J$34</f>
        <v>36.72</v>
      </c>
      <c r="AF35" s="15">
        <f>[31]Julho!$J$35</f>
        <v>34.56</v>
      </c>
      <c r="AG35" s="21">
        <f t="shared" ref="AG35:AG45" si="8">MAX(B35:AF35)</f>
        <v>48.96</v>
      </c>
      <c r="AH35" s="97">
        <f t="shared" si="7"/>
        <v>35.780869565217394</v>
      </c>
    </row>
    <row r="36" spans="1:34" ht="17.100000000000001" customHeight="1" x14ac:dyDescent="0.2">
      <c r="A36" s="72" t="s">
        <v>147</v>
      </c>
      <c r="B36" s="15" t="str">
        <f>[32]Julho!$J$5</f>
        <v>*</v>
      </c>
      <c r="C36" s="15" t="str">
        <f>[32]Julho!$J$6</f>
        <v>*</v>
      </c>
      <c r="D36" s="15" t="str">
        <f>[32]Julho!$J$7</f>
        <v>*</v>
      </c>
      <c r="E36" s="15" t="str">
        <f>[32]Julho!$J$8</f>
        <v>*</v>
      </c>
      <c r="F36" s="15" t="str">
        <f>[32]Julho!$J$9</f>
        <v>*</v>
      </c>
      <c r="G36" s="15" t="str">
        <f>[32]Julho!$J$10</f>
        <v>*</v>
      </c>
      <c r="H36" s="15" t="str">
        <f>[32]Julho!$J$11</f>
        <v>*</v>
      </c>
      <c r="I36" s="15" t="str">
        <f>[32]Julho!$J$12</f>
        <v>*</v>
      </c>
      <c r="J36" s="15" t="str">
        <f>[32]Julho!$J$13</f>
        <v>*</v>
      </c>
      <c r="K36" s="15" t="str">
        <f>[32]Julho!$J$14</f>
        <v>*</v>
      </c>
      <c r="L36" s="15" t="str">
        <f>[32]Julho!$J$15</f>
        <v>*</v>
      </c>
      <c r="M36" s="15" t="str">
        <f>[32]Julho!$J$16</f>
        <v>*</v>
      </c>
      <c r="N36" s="15" t="str">
        <f>[32]Julho!$J$17</f>
        <v>*</v>
      </c>
      <c r="O36" s="15" t="str">
        <f>[32]Julho!$J$18</f>
        <v>*</v>
      </c>
      <c r="P36" s="15" t="str">
        <f>[32]Julho!$J$19</f>
        <v>*</v>
      </c>
      <c r="Q36" s="15" t="str">
        <f>[32]Julho!$J$20</f>
        <v>*</v>
      </c>
      <c r="R36" s="15" t="str">
        <f>[32]Julho!$J$21</f>
        <v>*</v>
      </c>
      <c r="S36" s="15" t="str">
        <f>[32]Julho!$J$22</f>
        <v>*</v>
      </c>
      <c r="T36" s="15" t="str">
        <f>[32]Julho!$J$23</f>
        <v>*</v>
      </c>
      <c r="U36" s="15" t="str">
        <f>[32]Julho!$J$24</f>
        <v>*</v>
      </c>
      <c r="V36" s="15" t="str">
        <f>[32]Julho!$J$25</f>
        <v>*</v>
      </c>
      <c r="W36" s="15" t="str">
        <f>[32]Julho!$J$26</f>
        <v>*</v>
      </c>
      <c r="X36" s="15" t="str">
        <f>[32]Julho!$J$27</f>
        <v>*</v>
      </c>
      <c r="Y36" s="15" t="str">
        <f>[32]Julho!$J$28</f>
        <v>*</v>
      </c>
      <c r="Z36" s="15" t="str">
        <f>[32]Julho!$J$29</f>
        <v>*</v>
      </c>
      <c r="AA36" s="15" t="str">
        <f>[32]Julho!$J$30</f>
        <v>*</v>
      </c>
      <c r="AB36" s="15" t="str">
        <f>[32]Julho!$J$31</f>
        <v>*</v>
      </c>
      <c r="AC36" s="15" t="str">
        <f>[32]Julho!$J$32</f>
        <v>*</v>
      </c>
      <c r="AD36" s="15" t="str">
        <f>[32]Julho!$J$33</f>
        <v>*</v>
      </c>
      <c r="AE36" s="15" t="str">
        <f>[32]Julho!$J$34</f>
        <v>*</v>
      </c>
      <c r="AF36" s="15" t="str">
        <f>[32]Julho!$J$35</f>
        <v>*</v>
      </c>
      <c r="AG36" s="21" t="s">
        <v>134</v>
      </c>
      <c r="AH36" s="97" t="s">
        <v>134</v>
      </c>
    </row>
    <row r="37" spans="1:34" ht="17.100000000000001" customHeight="1" x14ac:dyDescent="0.2">
      <c r="A37" s="72" t="s">
        <v>148</v>
      </c>
      <c r="B37" s="15" t="str">
        <f>[33]Julho!$J$5</f>
        <v>*</v>
      </c>
      <c r="C37" s="15" t="str">
        <f>[33]Julho!$J$6</f>
        <v>*</v>
      </c>
      <c r="D37" s="15" t="str">
        <f>[33]Julho!$J$7</f>
        <v>*</v>
      </c>
      <c r="E37" s="15" t="str">
        <f>[33]Julho!$J$8</f>
        <v>*</v>
      </c>
      <c r="F37" s="15" t="str">
        <f>[33]Julho!$J$9</f>
        <v>*</v>
      </c>
      <c r="G37" s="15" t="str">
        <f>[33]Julho!$J$10</f>
        <v>*</v>
      </c>
      <c r="H37" s="15" t="str">
        <f>[33]Julho!$J$11</f>
        <v>*</v>
      </c>
      <c r="I37" s="15" t="str">
        <f>[33]Julho!$J$12</f>
        <v>*</v>
      </c>
      <c r="J37" s="15" t="str">
        <f>[33]Julho!$J$13</f>
        <v>*</v>
      </c>
      <c r="K37" s="15" t="str">
        <f>[33]Julho!$J$14</f>
        <v>*</v>
      </c>
      <c r="L37" s="15">
        <f>[33]Julho!$J$15</f>
        <v>15.48</v>
      </c>
      <c r="M37" s="15">
        <f>[33]Julho!$J$16</f>
        <v>28.44</v>
      </c>
      <c r="N37" s="15">
        <f>[33]Julho!$J$17</f>
        <v>19.8</v>
      </c>
      <c r="O37" s="15">
        <f>[33]Julho!$J$18</f>
        <v>28.8</v>
      </c>
      <c r="P37" s="15">
        <f>[33]Julho!$J$19</f>
        <v>40.32</v>
      </c>
      <c r="Q37" s="15">
        <f>[33]Julho!$J$20</f>
        <v>34.56</v>
      </c>
      <c r="R37" s="15">
        <f>[33]Julho!$J$21</f>
        <v>38.159999999999997</v>
      </c>
      <c r="S37" s="15">
        <f>[33]Julho!$J$22</f>
        <v>28.44</v>
      </c>
      <c r="T37" s="15">
        <f>[33]Julho!$J$23</f>
        <v>37.800000000000004</v>
      </c>
      <c r="U37" s="15">
        <f>[33]Julho!$J$24</f>
        <v>40.680000000000007</v>
      </c>
      <c r="V37" s="15">
        <f>[33]Julho!$J$25</f>
        <v>48.6</v>
      </c>
      <c r="W37" s="15">
        <f>[33]Julho!$J$26</f>
        <v>28.08</v>
      </c>
      <c r="X37" s="15">
        <f>[33]Julho!$J$27</f>
        <v>28.08</v>
      </c>
      <c r="Y37" s="15">
        <f>[33]Julho!$J$28</f>
        <v>31.319999999999997</v>
      </c>
      <c r="Z37" s="15">
        <f>[33]Julho!$J$29</f>
        <v>32.4</v>
      </c>
      <c r="AA37" s="15">
        <f>[33]Julho!$J$30</f>
        <v>24.840000000000003</v>
      </c>
      <c r="AB37" s="15">
        <f>[33]Julho!$J$31</f>
        <v>31.319999999999997</v>
      </c>
      <c r="AC37" s="15">
        <f>[33]Julho!$J$32</f>
        <v>41.4</v>
      </c>
      <c r="AD37" s="15">
        <f>[33]Julho!$J$33</f>
        <v>36.36</v>
      </c>
      <c r="AE37" s="15">
        <f>[33]Julho!$J$34</f>
        <v>25.56</v>
      </c>
      <c r="AF37" s="15">
        <f>[33]Julho!$J$35</f>
        <v>37.800000000000004</v>
      </c>
      <c r="AG37" s="21">
        <f t="shared" si="8"/>
        <v>48.6</v>
      </c>
      <c r="AH37" s="97">
        <f t="shared" si="7"/>
        <v>32.297142857142852</v>
      </c>
    </row>
    <row r="38" spans="1:34" ht="17.100000000000001" customHeight="1" x14ac:dyDescent="0.2">
      <c r="A38" s="72" t="s">
        <v>149</v>
      </c>
      <c r="B38" s="15" t="str">
        <f>[34]Julho!$J$5</f>
        <v>*</v>
      </c>
      <c r="C38" s="15" t="str">
        <f>[34]Julho!$J$6</f>
        <v>*</v>
      </c>
      <c r="D38" s="15" t="str">
        <f>[34]Julho!$J$7</f>
        <v>*</v>
      </c>
      <c r="E38" s="15" t="str">
        <f>[34]Julho!$J$8</f>
        <v>*</v>
      </c>
      <c r="F38" s="15" t="str">
        <f>[34]Julho!$J$9</f>
        <v>*</v>
      </c>
      <c r="G38" s="15" t="str">
        <f>[34]Julho!$J$10</f>
        <v>*</v>
      </c>
      <c r="H38" s="15" t="str">
        <f>[34]Julho!$J$11</f>
        <v>*</v>
      </c>
      <c r="I38" s="15" t="str">
        <f>[34]Julho!$J$12</f>
        <v>*</v>
      </c>
      <c r="J38" s="15" t="str">
        <f>[34]Julho!$J$13</f>
        <v>*</v>
      </c>
      <c r="K38" s="15" t="str">
        <f>[34]Julho!$J$14</f>
        <v>*</v>
      </c>
      <c r="L38" s="15" t="str">
        <f>[34]Julho!$J$15</f>
        <v>*</v>
      </c>
      <c r="M38" s="15" t="str">
        <f>[34]Julho!$J$16</f>
        <v>*</v>
      </c>
      <c r="N38" s="15" t="str">
        <f>[34]Julho!$J$17</f>
        <v>*</v>
      </c>
      <c r="O38" s="15" t="str">
        <f>[34]Julho!$J$18</f>
        <v>*</v>
      </c>
      <c r="P38" s="15" t="str">
        <f>[34]Julho!$J$19</f>
        <v>*</v>
      </c>
      <c r="Q38" s="15">
        <f>[34]Julho!$J$20</f>
        <v>20.52</v>
      </c>
      <c r="R38" s="15">
        <f>[34]Julho!$J$21</f>
        <v>37.440000000000005</v>
      </c>
      <c r="S38" s="15">
        <f>[34]Julho!$J$22</f>
        <v>36.72</v>
      </c>
      <c r="T38" s="15">
        <f>[34]Julho!$J$23</f>
        <v>42.12</v>
      </c>
      <c r="U38" s="15">
        <f>[34]Julho!$J$24</f>
        <v>55.080000000000005</v>
      </c>
      <c r="V38" s="15">
        <f>[34]Julho!$J$25</f>
        <v>49.32</v>
      </c>
      <c r="W38" s="15">
        <f>[34]Julho!$J$26</f>
        <v>38.519999999999996</v>
      </c>
      <c r="X38" s="15">
        <f>[34]Julho!$J$27</f>
        <v>27.36</v>
      </c>
      <c r="Y38" s="15">
        <f>[34]Julho!$J$28</f>
        <v>28.8</v>
      </c>
      <c r="Z38" s="15">
        <f>[34]Julho!$J$29</f>
        <v>30.6</v>
      </c>
      <c r="AA38" s="15">
        <f>[34]Julho!$J$30</f>
        <v>28.8</v>
      </c>
      <c r="AB38" s="15">
        <f>[34]Julho!$J$31</f>
        <v>29.16</v>
      </c>
      <c r="AC38" s="15">
        <f>[34]Julho!$J$32</f>
        <v>41.4</v>
      </c>
      <c r="AD38" s="15">
        <f>[34]Julho!$J$33</f>
        <v>26.28</v>
      </c>
      <c r="AE38" s="15">
        <f>[34]Julho!$J$34</f>
        <v>31.319999999999997</v>
      </c>
      <c r="AF38" s="15">
        <f>[34]Julho!$J$35</f>
        <v>33.119999999999997</v>
      </c>
      <c r="AG38" s="21">
        <f t="shared" si="8"/>
        <v>55.080000000000005</v>
      </c>
      <c r="AH38" s="97">
        <f t="shared" si="7"/>
        <v>34.785000000000011</v>
      </c>
    </row>
    <row r="39" spans="1:34" ht="17.100000000000001" customHeight="1" x14ac:dyDescent="0.2">
      <c r="A39" s="72" t="s">
        <v>150</v>
      </c>
      <c r="B39" s="15">
        <f>[35]Julho!$J$5</f>
        <v>33.480000000000004</v>
      </c>
      <c r="C39" s="15">
        <f>[35]Julho!$J$6</f>
        <v>35.28</v>
      </c>
      <c r="D39" s="15">
        <f>[35]Julho!$J$7</f>
        <v>24.12</v>
      </c>
      <c r="E39" s="15">
        <f>[35]Julho!$J$8</f>
        <v>34.92</v>
      </c>
      <c r="F39" s="15">
        <f>[35]Julho!$J$9</f>
        <v>33.119999999999997</v>
      </c>
      <c r="G39" s="15">
        <f>[35]Julho!$J$10</f>
        <v>33.480000000000004</v>
      </c>
      <c r="H39" s="15">
        <f>[35]Julho!$J$11</f>
        <v>29.880000000000003</v>
      </c>
      <c r="I39" s="15">
        <f>[35]Julho!$J$12</f>
        <v>27</v>
      </c>
      <c r="J39" s="15">
        <f>[35]Julho!$J$13</f>
        <v>43.56</v>
      </c>
      <c r="K39" s="15">
        <f>[35]Julho!$J$14</f>
        <v>42.84</v>
      </c>
      <c r="L39" s="15">
        <f>[35]Julho!$J$15</f>
        <v>33.840000000000003</v>
      </c>
      <c r="M39" s="15">
        <f>[35]Julho!$J$16</f>
        <v>34.200000000000003</v>
      </c>
      <c r="N39" s="15">
        <f>[35]Julho!$J$17</f>
        <v>22.68</v>
      </c>
      <c r="O39" s="15">
        <f>[35]Julho!$J$18</f>
        <v>38.159999999999997</v>
      </c>
      <c r="P39" s="15">
        <f>[35]Julho!$J$19</f>
        <v>42.480000000000004</v>
      </c>
      <c r="Q39" s="15">
        <f>[35]Julho!$J$20</f>
        <v>26.64</v>
      </c>
      <c r="R39" s="15">
        <f>[35]Julho!$J$21</f>
        <v>33.840000000000003</v>
      </c>
      <c r="S39" s="15">
        <f>[35]Julho!$J$22</f>
        <v>31.319999999999997</v>
      </c>
      <c r="T39" s="15">
        <f>[35]Julho!$J$23</f>
        <v>34.200000000000003</v>
      </c>
      <c r="U39" s="15">
        <f>[35]Julho!$J$24</f>
        <v>30.96</v>
      </c>
      <c r="V39" s="15">
        <f>[35]Julho!$J$25</f>
        <v>50.76</v>
      </c>
      <c r="W39" s="15">
        <f>[35]Julho!$J$26</f>
        <v>29.16</v>
      </c>
      <c r="X39" s="15">
        <f>[35]Julho!$J$27</f>
        <v>21.6</v>
      </c>
      <c r="Y39" s="15">
        <f>[35]Julho!$J$28</f>
        <v>38.159999999999997</v>
      </c>
      <c r="Z39" s="15">
        <f>[35]Julho!$J$29</f>
        <v>27.36</v>
      </c>
      <c r="AA39" s="15">
        <f>[35]Julho!$J$30</f>
        <v>30.240000000000002</v>
      </c>
      <c r="AB39" s="15">
        <f>[35]Julho!$J$31</f>
        <v>33.480000000000004</v>
      </c>
      <c r="AC39" s="15">
        <f>[35]Julho!$J$32</f>
        <v>40.32</v>
      </c>
      <c r="AD39" s="15">
        <f>[35]Julho!$J$33</f>
        <v>38.159999999999997</v>
      </c>
      <c r="AE39" s="15">
        <f>[35]Julho!$J$34</f>
        <v>24.48</v>
      </c>
      <c r="AF39" s="15">
        <f>[35]Julho!$J$35</f>
        <v>38.159999999999997</v>
      </c>
      <c r="AG39" s="21">
        <f>MAX(B39:AF39)</f>
        <v>50.76</v>
      </c>
      <c r="AH39" s="97">
        <f t="shared" si="7"/>
        <v>33.480000000000011</v>
      </c>
    </row>
    <row r="40" spans="1:34" ht="17.100000000000001" customHeight="1" x14ac:dyDescent="0.2">
      <c r="A40" s="72" t="s">
        <v>151</v>
      </c>
      <c r="B40" s="15" t="str">
        <f>[36]Julho!$J$5</f>
        <v>*</v>
      </c>
      <c r="C40" s="15" t="str">
        <f>[36]Julho!$J$6</f>
        <v>*</v>
      </c>
      <c r="D40" s="15" t="str">
        <f>[36]Julho!$J$7</f>
        <v>*</v>
      </c>
      <c r="E40" s="15" t="str">
        <f>[36]Julho!$J$8</f>
        <v>*</v>
      </c>
      <c r="F40" s="15" t="str">
        <f>[36]Julho!$J$9</f>
        <v>*</v>
      </c>
      <c r="G40" s="15" t="str">
        <f>[36]Julho!$J$10</f>
        <v>*</v>
      </c>
      <c r="H40" s="15" t="str">
        <f>[36]Julho!$J$11</f>
        <v>*</v>
      </c>
      <c r="I40" s="15" t="str">
        <f>[36]Julho!$J$12</f>
        <v>*</v>
      </c>
      <c r="J40" s="15" t="str">
        <f>[36]Julho!$J$13</f>
        <v>*</v>
      </c>
      <c r="K40" s="15" t="str">
        <f>[36]Julho!$J$14</f>
        <v>*</v>
      </c>
      <c r="L40" s="15" t="str">
        <f>[36]Julho!$J$15</f>
        <v>*</v>
      </c>
      <c r="M40" s="15" t="str">
        <f>[36]Julho!$J$16</f>
        <v>*</v>
      </c>
      <c r="N40" s="15" t="str">
        <f>[36]Julho!$J$17</f>
        <v>*</v>
      </c>
      <c r="O40" s="15" t="str">
        <f>[36]Julho!$J$18</f>
        <v>*</v>
      </c>
      <c r="P40" s="15" t="str">
        <f>[36]Julho!$J$19</f>
        <v>*</v>
      </c>
      <c r="Q40" s="15" t="str">
        <f>[36]Julho!$J$20</f>
        <v>*</v>
      </c>
      <c r="R40" s="15">
        <f>[36]Julho!$J$21</f>
        <v>45.36</v>
      </c>
      <c r="S40" s="15">
        <f>[36]Julho!$J$22</f>
        <v>34.92</v>
      </c>
      <c r="T40" s="15">
        <f>[36]Julho!$J$23</f>
        <v>45</v>
      </c>
      <c r="U40" s="15">
        <f>[36]Julho!$J$24</f>
        <v>50.04</v>
      </c>
      <c r="V40" s="15">
        <f>[36]Julho!$J$25</f>
        <v>50.76</v>
      </c>
      <c r="W40" s="15">
        <f>[36]Julho!$J$26</f>
        <v>36</v>
      </c>
      <c r="X40" s="15">
        <f>[36]Julho!$J$27</f>
        <v>21.96</v>
      </c>
      <c r="Y40" s="15">
        <f>[36]Julho!$J$28</f>
        <v>27</v>
      </c>
      <c r="Z40" s="15">
        <f>[36]Julho!$J$29</f>
        <v>30.96</v>
      </c>
      <c r="AA40" s="15">
        <f>[36]Julho!$J$30</f>
        <v>20.16</v>
      </c>
      <c r="AB40" s="15">
        <f>[36]Julho!$J$31</f>
        <v>32.4</v>
      </c>
      <c r="AC40" s="15">
        <f>[36]Julho!$J$32</f>
        <v>48.24</v>
      </c>
      <c r="AD40" s="15">
        <f>[36]Julho!$J$33</f>
        <v>23.400000000000002</v>
      </c>
      <c r="AE40" s="15">
        <f>[36]Julho!$J$34</f>
        <v>36.36</v>
      </c>
      <c r="AF40" s="15">
        <f>[36]Julho!$J$35</f>
        <v>39.96</v>
      </c>
      <c r="AG40" s="21">
        <f>MAX(B40:AF40)</f>
        <v>50.76</v>
      </c>
      <c r="AH40" s="97">
        <f t="shared" si="7"/>
        <v>36.167999999999999</v>
      </c>
    </row>
    <row r="41" spans="1:34" ht="17.100000000000001" customHeight="1" x14ac:dyDescent="0.2">
      <c r="A41" s="72" t="s">
        <v>152</v>
      </c>
      <c r="B41" s="15" t="str">
        <f>[37]Julho!$J$5</f>
        <v>*</v>
      </c>
      <c r="C41" s="15" t="str">
        <f>[37]Julho!$J$6</f>
        <v>*</v>
      </c>
      <c r="D41" s="15" t="str">
        <f>[37]Julho!$J$7</f>
        <v>*</v>
      </c>
      <c r="E41" s="15" t="str">
        <f>[37]Julho!$J$8</f>
        <v>*</v>
      </c>
      <c r="F41" s="15" t="str">
        <f>[37]Julho!$J$9</f>
        <v>*</v>
      </c>
      <c r="G41" s="15" t="str">
        <f>[37]Julho!$J$10</f>
        <v>*</v>
      </c>
      <c r="H41" s="15" t="str">
        <f>[37]Julho!$J$11</f>
        <v>*</v>
      </c>
      <c r="I41" s="15" t="str">
        <f>[37]Julho!$J$12</f>
        <v>*</v>
      </c>
      <c r="J41" s="15" t="str">
        <f>[37]Julho!$J$13</f>
        <v>*</v>
      </c>
      <c r="K41" s="15" t="str">
        <f>[37]Julho!$J$14</f>
        <v>*</v>
      </c>
      <c r="L41" s="15" t="str">
        <f>[37]Julho!$J$15</f>
        <v>*</v>
      </c>
      <c r="M41" s="15" t="str">
        <f>[37]Julho!$J$16</f>
        <v>*</v>
      </c>
      <c r="N41" s="15">
        <f>[37]Julho!$J$17</f>
        <v>19.079999999999998</v>
      </c>
      <c r="O41" s="15">
        <f>[37]Julho!$J$18</f>
        <v>48.24</v>
      </c>
      <c r="P41" s="15">
        <f>[37]Julho!$J$19</f>
        <v>45.72</v>
      </c>
      <c r="Q41" s="15">
        <f>[37]Julho!$J$20</f>
        <v>35.28</v>
      </c>
      <c r="R41" s="15">
        <f>[37]Julho!$J$21</f>
        <v>37.080000000000005</v>
      </c>
      <c r="S41" s="15">
        <f>[37]Julho!$J$22</f>
        <v>36.36</v>
      </c>
      <c r="T41" s="15">
        <f>[37]Julho!$J$23</f>
        <v>41.4</v>
      </c>
      <c r="U41" s="15">
        <f>[37]Julho!$J$24</f>
        <v>50.4</v>
      </c>
      <c r="V41" s="15">
        <f>[37]Julho!$J$25</f>
        <v>39.6</v>
      </c>
      <c r="W41" s="15">
        <f>[37]Julho!$J$26</f>
        <v>39.6</v>
      </c>
      <c r="X41" s="15">
        <f>[37]Julho!$J$27</f>
        <v>29.880000000000003</v>
      </c>
      <c r="Y41" s="15">
        <f>[37]Julho!$J$28</f>
        <v>27</v>
      </c>
      <c r="Z41" s="15">
        <f>[37]Julho!$J$29</f>
        <v>32.4</v>
      </c>
      <c r="AA41" s="15">
        <f>[37]Julho!$J$30</f>
        <v>24.48</v>
      </c>
      <c r="AB41" s="15">
        <f>[37]Julho!$J$31</f>
        <v>28.8</v>
      </c>
      <c r="AC41" s="15">
        <f>[37]Julho!$J$32</f>
        <v>50.4</v>
      </c>
      <c r="AD41" s="15">
        <f>[37]Julho!$J$33</f>
        <v>31.680000000000003</v>
      </c>
      <c r="AE41" s="15">
        <f>[37]Julho!$J$34</f>
        <v>19.440000000000001</v>
      </c>
      <c r="AF41" s="15">
        <f>[37]Julho!$J$35</f>
        <v>29.16</v>
      </c>
      <c r="AG41" s="21">
        <f t="shared" si="8"/>
        <v>50.4</v>
      </c>
      <c r="AH41" s="97">
        <f t="shared" si="7"/>
        <v>35.052631578947363</v>
      </c>
    </row>
    <row r="42" spans="1:34" ht="17.100000000000001" customHeight="1" x14ac:dyDescent="0.2">
      <c r="A42" s="72" t="s">
        <v>153</v>
      </c>
      <c r="B42" s="15" t="str">
        <f>[38]Julho!$J$5</f>
        <v>*</v>
      </c>
      <c r="C42" s="15" t="str">
        <f>[38]Julho!$J$6</f>
        <v>*</v>
      </c>
      <c r="D42" s="15" t="str">
        <f>[38]Julho!$J$7</f>
        <v>*</v>
      </c>
      <c r="E42" s="15" t="str">
        <f>[38]Julho!$J$8</f>
        <v>*</v>
      </c>
      <c r="F42" s="15" t="str">
        <f>[38]Julho!$J$9</f>
        <v>*</v>
      </c>
      <c r="G42" s="15" t="str">
        <f>[38]Julho!$J$10</f>
        <v>*</v>
      </c>
      <c r="H42" s="15" t="str">
        <f>[38]Julho!$J$11</f>
        <v>*</v>
      </c>
      <c r="I42" s="15" t="str">
        <f>[38]Julho!$J$12</f>
        <v>*</v>
      </c>
      <c r="J42" s="15" t="str">
        <f>[38]Julho!$J$13</f>
        <v>*</v>
      </c>
      <c r="K42" s="15" t="str">
        <f>[38]Julho!$J$14</f>
        <v>*</v>
      </c>
      <c r="L42" s="15" t="str">
        <f>[38]Julho!$J$15</f>
        <v>*</v>
      </c>
      <c r="M42" s="15" t="str">
        <f>[38]Julho!$J$16</f>
        <v>*</v>
      </c>
      <c r="N42" s="15" t="str">
        <f>[38]Julho!$J$17</f>
        <v>*</v>
      </c>
      <c r="O42" s="15" t="str">
        <f>[38]Julho!$J$18</f>
        <v>*</v>
      </c>
      <c r="P42" s="15" t="str">
        <f>[38]Julho!$J$19</f>
        <v>*</v>
      </c>
      <c r="Q42" s="15">
        <f>[38]Julho!$J$20</f>
        <v>26.28</v>
      </c>
      <c r="R42" s="15">
        <f>[38]Julho!$J$21</f>
        <v>31.680000000000003</v>
      </c>
      <c r="S42" s="15">
        <f>[38]Julho!$J$22</f>
        <v>35.28</v>
      </c>
      <c r="T42" s="15">
        <f>[38]Julho!$J$23</f>
        <v>42.12</v>
      </c>
      <c r="U42" s="15">
        <f>[38]Julho!$J$24</f>
        <v>54.72</v>
      </c>
      <c r="V42" s="15">
        <f>[38]Julho!$J$25</f>
        <v>43.92</v>
      </c>
      <c r="W42" s="15">
        <f>[38]Julho!$J$26</f>
        <v>30.96</v>
      </c>
      <c r="X42" s="15">
        <f>[38]Julho!$J$27</f>
        <v>30.6</v>
      </c>
      <c r="Y42" s="15">
        <f>[38]Julho!$J$28</f>
        <v>38.519999999999996</v>
      </c>
      <c r="Z42" s="15">
        <f>[38]Julho!$J$29</f>
        <v>29.16</v>
      </c>
      <c r="AA42" s="15">
        <f>[38]Julho!$J$30</f>
        <v>23.400000000000002</v>
      </c>
      <c r="AB42" s="15">
        <f>[38]Julho!$J$31</f>
        <v>24.840000000000003</v>
      </c>
      <c r="AC42" s="15">
        <f>[38]Julho!$J$32</f>
        <v>45.36</v>
      </c>
      <c r="AD42" s="15">
        <f>[38]Julho!$J$33</f>
        <v>32.76</v>
      </c>
      <c r="AE42" s="15">
        <f>[38]Julho!$J$34</f>
        <v>34.92</v>
      </c>
      <c r="AF42" s="15">
        <f>[38]Julho!$J$35</f>
        <v>33.119999999999997</v>
      </c>
      <c r="AG42" s="21">
        <f>MAX(B42:AF42)</f>
        <v>54.72</v>
      </c>
      <c r="AH42" s="97">
        <f t="shared" si="7"/>
        <v>34.852499999999999</v>
      </c>
    </row>
    <row r="43" spans="1:34" ht="17.100000000000001" customHeight="1" x14ac:dyDescent="0.2">
      <c r="A43" s="72" t="s">
        <v>154</v>
      </c>
      <c r="B43" s="15" t="str">
        <f>[39]Julho!$J$5</f>
        <v>*</v>
      </c>
      <c r="C43" s="15" t="str">
        <f>[39]Julho!$J$6</f>
        <v>*</v>
      </c>
      <c r="D43" s="15" t="str">
        <f>[39]Julho!$J$7</f>
        <v>*</v>
      </c>
      <c r="E43" s="15" t="str">
        <f>[39]Julho!$J$8</f>
        <v>*</v>
      </c>
      <c r="F43" s="15" t="str">
        <f>[39]Julho!$J$9</f>
        <v>*</v>
      </c>
      <c r="G43" s="15" t="str">
        <f>[39]Julho!$J$10</f>
        <v>*</v>
      </c>
      <c r="H43" s="15" t="str">
        <f>[39]Julho!$J$11</f>
        <v>*</v>
      </c>
      <c r="I43" s="15" t="str">
        <f>[39]Julho!$J$12</f>
        <v>*</v>
      </c>
      <c r="J43" s="15" t="str">
        <f>[39]Julho!$J$13</f>
        <v>*</v>
      </c>
      <c r="K43" s="15" t="str">
        <f>[39]Julho!$J$14</f>
        <v>*</v>
      </c>
      <c r="L43" s="15" t="str">
        <f>[39]Julho!$J$15</f>
        <v>*</v>
      </c>
      <c r="M43" s="15" t="str">
        <f>[39]Julho!$J$16</f>
        <v>*</v>
      </c>
      <c r="N43" s="15">
        <f>[39]Julho!$J$17</f>
        <v>27.36</v>
      </c>
      <c r="O43" s="15">
        <f>[39]Julho!$J$18</f>
        <v>38.159999999999997</v>
      </c>
      <c r="P43" s="15">
        <f>[39]Julho!$J$19</f>
        <v>50.76</v>
      </c>
      <c r="Q43" s="15">
        <f>[39]Julho!$J$20</f>
        <v>37.800000000000004</v>
      </c>
      <c r="R43" s="15">
        <f>[39]Julho!$J$21</f>
        <v>39.6</v>
      </c>
      <c r="S43" s="15">
        <f>[39]Julho!$J$22</f>
        <v>39.96</v>
      </c>
      <c r="T43" s="15">
        <f>[39]Julho!$J$23</f>
        <v>47.519999999999996</v>
      </c>
      <c r="U43" s="15">
        <f>[39]Julho!$J$24</f>
        <v>57.24</v>
      </c>
      <c r="V43" s="15">
        <f>[39]Julho!$J$25</f>
        <v>54.36</v>
      </c>
      <c r="W43" s="15">
        <f>[39]Julho!$J$26</f>
        <v>36.72</v>
      </c>
      <c r="X43" s="15">
        <f>[39]Julho!$J$27</f>
        <v>28.8</v>
      </c>
      <c r="Y43" s="15">
        <f>[39]Julho!$J$28</f>
        <v>41.76</v>
      </c>
      <c r="Z43" s="15">
        <f>[39]Julho!$J$29</f>
        <v>38.159999999999997</v>
      </c>
      <c r="AA43" s="15">
        <f>[39]Julho!$J$30</f>
        <v>35.64</v>
      </c>
      <c r="AB43" s="15">
        <f>[39]Julho!$J$31</f>
        <v>30.6</v>
      </c>
      <c r="AC43" s="15">
        <f>[39]Julho!$J$32</f>
        <v>41.4</v>
      </c>
      <c r="AD43" s="15">
        <f>[39]Julho!$J$33</f>
        <v>37.080000000000005</v>
      </c>
      <c r="AE43" s="15">
        <f>[39]Julho!$J$34</f>
        <v>46.080000000000005</v>
      </c>
      <c r="AF43" s="15">
        <f>[39]Julho!$J$35</f>
        <v>37.080000000000005</v>
      </c>
      <c r="AG43" s="21">
        <f t="shared" si="8"/>
        <v>57.24</v>
      </c>
      <c r="AH43" s="97">
        <f t="shared" si="7"/>
        <v>40.320000000000007</v>
      </c>
    </row>
    <row r="44" spans="1:34" ht="17.100000000000001" customHeight="1" x14ac:dyDescent="0.2">
      <c r="A44" s="72" t="s">
        <v>155</v>
      </c>
      <c r="B44" s="15" t="str">
        <f>[40]Julho!$J$5</f>
        <v>*</v>
      </c>
      <c r="C44" s="15" t="str">
        <f>[40]Julho!$J$6</f>
        <v>*</v>
      </c>
      <c r="D44" s="15" t="str">
        <f>[40]Julho!$J$7</f>
        <v>*</v>
      </c>
      <c r="E44" s="15" t="str">
        <f>[40]Julho!$J$8</f>
        <v>*</v>
      </c>
      <c r="F44" s="15" t="str">
        <f>[40]Julho!$J$9</f>
        <v>*</v>
      </c>
      <c r="G44" s="15" t="str">
        <f>[40]Julho!$J$10</f>
        <v>*</v>
      </c>
      <c r="H44" s="15" t="str">
        <f>[40]Julho!$J$11</f>
        <v>*</v>
      </c>
      <c r="I44" s="15" t="str">
        <f>[40]Julho!$J$12</f>
        <v>*</v>
      </c>
      <c r="J44" s="15" t="str">
        <f>[40]Julho!$J$13</f>
        <v>*</v>
      </c>
      <c r="K44" s="15" t="str">
        <f>[40]Julho!$J$14</f>
        <v>*</v>
      </c>
      <c r="L44" s="15" t="str">
        <f>[40]Julho!$J$15</f>
        <v>*</v>
      </c>
      <c r="M44" s="15" t="str">
        <f>[40]Julho!$J$16</f>
        <v>*</v>
      </c>
      <c r="N44" s="15" t="str">
        <f>[40]Julho!$J$17</f>
        <v>*</v>
      </c>
      <c r="O44" s="15" t="str">
        <f>[40]Julho!$J$18</f>
        <v>*</v>
      </c>
      <c r="P44" s="15" t="str">
        <f>[40]Julho!$J$19</f>
        <v>*</v>
      </c>
      <c r="Q44" s="15" t="str">
        <f>[40]Julho!$J$20</f>
        <v>*</v>
      </c>
      <c r="R44" s="15">
        <f>[40]Julho!$J$21</f>
        <v>37.440000000000005</v>
      </c>
      <c r="S44" s="15">
        <f>[40]Julho!$J$22</f>
        <v>37.080000000000005</v>
      </c>
      <c r="T44" s="15">
        <f>[40]Julho!$J$23</f>
        <v>32.76</v>
      </c>
      <c r="U44" s="15">
        <f>[40]Julho!$J$24</f>
        <v>38.519999999999996</v>
      </c>
      <c r="V44" s="15">
        <f>[40]Julho!$J$25</f>
        <v>39.96</v>
      </c>
      <c r="W44" s="15">
        <f>[40]Julho!$J$26</f>
        <v>32.4</v>
      </c>
      <c r="X44" s="15">
        <f>[40]Julho!$J$27</f>
        <v>19.8</v>
      </c>
      <c r="Y44" s="15">
        <f>[40]Julho!$J$28</f>
        <v>20.16</v>
      </c>
      <c r="Z44" s="15">
        <f>[40]Julho!$J$29</f>
        <v>24.12</v>
      </c>
      <c r="AA44" s="15">
        <f>[40]Julho!$J$30</f>
        <v>16.559999999999999</v>
      </c>
      <c r="AB44" s="15">
        <f>[40]Julho!$J$31</f>
        <v>23.400000000000002</v>
      </c>
      <c r="AC44" s="15">
        <f>[40]Julho!$J$32</f>
        <v>44.64</v>
      </c>
      <c r="AD44" s="15">
        <f>[40]Julho!$J$33</f>
        <v>30.6</v>
      </c>
      <c r="AE44" s="15">
        <f>[40]Julho!$J$34</f>
        <v>19.079999999999998</v>
      </c>
      <c r="AF44" s="15">
        <f>[40]Julho!$J$35</f>
        <v>30.6</v>
      </c>
      <c r="AG44" s="21">
        <f t="shared" si="8"/>
        <v>44.64</v>
      </c>
      <c r="AH44" s="97">
        <f t="shared" si="7"/>
        <v>29.808000000000003</v>
      </c>
    </row>
    <row r="45" spans="1:34" ht="17.100000000000001" customHeight="1" x14ac:dyDescent="0.2">
      <c r="A45" s="72" t="s">
        <v>156</v>
      </c>
      <c r="B45" s="15" t="str">
        <f>[41]Julho!$J$5</f>
        <v>*</v>
      </c>
      <c r="C45" s="15" t="str">
        <f>[41]Julho!$J$6</f>
        <v>*</v>
      </c>
      <c r="D45" s="15" t="str">
        <f>[41]Julho!$J$7</f>
        <v>*</v>
      </c>
      <c r="E45" s="15" t="str">
        <f>[41]Julho!$J$8</f>
        <v>*</v>
      </c>
      <c r="F45" s="15" t="str">
        <f>[41]Julho!$J$9</f>
        <v>*</v>
      </c>
      <c r="G45" s="15" t="str">
        <f>[41]Julho!$J$10</f>
        <v>*</v>
      </c>
      <c r="H45" s="15" t="str">
        <f>[41]Julho!$J$11</f>
        <v>*</v>
      </c>
      <c r="I45" s="15" t="str">
        <f>[41]Julho!$J$12</f>
        <v>*</v>
      </c>
      <c r="J45" s="15" t="str">
        <f>[41]Julho!$J$13</f>
        <v>*</v>
      </c>
      <c r="K45" s="15" t="str">
        <f>[41]Julho!$J$14</f>
        <v>*</v>
      </c>
      <c r="L45" s="15" t="str">
        <f>[41]Julho!$J$15</f>
        <v>*</v>
      </c>
      <c r="M45" s="15">
        <f>[41]Julho!$J$16</f>
        <v>27.36</v>
      </c>
      <c r="N45" s="15">
        <f>[41]Julho!$J$17</f>
        <v>27.36</v>
      </c>
      <c r="O45" s="15">
        <f>[41]Julho!$J$18</f>
        <v>38.880000000000003</v>
      </c>
      <c r="P45" s="15">
        <f>[41]Julho!$J$19</f>
        <v>44.64</v>
      </c>
      <c r="Q45" s="15">
        <f>[41]Julho!$J$20</f>
        <v>37.440000000000005</v>
      </c>
      <c r="R45" s="15">
        <f>[41]Julho!$J$21</f>
        <v>38.159999999999997</v>
      </c>
      <c r="S45" s="15">
        <f>[41]Julho!$J$22</f>
        <v>38.519999999999996</v>
      </c>
      <c r="T45" s="15">
        <f>[41]Julho!$J$23</f>
        <v>39.24</v>
      </c>
      <c r="U45" s="15">
        <f>[41]Julho!$J$24</f>
        <v>43.56</v>
      </c>
      <c r="V45" s="15">
        <f>[41]Julho!$J$25</f>
        <v>43.2</v>
      </c>
      <c r="W45" s="15">
        <f>[41]Julho!$J$26</f>
        <v>34.200000000000003</v>
      </c>
      <c r="X45" s="15">
        <f>[41]Julho!$J$27</f>
        <v>30.240000000000002</v>
      </c>
      <c r="Y45" s="15">
        <f>[41]Julho!$J$28</f>
        <v>25.92</v>
      </c>
      <c r="Z45" s="15">
        <f>[41]Julho!$J$29</f>
        <v>34.200000000000003</v>
      </c>
      <c r="AA45" s="15">
        <f>[41]Julho!$J$30</f>
        <v>23.759999999999998</v>
      </c>
      <c r="AB45" s="15">
        <f>[41]Julho!$J$31</f>
        <v>33.840000000000003</v>
      </c>
      <c r="AC45" s="15">
        <f>[41]Julho!$J$32</f>
        <v>50.76</v>
      </c>
      <c r="AD45" s="15">
        <f>[41]Julho!$J$33</f>
        <v>28.44</v>
      </c>
      <c r="AE45" s="15">
        <f>[41]Julho!$J$34</f>
        <v>28.44</v>
      </c>
      <c r="AF45" s="15">
        <f>[41]Julho!$J$35</f>
        <v>39.24</v>
      </c>
      <c r="AG45" s="21">
        <f t="shared" si="8"/>
        <v>50.76</v>
      </c>
      <c r="AH45" s="97">
        <f t="shared" si="7"/>
        <v>35.370000000000012</v>
      </c>
    </row>
    <row r="46" spans="1:34" ht="17.100000000000001" customHeight="1" x14ac:dyDescent="0.2">
      <c r="A46" s="72" t="s">
        <v>157</v>
      </c>
      <c r="B46" s="15" t="str">
        <f>[42]Julho!$J$5</f>
        <v>*</v>
      </c>
      <c r="C46" s="15" t="str">
        <f>[42]Julho!$J$6</f>
        <v>*</v>
      </c>
      <c r="D46" s="15" t="str">
        <f>[42]Julho!$J$7</f>
        <v>*</v>
      </c>
      <c r="E46" s="15" t="str">
        <f>[42]Julho!$J$8</f>
        <v>*</v>
      </c>
      <c r="F46" s="15" t="str">
        <f>[42]Julho!$J$9</f>
        <v>*</v>
      </c>
      <c r="G46" s="15" t="str">
        <f>[42]Julho!$J$10</f>
        <v>*</v>
      </c>
      <c r="H46" s="15" t="str">
        <f>[42]Julho!$J$11</f>
        <v>*</v>
      </c>
      <c r="I46" s="15" t="str">
        <f>[42]Julho!$J$12</f>
        <v>*</v>
      </c>
      <c r="J46" s="15">
        <f>[42]Julho!$J$13</f>
        <v>24.48</v>
      </c>
      <c r="K46" s="15">
        <f>[42]Julho!$J$14</f>
        <v>30.6</v>
      </c>
      <c r="L46" s="15">
        <f>[42]Julho!$J$15</f>
        <v>23.759999999999998</v>
      </c>
      <c r="M46" s="15">
        <f>[42]Julho!$J$16</f>
        <v>15.840000000000002</v>
      </c>
      <c r="N46" s="15">
        <f>[42]Julho!$J$17</f>
        <v>13.68</v>
      </c>
      <c r="O46" s="15">
        <f>[42]Julho!$J$18</f>
        <v>26.64</v>
      </c>
      <c r="P46" s="15">
        <f>[42]Julho!$J$19</f>
        <v>32.04</v>
      </c>
      <c r="Q46" s="15">
        <f>[42]Julho!$J$20</f>
        <v>16.920000000000002</v>
      </c>
      <c r="R46" s="15">
        <f>[42]Julho!$J$21</f>
        <v>23.400000000000002</v>
      </c>
      <c r="S46" s="15">
        <f>[42]Julho!$J$22</f>
        <v>32.4</v>
      </c>
      <c r="T46" s="15">
        <f>[42]Julho!$J$23</f>
        <v>28.8</v>
      </c>
      <c r="U46" s="15">
        <f>[42]Julho!$J$24</f>
        <v>28.08</v>
      </c>
      <c r="V46" s="15">
        <f>[42]Julho!$J$25</f>
        <v>26.64</v>
      </c>
      <c r="W46" s="15">
        <f>[42]Julho!$J$26</f>
        <v>18</v>
      </c>
      <c r="X46" s="15">
        <f>[42]Julho!$J$27</f>
        <v>20.88</v>
      </c>
      <c r="Y46" s="15">
        <f>[42]Julho!$J$28</f>
        <v>22.32</v>
      </c>
      <c r="Z46" s="15">
        <f>[42]Julho!$J$29</f>
        <v>21.240000000000002</v>
      </c>
      <c r="AA46" s="15">
        <f>[42]Julho!$J$30</f>
        <v>21.96</v>
      </c>
      <c r="AB46" s="15">
        <f>[42]Julho!$J$31</f>
        <v>16.920000000000002</v>
      </c>
      <c r="AC46" s="15">
        <f>[42]Julho!$J$32</f>
        <v>38.159999999999997</v>
      </c>
      <c r="AD46" s="15">
        <f>[42]Julho!$J$33</f>
        <v>26.28</v>
      </c>
      <c r="AE46" s="15">
        <f>[42]Julho!$J$34</f>
        <v>23.040000000000003</v>
      </c>
      <c r="AF46" s="15">
        <f>[42]Julho!$J$35</f>
        <v>25.56</v>
      </c>
      <c r="AG46" s="21">
        <f>MAX(B46:AF46)</f>
        <v>38.159999999999997</v>
      </c>
      <c r="AH46" s="97">
        <f t="shared" si="7"/>
        <v>24.245217391304344</v>
      </c>
    </row>
    <row r="47" spans="1:34" ht="17.100000000000001" customHeight="1" x14ac:dyDescent="0.2">
      <c r="A47" s="72" t="s">
        <v>158</v>
      </c>
      <c r="B47" s="15" t="str">
        <f>[43]Julho!$J$5</f>
        <v>*</v>
      </c>
      <c r="C47" s="15" t="str">
        <f>[43]Julho!$J$6</f>
        <v>*</v>
      </c>
      <c r="D47" s="15" t="str">
        <f>[43]Julho!$J$7</f>
        <v>*</v>
      </c>
      <c r="E47" s="15" t="str">
        <f>[43]Julho!$J$8</f>
        <v>*</v>
      </c>
      <c r="F47" s="15" t="str">
        <f>[43]Julho!$J$9</f>
        <v>*</v>
      </c>
      <c r="G47" s="15" t="str">
        <f>[43]Julho!$J$10</f>
        <v>*</v>
      </c>
      <c r="H47" s="15" t="str">
        <f>[43]Julho!$J$11</f>
        <v>*</v>
      </c>
      <c r="I47" s="15" t="str">
        <f>[43]Julho!$J$12</f>
        <v>*</v>
      </c>
      <c r="J47" s="15" t="str">
        <f>[43]Julho!$J$13</f>
        <v>*</v>
      </c>
      <c r="K47" s="15">
        <f>[43]Julho!$J$14</f>
        <v>14.04</v>
      </c>
      <c r="L47" s="15">
        <f>[43]Julho!$J$15</f>
        <v>29.52</v>
      </c>
      <c r="M47" s="15">
        <f>[43]Julho!$J$16</f>
        <v>23.040000000000003</v>
      </c>
      <c r="N47" s="15">
        <f>[43]Julho!$J$17</f>
        <v>19.8</v>
      </c>
      <c r="O47" s="15">
        <f>[43]Julho!$J$18</f>
        <v>29.880000000000003</v>
      </c>
      <c r="P47" s="15">
        <f>[43]Julho!$J$19</f>
        <v>40.32</v>
      </c>
      <c r="Q47" s="15">
        <f>[43]Julho!$J$20</f>
        <v>26.28</v>
      </c>
      <c r="R47" s="15">
        <f>[43]Julho!$J$21</f>
        <v>33.480000000000004</v>
      </c>
      <c r="S47" s="15">
        <f>[43]Julho!$J$22</f>
        <v>33.480000000000004</v>
      </c>
      <c r="T47" s="15">
        <f>[43]Julho!$J$23</f>
        <v>37.080000000000005</v>
      </c>
      <c r="U47" s="15">
        <f>[43]Julho!$J$24</f>
        <v>33.840000000000003</v>
      </c>
      <c r="V47" s="15">
        <f>[43]Julho!$J$25</f>
        <v>50.04</v>
      </c>
      <c r="W47" s="15">
        <f>[43]Julho!$J$26</f>
        <v>27.720000000000002</v>
      </c>
      <c r="X47" s="15">
        <f>[43]Julho!$J$27</f>
        <v>20.16</v>
      </c>
      <c r="Y47" s="15">
        <f>[43]Julho!$J$28</f>
        <v>24.48</v>
      </c>
      <c r="Z47" s="15">
        <f>[43]Julho!$J$29</f>
        <v>23.759999999999998</v>
      </c>
      <c r="AA47" s="15">
        <f>[43]Julho!$J$30</f>
        <v>23.400000000000002</v>
      </c>
      <c r="AB47" s="15">
        <f>[43]Julho!$J$31</f>
        <v>29.880000000000003</v>
      </c>
      <c r="AC47" s="15">
        <f>[43]Julho!$J$32</f>
        <v>38.159999999999997</v>
      </c>
      <c r="AD47" s="15">
        <f>[43]Julho!$J$33</f>
        <v>39.6</v>
      </c>
      <c r="AE47" s="15">
        <f>[43]Julho!$J$34</f>
        <v>24.840000000000003</v>
      </c>
      <c r="AF47" s="15">
        <f>[43]Julho!$J$35</f>
        <v>37.440000000000005</v>
      </c>
      <c r="AG47" s="21">
        <f>MAX(B47:AF47)</f>
        <v>50.04</v>
      </c>
      <c r="AH47" s="97">
        <f t="shared" si="7"/>
        <v>30.010909090909095</v>
      </c>
    </row>
    <row r="48" spans="1:34" ht="17.100000000000001" customHeight="1" x14ac:dyDescent="0.2">
      <c r="A48" s="72" t="s">
        <v>159</v>
      </c>
      <c r="B48" s="15" t="str">
        <f>[44]Julho!$J$5</f>
        <v>*</v>
      </c>
      <c r="C48" s="15" t="str">
        <f>[44]Julho!$J$6</f>
        <v>*</v>
      </c>
      <c r="D48" s="15" t="str">
        <f>[44]Julho!$J$7</f>
        <v>*</v>
      </c>
      <c r="E48" s="15" t="str">
        <f>[44]Julho!$J$8</f>
        <v>*</v>
      </c>
      <c r="F48" s="15" t="str">
        <f>[44]Julho!$J$9</f>
        <v>*</v>
      </c>
      <c r="G48" s="15" t="str">
        <f>[44]Julho!$J$10</f>
        <v>*</v>
      </c>
      <c r="H48" s="15" t="str">
        <f>[44]Julho!$J$11</f>
        <v>*</v>
      </c>
      <c r="I48" s="15" t="str">
        <f>[44]Julho!$J$12</f>
        <v>*</v>
      </c>
      <c r="J48" s="15" t="str">
        <f>[44]Julho!$J$13</f>
        <v>*</v>
      </c>
      <c r="K48" s="15" t="str">
        <f>[44]Julho!$J$14</f>
        <v>*</v>
      </c>
      <c r="L48" s="15">
        <f>[44]Julho!$J$15</f>
        <v>13.68</v>
      </c>
      <c r="M48" s="15">
        <f>[44]Julho!$J$16</f>
        <v>38.519999999999996</v>
      </c>
      <c r="N48" s="15">
        <f>[44]Julho!$J$17</f>
        <v>22.68</v>
      </c>
      <c r="O48" s="15">
        <f>[44]Julho!$J$18</f>
        <v>35.28</v>
      </c>
      <c r="P48" s="15">
        <f>[44]Julho!$J$19</f>
        <v>39.96</v>
      </c>
      <c r="Q48" s="15">
        <f>[44]Julho!$J$20</f>
        <v>29.52</v>
      </c>
      <c r="R48" s="15">
        <f>[44]Julho!$J$21</f>
        <v>36.36</v>
      </c>
      <c r="S48" s="15">
        <f>[44]Julho!$J$22</f>
        <v>39.6</v>
      </c>
      <c r="T48" s="15">
        <f>[44]Julho!$J$23</f>
        <v>35.64</v>
      </c>
      <c r="U48" s="15">
        <f>[44]Julho!$J$24</f>
        <v>41.04</v>
      </c>
      <c r="V48" s="15">
        <f>[44]Julho!$J$25</f>
        <v>47.88</v>
      </c>
      <c r="W48" s="15">
        <f>[44]Julho!$J$26</f>
        <v>34.200000000000003</v>
      </c>
      <c r="X48" s="15">
        <f>[44]Julho!$J$27</f>
        <v>25.92</v>
      </c>
      <c r="Y48" s="15">
        <f>[44]Julho!$J$28</f>
        <v>29.16</v>
      </c>
      <c r="Z48" s="15">
        <f>[44]Julho!$J$29</f>
        <v>41.4</v>
      </c>
      <c r="AA48" s="15">
        <f>[44]Julho!$J$30</f>
        <v>26.28</v>
      </c>
      <c r="AB48" s="15">
        <f>[44]Julho!$J$31</f>
        <v>35.28</v>
      </c>
      <c r="AC48" s="15">
        <f>[44]Julho!$J$32</f>
        <v>42.480000000000004</v>
      </c>
      <c r="AD48" s="15">
        <f>[44]Julho!$J$33</f>
        <v>32.4</v>
      </c>
      <c r="AE48" s="15">
        <f>[44]Julho!$J$34</f>
        <v>22.32</v>
      </c>
      <c r="AF48" s="15">
        <f>[44]Julho!$J$35</f>
        <v>37.800000000000004</v>
      </c>
      <c r="AG48" s="21">
        <f>MAX(B48:AF48)</f>
        <v>47.88</v>
      </c>
      <c r="AH48" s="97">
        <f t="shared" si="7"/>
        <v>33.685714285714283</v>
      </c>
    </row>
    <row r="49" spans="1:35" ht="17.100000000000001" customHeight="1" x14ac:dyDescent="0.2">
      <c r="A49" s="72" t="s">
        <v>160</v>
      </c>
      <c r="B49" s="15" t="str">
        <f>[45]Julho!$J$5</f>
        <v>*</v>
      </c>
      <c r="C49" s="15" t="str">
        <f>[45]Julho!$J$6</f>
        <v>*</v>
      </c>
      <c r="D49" s="15" t="str">
        <f>[45]Julho!$J$7</f>
        <v>*</v>
      </c>
      <c r="E49" s="15" t="str">
        <f>[45]Julho!$J$8</f>
        <v>*</v>
      </c>
      <c r="F49" s="15" t="str">
        <f>[45]Julho!$J$9</f>
        <v>*</v>
      </c>
      <c r="G49" s="15" t="str">
        <f>[45]Julho!$J$10</f>
        <v>*</v>
      </c>
      <c r="H49" s="15" t="str">
        <f>[45]Julho!$J$11</f>
        <v>*</v>
      </c>
      <c r="I49" s="15" t="str">
        <f>[45]Julho!$J$12</f>
        <v>*</v>
      </c>
      <c r="J49" s="15" t="str">
        <f>[45]Julho!$J$13</f>
        <v>*</v>
      </c>
      <c r="K49" s="15" t="str">
        <f>[45]Julho!$J$14</f>
        <v>*</v>
      </c>
      <c r="L49" s="15">
        <f>[45]Julho!$J$15</f>
        <v>38.880000000000003</v>
      </c>
      <c r="M49" s="15">
        <f>[45]Julho!$J$16</f>
        <v>37.080000000000005</v>
      </c>
      <c r="N49" s="15">
        <f>[45]Julho!$J$17</f>
        <v>17.64</v>
      </c>
      <c r="O49" s="15">
        <f>[45]Julho!$J$18</f>
        <v>29.880000000000003</v>
      </c>
      <c r="P49" s="15">
        <f>[45]Julho!$J$19</f>
        <v>38.159999999999997</v>
      </c>
      <c r="Q49" s="15">
        <f>[45]Julho!$J$20</f>
        <v>31.680000000000003</v>
      </c>
      <c r="R49" s="15">
        <f>[45]Julho!$J$21</f>
        <v>29.16</v>
      </c>
      <c r="S49" s="15">
        <f>[45]Julho!$J$22</f>
        <v>29.880000000000003</v>
      </c>
      <c r="T49" s="15">
        <f>[45]Julho!$J$23</f>
        <v>40.680000000000007</v>
      </c>
      <c r="U49" s="15">
        <f>[45]Julho!$J$24</f>
        <v>38.880000000000003</v>
      </c>
      <c r="V49" s="15">
        <f>[45]Julho!$J$25</f>
        <v>45.36</v>
      </c>
      <c r="W49" s="15">
        <f>[45]Julho!$J$26</f>
        <v>23.759999999999998</v>
      </c>
      <c r="X49" s="15">
        <f>[45]Julho!$J$27</f>
        <v>24.48</v>
      </c>
      <c r="Y49" s="15">
        <f>[45]Julho!$J$28</f>
        <v>23.400000000000002</v>
      </c>
      <c r="Z49" s="15">
        <f>[45]Julho!$J$29</f>
        <v>35.64</v>
      </c>
      <c r="AA49" s="15">
        <f>[45]Julho!$J$30</f>
        <v>33.119999999999997</v>
      </c>
      <c r="AB49" s="15">
        <f>[45]Julho!$J$31</f>
        <v>30.96</v>
      </c>
      <c r="AC49" s="15">
        <f>[45]Julho!$J$32</f>
        <v>34.200000000000003</v>
      </c>
      <c r="AD49" s="15">
        <f>[45]Julho!$J$33</f>
        <v>33.480000000000004</v>
      </c>
      <c r="AE49" s="15">
        <f>[45]Julho!$J$34</f>
        <v>29.52</v>
      </c>
      <c r="AF49" s="15">
        <f>[45]Julho!$J$35</f>
        <v>33.840000000000003</v>
      </c>
      <c r="AG49" s="21">
        <f>MAX(B49:AF49)</f>
        <v>45.36</v>
      </c>
      <c r="AH49" s="97">
        <f t="shared" si="7"/>
        <v>32.36571428571429</v>
      </c>
    </row>
    <row r="50" spans="1:35" s="5" customFormat="1" ht="17.100000000000001" customHeight="1" x14ac:dyDescent="0.2">
      <c r="A50" s="108" t="s">
        <v>33</v>
      </c>
      <c r="B50" s="18">
        <f t="shared" ref="B50:AG50" si="9">MAX(B5:B49)</f>
        <v>41.4</v>
      </c>
      <c r="C50" s="18">
        <f t="shared" si="9"/>
        <v>39.6</v>
      </c>
      <c r="D50" s="18">
        <f t="shared" si="9"/>
        <v>42.480000000000004</v>
      </c>
      <c r="E50" s="18">
        <f t="shared" si="9"/>
        <v>39.96</v>
      </c>
      <c r="F50" s="18">
        <f t="shared" si="9"/>
        <v>39.24</v>
      </c>
      <c r="G50" s="18">
        <f t="shared" si="9"/>
        <v>37.440000000000005</v>
      </c>
      <c r="H50" s="18">
        <f t="shared" si="9"/>
        <v>38.519999999999996</v>
      </c>
      <c r="I50" s="18">
        <f t="shared" si="9"/>
        <v>53.28</v>
      </c>
      <c r="J50" s="18">
        <f t="shared" si="9"/>
        <v>48.96</v>
      </c>
      <c r="K50" s="18">
        <f t="shared" si="9"/>
        <v>42.84</v>
      </c>
      <c r="L50" s="18">
        <f t="shared" si="9"/>
        <v>43.56</v>
      </c>
      <c r="M50" s="18">
        <f t="shared" si="9"/>
        <v>45.36</v>
      </c>
      <c r="N50" s="18">
        <f t="shared" si="9"/>
        <v>33.119999999999997</v>
      </c>
      <c r="O50" s="18">
        <f t="shared" si="9"/>
        <v>48.24</v>
      </c>
      <c r="P50" s="18">
        <f t="shared" si="9"/>
        <v>55.800000000000004</v>
      </c>
      <c r="Q50" s="18">
        <f t="shared" si="9"/>
        <v>41.04</v>
      </c>
      <c r="R50" s="18">
        <f t="shared" si="9"/>
        <v>45.36</v>
      </c>
      <c r="S50" s="18">
        <f t="shared" si="9"/>
        <v>43.56</v>
      </c>
      <c r="T50" s="18">
        <f t="shared" si="9"/>
        <v>48.96</v>
      </c>
      <c r="U50" s="18">
        <f t="shared" si="9"/>
        <v>63.360000000000007</v>
      </c>
      <c r="V50" s="18">
        <f t="shared" si="9"/>
        <v>63</v>
      </c>
      <c r="W50" s="18">
        <f t="shared" si="9"/>
        <v>39.96</v>
      </c>
      <c r="X50" s="18">
        <f t="shared" si="9"/>
        <v>52.2</v>
      </c>
      <c r="Y50" s="18">
        <f t="shared" si="9"/>
        <v>60.839999999999996</v>
      </c>
      <c r="Z50" s="18">
        <f t="shared" si="9"/>
        <v>41.4</v>
      </c>
      <c r="AA50" s="18">
        <f t="shared" si="9"/>
        <v>54.36</v>
      </c>
      <c r="AB50" s="18">
        <f t="shared" si="9"/>
        <v>40.680000000000007</v>
      </c>
      <c r="AC50" s="18">
        <f t="shared" si="9"/>
        <v>51.84</v>
      </c>
      <c r="AD50" s="18">
        <f t="shared" si="9"/>
        <v>41.4</v>
      </c>
      <c r="AE50" s="18">
        <f t="shared" si="9"/>
        <v>46.080000000000005</v>
      </c>
      <c r="AF50" s="18">
        <f t="shared" si="9"/>
        <v>47.16</v>
      </c>
      <c r="AG50" s="20">
        <f t="shared" si="9"/>
        <v>63.360000000000007</v>
      </c>
      <c r="AH50" s="137">
        <f>AVERAGE(AH5:AH49)</f>
        <v>31.597740081160875</v>
      </c>
    </row>
    <row r="51" spans="1:35" x14ac:dyDescent="0.2">
      <c r="A51" s="77"/>
      <c r="B51" s="69"/>
      <c r="C51" s="69"/>
      <c r="D51" s="69" t="s">
        <v>136</v>
      </c>
      <c r="E51" s="69"/>
      <c r="F51" s="69"/>
      <c r="G51" s="6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66"/>
      <c r="AE51" s="123" t="s">
        <v>51</v>
      </c>
      <c r="AF51" s="124"/>
      <c r="AG51" s="64"/>
      <c r="AH51" s="67"/>
    </row>
    <row r="52" spans="1:35" x14ac:dyDescent="0.2">
      <c r="A52" s="77"/>
      <c r="B52" s="63" t="s">
        <v>137</v>
      </c>
      <c r="C52" s="63"/>
      <c r="D52" s="63"/>
      <c r="E52" s="63"/>
      <c r="F52" s="63"/>
      <c r="G52" s="63"/>
      <c r="H52" s="63"/>
      <c r="I52" s="63"/>
      <c r="J52" s="110"/>
      <c r="K52" s="110"/>
      <c r="L52" s="110"/>
      <c r="M52" s="110" t="s">
        <v>49</v>
      </c>
      <c r="N52" s="110"/>
      <c r="O52" s="110"/>
      <c r="P52" s="110"/>
      <c r="Q52" s="110"/>
      <c r="R52" s="110"/>
      <c r="S52" s="110"/>
      <c r="T52" s="154" t="s">
        <v>131</v>
      </c>
      <c r="U52" s="154"/>
      <c r="V52" s="154"/>
      <c r="W52" s="154"/>
      <c r="X52" s="154"/>
      <c r="Y52" s="110"/>
      <c r="Z52" s="110"/>
      <c r="AA52" s="110"/>
      <c r="AB52" s="110"/>
      <c r="AC52" s="110"/>
      <c r="AD52" s="110"/>
      <c r="AE52" s="110"/>
      <c r="AF52" s="124"/>
      <c r="AG52" s="64"/>
      <c r="AH52" s="65"/>
      <c r="AI52" s="65"/>
    </row>
    <row r="53" spans="1:35" x14ac:dyDescent="0.2">
      <c r="A53" s="78"/>
      <c r="B53" s="110"/>
      <c r="C53" s="110"/>
      <c r="D53" s="110"/>
      <c r="E53" s="110"/>
      <c r="F53" s="110"/>
      <c r="G53" s="110"/>
      <c r="H53" s="110"/>
      <c r="I53" s="110"/>
      <c r="J53" s="109"/>
      <c r="K53" s="109"/>
      <c r="L53" s="109"/>
      <c r="M53" s="109" t="s">
        <v>50</v>
      </c>
      <c r="N53" s="109"/>
      <c r="O53" s="109"/>
      <c r="P53" s="109"/>
      <c r="Q53" s="110"/>
      <c r="R53" s="110"/>
      <c r="S53" s="110"/>
      <c r="T53" s="153" t="s">
        <v>132</v>
      </c>
      <c r="U53" s="153"/>
      <c r="V53" s="153"/>
      <c r="W53" s="153"/>
      <c r="X53" s="153"/>
      <c r="Y53" s="110"/>
      <c r="Z53" s="110"/>
      <c r="AA53" s="110"/>
      <c r="AB53" s="110"/>
      <c r="AC53" s="110"/>
      <c r="AD53" s="66"/>
      <c r="AE53" s="66"/>
      <c r="AF53" s="124"/>
      <c r="AG53" s="64"/>
      <c r="AH53" s="65"/>
      <c r="AI53" s="67"/>
    </row>
    <row r="54" spans="1:35" x14ac:dyDescent="0.2">
      <c r="A54" s="77"/>
      <c r="B54" s="69"/>
      <c r="C54" s="69"/>
      <c r="D54" s="69"/>
      <c r="E54" s="69"/>
      <c r="F54" s="69"/>
      <c r="G54" s="69"/>
      <c r="H54" s="69"/>
      <c r="I54" s="69"/>
      <c r="J54" s="69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66"/>
      <c r="AE54" s="66"/>
      <c r="AF54" s="124"/>
      <c r="AG54" s="64"/>
      <c r="AH54" s="116"/>
    </row>
    <row r="55" spans="1:35" x14ac:dyDescent="0.2">
      <c r="A55" s="78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66"/>
      <c r="AF55" s="124"/>
      <c r="AG55" s="64"/>
      <c r="AH55" s="67"/>
    </row>
    <row r="56" spans="1:35" x14ac:dyDescent="0.2">
      <c r="A56" s="78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82"/>
      <c r="AF56" s="124"/>
      <c r="AG56" s="64"/>
      <c r="AH56" s="67"/>
    </row>
    <row r="57" spans="1:35" ht="13.5" thickBot="1" x14ac:dyDescent="0.25">
      <c r="A57" s="125"/>
      <c r="B57" s="126"/>
      <c r="C57" s="126"/>
      <c r="D57" s="126"/>
      <c r="E57" s="126"/>
      <c r="F57" s="126"/>
      <c r="G57" s="126" t="s">
        <v>51</v>
      </c>
      <c r="H57" s="126"/>
      <c r="I57" s="126"/>
      <c r="J57" s="126"/>
      <c r="K57" s="126"/>
      <c r="L57" s="126" t="s">
        <v>51</v>
      </c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7"/>
      <c r="AG57" s="128"/>
      <c r="AH57" s="129"/>
    </row>
    <row r="59" spans="1:35" x14ac:dyDescent="0.2">
      <c r="C59" s="2" t="s">
        <v>51</v>
      </c>
      <c r="X59" s="2" t="s">
        <v>51</v>
      </c>
    </row>
    <row r="61" spans="1:35" x14ac:dyDescent="0.2">
      <c r="AD61" s="2" t="s">
        <v>51</v>
      </c>
    </row>
    <row r="62" spans="1:35" x14ac:dyDescent="0.2">
      <c r="AI62" s="17" t="s">
        <v>51</v>
      </c>
    </row>
    <row r="64" spans="1:35" x14ac:dyDescent="0.2">
      <c r="Y64" s="2" t="s">
        <v>51</v>
      </c>
    </row>
    <row r="66" spans="16:16" x14ac:dyDescent="0.2">
      <c r="P66" s="2" t="s">
        <v>51</v>
      </c>
    </row>
  </sheetData>
  <sheetProtection algorithmName="SHA-512" hashValue="w6YLoC1jnuJZIhkWWoQLQPD4HF1/pGiHuloKuELQRC/OCYYA8+ykJWrVTPdMynKiDqD58ICMML/aGoaYzQLztQ==" saltValue="PGt4gDFgUC1pDBRIdXu6AQ==" spinCount="100000" sheet="1" objects="1" scenarios="1"/>
  <mergeCells count="36"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adm</cp:lastModifiedBy>
  <cp:lastPrinted>2016-08-02T16:10:53Z</cp:lastPrinted>
  <dcterms:created xsi:type="dcterms:W3CDTF">2008-08-15T13:32:29Z</dcterms:created>
  <dcterms:modified xsi:type="dcterms:W3CDTF">2021-11-10T22:03:22Z</dcterms:modified>
</cp:coreProperties>
</file>