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9\"/>
    </mc:Choice>
  </mc:AlternateContent>
  <bookViews>
    <workbookView xWindow="0" yWindow="0" windowWidth="20730" windowHeight="96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  <fileRecoveryPr repairLoad="1"/>
</workbook>
</file>

<file path=xl/calcChain.xml><?xml version="1.0" encoding="utf-8"?>
<calcChain xmlns="http://schemas.openxmlformats.org/spreadsheetml/2006/main">
  <c r="AF49" i="14" l="1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G38" i="7" s="1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G26" i="7" s="1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G7" i="7" s="1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25" i="5" l="1"/>
  <c r="AH25" i="5"/>
  <c r="AG15" i="5"/>
  <c r="AH15" i="5"/>
  <c r="AG9" i="7"/>
  <c r="AG7" i="8"/>
  <c r="AH7" i="8"/>
  <c r="AH31" i="8"/>
  <c r="AG31" i="8"/>
  <c r="AG25" i="12"/>
  <c r="AH25" i="12"/>
  <c r="AH35" i="15"/>
  <c r="AG35" i="15"/>
  <c r="AI26" i="14"/>
  <c r="AH26" i="14"/>
  <c r="AG26" i="14"/>
  <c r="AG38" i="14"/>
  <c r="AH38" i="14"/>
  <c r="AI38" i="14"/>
  <c r="AH35" i="12"/>
  <c r="AG35" i="12"/>
  <c r="AG31" i="4"/>
  <c r="AH25" i="6"/>
  <c r="AG25" i="6"/>
  <c r="AG35" i="7"/>
  <c r="AH26" i="8"/>
  <c r="AG26" i="8"/>
  <c r="AH38" i="8"/>
  <c r="AG38" i="8"/>
  <c r="AI9" i="14"/>
  <c r="AH9" i="14"/>
  <c r="AG9" i="14"/>
  <c r="AG7" i="4"/>
  <c r="AG26" i="4"/>
  <c r="AG38" i="4"/>
  <c r="AH9" i="8"/>
  <c r="AG9" i="8"/>
  <c r="AH15" i="12"/>
  <c r="AG15" i="12"/>
  <c r="AH25" i="15"/>
  <c r="AG25" i="15"/>
  <c r="AG35" i="6"/>
  <c r="AH35" i="6"/>
  <c r="AG9" i="4"/>
  <c r="AH15" i="6"/>
  <c r="AG15" i="6"/>
  <c r="AH7" i="9"/>
  <c r="AG7" i="9"/>
  <c r="AI35" i="14"/>
  <c r="AH35" i="14"/>
  <c r="AG35" i="14"/>
  <c r="AH7" i="5"/>
  <c r="AG7" i="5"/>
  <c r="AH31" i="5"/>
  <c r="AG31" i="5"/>
  <c r="AG25" i="7"/>
  <c r="AG35" i="8"/>
  <c r="AH35" i="8"/>
  <c r="AG26" i="9"/>
  <c r="AH26" i="9"/>
  <c r="AH38" i="9"/>
  <c r="AG38" i="9"/>
  <c r="AH15" i="15"/>
  <c r="AG15" i="15"/>
  <c r="AH26" i="5"/>
  <c r="AG26" i="5"/>
  <c r="AH38" i="5"/>
  <c r="AG38" i="5"/>
  <c r="AH9" i="9"/>
  <c r="AG9" i="9"/>
  <c r="AI25" i="14"/>
  <c r="AH25" i="14"/>
  <c r="AG25" i="14"/>
  <c r="AG35" i="4"/>
  <c r="AH9" i="5"/>
  <c r="AG9" i="5"/>
  <c r="AG15" i="7"/>
  <c r="AH25" i="8"/>
  <c r="AG25" i="8"/>
  <c r="AH7" i="12"/>
  <c r="AG7" i="12"/>
  <c r="AH31" i="12"/>
  <c r="AG31" i="12"/>
  <c r="AG25" i="4"/>
  <c r="AG7" i="6"/>
  <c r="AH7" i="6"/>
  <c r="AH31" i="6"/>
  <c r="AG31" i="6"/>
  <c r="AH35" i="9"/>
  <c r="AG35" i="9"/>
  <c r="AH26" i="12"/>
  <c r="AG26" i="12"/>
  <c r="AH38" i="12"/>
  <c r="AG38" i="12"/>
  <c r="AI15" i="14"/>
  <c r="AH15" i="14"/>
  <c r="AG15" i="14"/>
  <c r="AH35" i="5"/>
  <c r="AG35" i="5"/>
  <c r="AH26" i="6"/>
  <c r="AG26" i="6"/>
  <c r="AH38" i="6"/>
  <c r="AG38" i="6"/>
  <c r="AH15" i="8"/>
  <c r="AG15" i="8"/>
  <c r="AH9" i="12"/>
  <c r="AG9" i="12"/>
  <c r="AH7" i="15"/>
  <c r="AG7" i="15"/>
  <c r="AH31" i="15"/>
  <c r="AG31" i="15"/>
  <c r="AG15" i="4"/>
  <c r="AH9" i="6"/>
  <c r="AG9" i="6"/>
  <c r="AG31" i="7"/>
  <c r="AH25" i="9"/>
  <c r="AG25" i="9"/>
  <c r="AH26" i="15"/>
  <c r="AG26" i="15"/>
  <c r="AG38" i="15"/>
  <c r="AH38" i="15"/>
  <c r="AG9" i="15"/>
  <c r="AH9" i="15"/>
  <c r="AH15" i="9"/>
  <c r="AG15" i="9"/>
  <c r="AI7" i="14"/>
  <c r="AH7" i="14"/>
  <c r="AG7" i="14"/>
  <c r="AI31" i="14"/>
  <c r="AH31" i="14"/>
  <c r="AG31" i="14"/>
  <c r="AG49" i="6"/>
  <c r="AH49" i="6"/>
  <c r="AG49" i="5"/>
  <c r="AH49" i="5"/>
  <c r="AG49" i="4"/>
  <c r="AI49" i="14"/>
  <c r="AI20" i="14"/>
  <c r="AH41" i="8"/>
  <c r="AG43" i="7" l="1"/>
  <c r="AI45" i="14"/>
  <c r="AH45" i="6"/>
  <c r="AG45" i="14"/>
  <c r="AH43" i="9"/>
  <c r="AG41" i="4"/>
  <c r="AH41" i="12"/>
  <c r="AG41" i="14"/>
  <c r="AG43" i="4"/>
  <c r="AH41" i="5"/>
  <c r="AG45" i="7"/>
  <c r="AH43" i="8"/>
  <c r="AH45" i="9"/>
  <c r="AH43" i="12"/>
  <c r="AG43" i="14"/>
  <c r="AH45" i="15"/>
  <c r="AH45" i="5"/>
  <c r="AH43" i="6"/>
  <c r="AG41" i="7"/>
  <c r="AH41" i="9"/>
  <c r="AH43" i="15"/>
  <c r="AI41" i="14"/>
  <c r="AH43" i="14"/>
  <c r="AG45" i="4"/>
  <c r="AH43" i="5"/>
  <c r="AH41" i="6"/>
  <c r="AH45" i="8"/>
  <c r="AH45" i="12"/>
  <c r="AH41" i="15"/>
  <c r="AI43" i="14"/>
  <c r="AH45" i="14"/>
  <c r="AH41" i="14"/>
  <c r="AG45" i="15"/>
  <c r="AG43" i="15"/>
  <c r="AG41" i="15"/>
  <c r="AG45" i="12"/>
  <c r="AG43" i="12"/>
  <c r="AG41" i="12"/>
  <c r="AG45" i="9"/>
  <c r="AG43" i="9"/>
  <c r="AG41" i="9"/>
  <c r="AG45" i="8"/>
  <c r="AG43" i="8"/>
  <c r="AG41" i="8"/>
  <c r="AG45" i="6"/>
  <c r="AG43" i="6"/>
  <c r="AG41" i="6"/>
  <c r="AG45" i="5"/>
  <c r="AG43" i="5"/>
  <c r="AG41" i="5"/>
  <c r="AI47" i="14" l="1"/>
  <c r="AG46" i="6" l="1"/>
  <c r="AG48" i="6"/>
  <c r="AG27" i="7"/>
  <c r="AG32" i="7"/>
  <c r="AG39" i="7"/>
  <c r="AG46" i="7"/>
  <c r="AG46" i="14"/>
  <c r="AG23" i="8"/>
  <c r="AH39" i="6"/>
  <c r="AH22" i="8"/>
  <c r="AI32" i="14"/>
  <c r="AG40" i="14"/>
  <c r="AH17" i="5"/>
  <c r="AG40" i="6"/>
  <c r="AG28" i="8"/>
  <c r="AH29" i="8"/>
  <c r="AH34" i="8"/>
  <c r="AG39" i="8"/>
  <c r="AH42" i="8"/>
  <c r="AG44" i="8"/>
  <c r="AG47" i="8"/>
  <c r="AH48" i="8"/>
  <c r="AG28" i="9"/>
  <c r="AH29" i="9"/>
  <c r="AH34" i="9"/>
  <c r="AG39" i="9"/>
  <c r="AH42" i="9"/>
  <c r="AG47" i="9"/>
  <c r="AH48" i="9"/>
  <c r="AG28" i="12"/>
  <c r="AH29" i="12"/>
  <c r="AH34" i="12"/>
  <c r="AG39" i="12"/>
  <c r="AH42" i="12"/>
  <c r="AG47" i="12"/>
  <c r="AH48" i="12"/>
  <c r="AG28" i="15"/>
  <c r="AH29" i="15"/>
  <c r="AG30" i="15"/>
  <c r="AH34" i="15"/>
  <c r="AH42" i="15"/>
  <c r="AG44" i="15"/>
  <c r="AG47" i="15"/>
  <c r="AH48" i="15"/>
  <c r="AI28" i="14"/>
  <c r="AH19" i="8"/>
  <c r="AG29" i="14"/>
  <c r="AH30" i="14"/>
  <c r="AH37" i="14"/>
  <c r="AG27" i="5"/>
  <c r="AG29" i="5"/>
  <c r="AH32" i="5"/>
  <c r="AH39" i="5"/>
  <c r="AG46" i="5"/>
  <c r="AG48" i="5"/>
  <c r="AH27" i="6"/>
  <c r="AH32" i="6"/>
  <c r="AG33" i="6"/>
  <c r="AG39" i="6"/>
  <c r="AH40" i="6"/>
  <c r="AH23" i="8"/>
  <c r="AG22" i="8"/>
  <c r="AG22" i="5"/>
  <c r="AH22" i="9"/>
  <c r="AH22" i="12"/>
  <c r="AH22" i="15"/>
  <c r="AG21" i="9"/>
  <c r="AG21" i="15"/>
  <c r="AG21" i="14"/>
  <c r="AG21" i="12"/>
  <c r="AG20" i="8"/>
  <c r="AG20" i="5"/>
  <c r="AG20" i="6"/>
  <c r="AG20" i="7"/>
  <c r="AG19" i="8"/>
  <c r="AG18" i="8"/>
  <c r="AG18" i="5"/>
  <c r="AH18" i="9"/>
  <c r="AH18" i="12"/>
  <c r="AH18" i="15"/>
  <c r="AG18" i="14"/>
  <c r="AH18" i="8"/>
  <c r="AG17" i="9"/>
  <c r="AG17" i="12"/>
  <c r="AG17" i="15"/>
  <c r="AG12" i="7"/>
  <c r="AH12" i="8"/>
  <c r="AG12" i="14"/>
  <c r="AH12" i="6"/>
  <c r="AG11" i="5"/>
  <c r="AH8" i="9"/>
  <c r="AH8" i="12"/>
  <c r="AH8" i="15"/>
  <c r="AH8" i="14"/>
  <c r="AG5" i="7"/>
  <c r="AH5" i="8"/>
  <c r="AG5" i="9"/>
  <c r="AG5" i="12"/>
  <c r="AG5" i="15"/>
  <c r="AG19" i="7"/>
  <c r="AG30" i="7"/>
  <c r="AG44" i="7"/>
  <c r="AG47" i="14"/>
  <c r="AH49" i="14"/>
  <c r="AH8" i="5"/>
  <c r="AH19" i="5"/>
  <c r="AH19" i="6"/>
  <c r="AH23" i="6"/>
  <c r="AG28" i="6"/>
  <c r="AH28" i="8"/>
  <c r="AG32" i="8"/>
  <c r="AH33" i="8"/>
  <c r="AH40" i="8"/>
  <c r="AH47" i="8"/>
  <c r="AH28" i="9"/>
  <c r="AG32" i="9"/>
  <c r="AG11" i="12"/>
  <c r="AH17" i="12"/>
  <c r="AH28" i="12"/>
  <c r="AH33" i="12"/>
  <c r="AH47" i="12"/>
  <c r="AG11" i="15"/>
  <c r="AH17" i="15"/>
  <c r="AH21" i="15"/>
  <c r="AH28" i="15"/>
  <c r="AG32" i="15"/>
  <c r="AH33" i="15"/>
  <c r="AH40" i="15"/>
  <c r="AH47" i="15"/>
  <c r="AI8" i="14"/>
  <c r="AI17" i="14"/>
  <c r="AH21" i="14"/>
  <c r="AG27" i="14"/>
  <c r="AH28" i="14"/>
  <c r="AI29" i="14"/>
  <c r="AG30" i="14"/>
  <c r="AG32" i="14"/>
  <c r="AH34" i="14"/>
  <c r="AI37" i="14"/>
  <c r="AH42" i="14"/>
  <c r="AG44" i="14"/>
  <c r="AH12" i="5"/>
  <c r="AH44" i="6"/>
  <c r="AG11" i="7"/>
  <c r="AG23" i="7"/>
  <c r="AG37" i="7"/>
  <c r="AH11" i="8"/>
  <c r="AH44" i="14"/>
  <c r="AI44" i="14"/>
  <c r="AH11" i="5"/>
  <c r="AH23" i="5"/>
  <c r="AH30" i="5"/>
  <c r="AG33" i="5"/>
  <c r="AH37" i="5"/>
  <c r="AH44" i="5"/>
  <c r="AH11" i="6"/>
  <c r="AG30" i="6"/>
  <c r="AH37" i="6"/>
  <c r="AG11" i="9"/>
  <c r="AH17" i="9"/>
  <c r="AH21" i="9"/>
  <c r="AH33" i="9"/>
  <c r="AH40" i="9"/>
  <c r="AH47" i="9"/>
  <c r="AH21" i="12"/>
  <c r="AG32" i="12"/>
  <c r="AH40" i="12"/>
  <c r="AG17" i="5"/>
  <c r="AH17" i="8"/>
  <c r="AH20" i="8"/>
  <c r="AH21" i="8"/>
  <c r="AH18" i="5"/>
  <c r="AG21" i="5"/>
  <c r="AH22" i="5"/>
  <c r="AG28" i="5"/>
  <c r="AH29" i="5"/>
  <c r="AH34" i="5"/>
  <c r="AG37" i="5"/>
  <c r="AG39" i="5"/>
  <c r="AH42" i="5"/>
  <c r="AG47" i="5"/>
  <c r="AH48" i="5"/>
  <c r="AH8" i="6"/>
  <c r="AG17" i="6"/>
  <c r="AH18" i="6"/>
  <c r="AG19" i="6"/>
  <c r="AG21" i="6"/>
  <c r="AH22" i="6"/>
  <c r="AG23" i="6"/>
  <c r="AH29" i="6"/>
  <c r="AG32" i="6"/>
  <c r="AG34" i="6"/>
  <c r="AH42" i="6"/>
  <c r="AG44" i="6"/>
  <c r="AG47" i="6"/>
  <c r="AH48" i="6"/>
  <c r="AG8" i="7"/>
  <c r="AG18" i="7"/>
  <c r="AG22" i="7"/>
  <c r="AG29" i="7"/>
  <c r="AG34" i="7"/>
  <c r="AG42" i="7"/>
  <c r="AG48" i="7"/>
  <c r="AH8" i="8"/>
  <c r="AG17" i="8"/>
  <c r="AG21" i="8"/>
  <c r="AG27" i="8"/>
  <c r="AG29" i="8"/>
  <c r="AH32" i="8"/>
  <c r="AH39" i="8"/>
  <c r="AG46" i="8"/>
  <c r="AG48" i="8"/>
  <c r="AH12" i="9"/>
  <c r="AG18" i="9"/>
  <c r="AG20" i="9"/>
  <c r="AG22" i="9"/>
  <c r="AG27" i="9"/>
  <c r="AG29" i="9"/>
  <c r="AH32" i="9"/>
  <c r="AH39" i="9"/>
  <c r="AG46" i="9"/>
  <c r="AG48" i="9"/>
  <c r="AH12" i="12"/>
  <c r="AG18" i="12"/>
  <c r="AG20" i="12"/>
  <c r="AG22" i="12"/>
  <c r="AG27" i="12"/>
  <c r="AG29" i="12"/>
  <c r="AH32" i="12"/>
  <c r="AH39" i="12"/>
  <c r="AG46" i="12"/>
  <c r="AG48" i="12"/>
  <c r="AH12" i="15"/>
  <c r="AG18" i="15"/>
  <c r="AG20" i="15"/>
  <c r="AG22" i="15"/>
  <c r="AG27" i="15"/>
  <c r="AH32" i="15"/>
  <c r="AH39" i="15"/>
  <c r="AG40" i="15"/>
  <c r="AG46" i="15"/>
  <c r="AG48" i="15"/>
  <c r="AG8" i="14"/>
  <c r="AH12" i="14"/>
  <c r="AG20" i="14"/>
  <c r="AI21" i="14"/>
  <c r="AI27" i="14"/>
  <c r="AG28" i="14"/>
  <c r="AG33" i="14"/>
  <c r="AI34" i="14"/>
  <c r="AG37" i="14"/>
  <c r="AH40" i="14"/>
  <c r="AI42" i="14"/>
  <c r="AG48" i="14"/>
  <c r="AH21" i="5"/>
  <c r="AH28" i="5"/>
  <c r="AG32" i="5"/>
  <c r="AH33" i="5"/>
  <c r="AH40" i="5"/>
  <c r="AH47" i="5"/>
  <c r="AG11" i="6"/>
  <c r="AH17" i="6"/>
  <c r="AH21" i="6"/>
  <c r="AG27" i="6"/>
  <c r="AH28" i="6"/>
  <c r="AH33" i="6"/>
  <c r="AH47" i="6"/>
  <c r="AG17" i="7"/>
  <c r="AG21" i="7"/>
  <c r="AG28" i="7"/>
  <c r="AG33" i="7"/>
  <c r="AG40" i="7"/>
  <c r="AG47" i="7"/>
  <c r="AG11" i="8"/>
  <c r="AH30" i="8"/>
  <c r="AG33" i="8"/>
  <c r="AH37" i="8"/>
  <c r="AH44" i="8"/>
  <c r="AH11" i="9"/>
  <c r="AH19" i="9"/>
  <c r="AH23" i="9"/>
  <c r="AH30" i="9"/>
  <c r="AG33" i="9"/>
  <c r="AH37" i="9"/>
  <c r="AH44" i="9"/>
  <c r="AH11" i="12"/>
  <c r="AH19" i="12"/>
  <c r="AH23" i="12"/>
  <c r="AH30" i="12"/>
  <c r="AG33" i="12"/>
  <c r="AH37" i="12"/>
  <c r="AH44" i="12"/>
  <c r="AH11" i="15"/>
  <c r="AH19" i="15"/>
  <c r="AH23" i="15"/>
  <c r="AH30" i="15"/>
  <c r="AG33" i="15"/>
  <c r="AH37" i="15"/>
  <c r="AH44" i="15"/>
  <c r="AG11" i="14"/>
  <c r="AI12" i="14"/>
  <c r="AI19" i="14"/>
  <c r="AI23" i="14"/>
  <c r="AH32" i="14"/>
  <c r="AG34" i="14"/>
  <c r="AG39" i="14"/>
  <c r="AI40" i="14"/>
  <c r="AG42" i="14"/>
  <c r="AH47" i="14"/>
  <c r="AG49" i="14"/>
  <c r="AH6" i="9"/>
  <c r="AH6" i="14"/>
  <c r="AI6" i="14"/>
  <c r="AG6" i="5"/>
  <c r="AH6" i="5"/>
  <c r="AH6" i="6"/>
  <c r="AG6" i="7"/>
  <c r="AH6" i="8"/>
  <c r="AG6" i="14"/>
  <c r="AG6" i="6"/>
  <c r="AH6" i="12"/>
  <c r="AH6" i="15"/>
  <c r="AH5" i="5"/>
  <c r="AG5" i="6"/>
  <c r="AG5" i="8"/>
  <c r="AH5" i="9"/>
  <c r="AH5" i="12"/>
  <c r="AH5" i="15"/>
  <c r="AG5" i="14"/>
  <c r="AH5" i="6"/>
  <c r="AG5" i="5"/>
  <c r="AH46" i="14"/>
  <c r="AH48" i="14"/>
  <c r="AI46" i="14"/>
  <c r="AI48" i="14"/>
  <c r="AH39" i="14"/>
  <c r="AI39" i="14"/>
  <c r="AH33" i="14"/>
  <c r="AI33" i="14"/>
  <c r="AI30" i="14"/>
  <c r="AH27" i="14"/>
  <c r="AH29" i="14"/>
  <c r="AG17" i="14"/>
  <c r="AI18" i="14"/>
  <c r="AG19" i="14"/>
  <c r="AG23" i="14"/>
  <c r="AH18" i="14"/>
  <c r="AH17" i="14"/>
  <c r="AH19" i="14"/>
  <c r="AH23" i="14"/>
  <c r="AH20" i="14"/>
  <c r="AH11" i="14"/>
  <c r="AI11" i="14"/>
  <c r="AH5" i="14"/>
  <c r="AI5" i="14"/>
  <c r="AH46" i="15"/>
  <c r="AG42" i="15"/>
  <c r="AG39" i="15"/>
  <c r="AG37" i="15"/>
  <c r="AG34" i="15"/>
  <c r="AH27" i="15"/>
  <c r="AG29" i="15"/>
  <c r="AG19" i="15"/>
  <c r="AG23" i="15"/>
  <c r="AH20" i="15"/>
  <c r="AG12" i="15"/>
  <c r="AG8" i="15"/>
  <c r="AG6" i="15"/>
  <c r="AH46" i="12"/>
  <c r="AG44" i="12"/>
  <c r="AG42" i="12"/>
  <c r="AG40" i="12"/>
  <c r="AG37" i="12"/>
  <c r="AG34" i="12"/>
  <c r="AH27" i="12"/>
  <c r="AG30" i="12"/>
  <c r="AH20" i="12"/>
  <c r="AG19" i="12"/>
  <c r="AG23" i="12"/>
  <c r="AG12" i="12"/>
  <c r="AG8" i="12"/>
  <c r="AG6" i="12"/>
  <c r="AH46" i="9"/>
  <c r="AG44" i="9"/>
  <c r="AG42" i="9"/>
  <c r="AG40" i="9"/>
  <c r="AG37" i="9"/>
  <c r="AG34" i="9"/>
  <c r="AG30" i="9"/>
  <c r="AH27" i="9"/>
  <c r="AG19" i="9"/>
  <c r="AG23" i="9"/>
  <c r="AH20" i="9"/>
  <c r="AG12" i="9"/>
  <c r="AG8" i="9"/>
  <c r="AG6" i="9"/>
  <c r="AH46" i="8"/>
  <c r="AG42" i="8"/>
  <c r="AG40" i="8"/>
  <c r="AG37" i="8"/>
  <c r="AG34" i="8"/>
  <c r="AG30" i="8"/>
  <c r="AH27" i="8"/>
  <c r="AG12" i="8"/>
  <c r="AG8" i="8"/>
  <c r="AG6" i="8"/>
  <c r="AH46" i="6"/>
  <c r="AG42" i="6"/>
  <c r="AG37" i="6"/>
  <c r="AH34" i="6"/>
  <c r="AG29" i="6"/>
  <c r="AH30" i="6"/>
  <c r="AG18" i="6"/>
  <c r="AG22" i="6"/>
  <c r="AH20" i="6"/>
  <c r="AG12" i="6"/>
  <c r="AG8" i="6"/>
  <c r="AH46" i="5"/>
  <c r="AG44" i="5"/>
  <c r="AG42" i="5"/>
  <c r="AG40" i="5"/>
  <c r="AG34" i="5"/>
  <c r="AH27" i="5"/>
  <c r="AG30" i="5"/>
  <c r="AG19" i="5"/>
  <c r="AG23" i="5"/>
  <c r="AH20" i="5"/>
  <c r="AG12" i="5"/>
  <c r="AG8" i="5"/>
  <c r="AG50" i="7" l="1"/>
  <c r="AG6" i="4" l="1"/>
  <c r="AG20" i="4"/>
  <c r="AG23" i="4"/>
  <c r="AG29" i="4"/>
  <c r="AG34" i="4"/>
  <c r="AG42" i="4"/>
  <c r="AG48" i="4"/>
  <c r="AG12" i="4"/>
  <c r="AG19" i="4"/>
  <c r="AG28" i="4"/>
  <c r="AG33" i="4"/>
  <c r="AG40" i="4"/>
  <c r="AG47" i="4"/>
  <c r="AG11" i="4"/>
  <c r="AG18" i="4"/>
  <c r="AG22" i="4"/>
  <c r="AG27" i="4"/>
  <c r="AG32" i="4"/>
  <c r="AG39" i="4"/>
  <c r="AG46" i="4"/>
  <c r="AG5" i="4"/>
  <c r="AG8" i="4"/>
  <c r="AG17" i="4"/>
  <c r="AG21" i="4"/>
  <c r="AG30" i="4"/>
  <c r="AG37" i="4"/>
  <c r="AG44" i="4"/>
  <c r="AG50" i="4" l="1"/>
  <c r="AF51" i="14"/>
  <c r="AF50" i="4"/>
  <c r="AF50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H50" i="15"/>
  <c r="AH50" i="12"/>
  <c r="AH50" i="9"/>
  <c r="AH50" i="8"/>
  <c r="AH50" i="6"/>
  <c r="AG50" i="15"/>
  <c r="AG50" i="12"/>
  <c r="AG50" i="9"/>
  <c r="AG50" i="8"/>
  <c r="AG50" i="6"/>
  <c r="AH50" i="5"/>
  <c r="D51" i="14"/>
  <c r="H51" i="14"/>
  <c r="L51" i="14"/>
  <c r="P51" i="14"/>
  <c r="T51" i="14"/>
  <c r="X51" i="14"/>
  <c r="AB51" i="14"/>
  <c r="B50" i="14"/>
  <c r="AG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51" i="14" l="1"/>
  <c r="AG50" i="14"/>
  <c r="AH50" i="14"/>
</calcChain>
</file>

<file path=xl/sharedStrings.xml><?xml version="1.0" encoding="utf-8"?>
<sst xmlns="http://schemas.openxmlformats.org/spreadsheetml/2006/main" count="1705" uniqueCount="242">
  <si>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</si>
  <si>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</si>
  <si>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</si>
  <si>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</si>
  <si>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</si>
  <si>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</si>
  <si>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</si>
  <si>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</si>
  <si>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</si>
  <si>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</si>
  <si>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</si>
  <si>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</si>
  <si>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</si>
  <si>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</si>
  <si>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</si>
  <si>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</si>
  <si>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</si>
  <si>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</si>
  <si>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</si>
  <si>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</si>
  <si>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</si>
  <si>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</si>
  <si>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</si>
  <si>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</si>
  <si>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</si>
  <si>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</si>
  <si>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</si>
  <si>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</si>
  <si>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</si>
  <si>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</si>
  <si>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</si>
  <si>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</si>
  <si>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</si>
  <si>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</si>
  <si>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</si>
  <si>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</si>
  <si>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</si>
  <si>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</si>
  <si>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</si>
  <si>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</si>
  <si>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</si>
  <si>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</si>
  <si>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</si>
  <si>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</si>
  <si>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</si>
  <si>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</si>
  <si>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</si>
  <si>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</si>
  <si>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</si>
  <si>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</si>
  <si>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</si>
  <si>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</si>
  <si>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</si>
  <si>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</si>
  <si>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</si>
  <si>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</si>
  <si>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</si>
  <si>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</si>
  <si>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</si>
  <si>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</si>
  <si>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</si>
  <si>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</si>
  <si>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</si>
  <si>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</si>
  <si>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</si>
  <si>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</si>
  <si>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</si>
  <si>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</si>
  <si>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</si>
  <si>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</si>
  <si>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</si>
  <si>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</si>
  <si>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</si>
  <si>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</si>
  <si>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</si>
  <si>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</si>
  <si>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</si>
  <si>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</si>
  <si>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</si>
  <si>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</si>
  <si>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</si>
  <si>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</si>
  <si>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</si>
  <si>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</si>
  <si>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</si>
  <si>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</si>
  <si>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</si>
  <si>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</si>
  <si>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</si>
  <si>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</si>
  <si>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</si>
  <si>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</si>
  <si>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</si>
  <si>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</si>
  <si>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</si>
  <si>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</si>
  <si>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</si>
  <si>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</si>
  <si>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</si>
  <si>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</si>
  <si>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</si>
  <si>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</si>
  <si>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</si>
  <si>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</si>
  <si>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</si>
  <si>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</si>
  <si>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</si>
  <si>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</si>
  <si>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</si>
  <si>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</si>
  <si>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</si>
  <si>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</si>
  <si>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</si>
  <si>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</si>
  <si>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</si>
  <si>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</si>
  <si>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</si>
  <si>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</si>
  <si>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</si>
  <si>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</si>
  <si>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</si>
  <si>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</si>
  <si>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</si>
  <si>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</si>
  <si>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</si>
  <si>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</si>
  <si>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</si>
  <si>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</si>
  <si>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</si>
  <si>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</si>
  <si>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</si>
  <si>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</si>
  <si>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</si>
  <si>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</si>
  <si>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</si>
  <si>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</si>
  <si>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</si>
  <si>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</si>
  <si>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</si>
  <si>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</si>
  <si>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</si>
  <si>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</si>
  <si>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</si>
  <si>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</si>
  <si>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</si>
  <si>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</si>
  <si>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</si>
  <si>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</si>
  <si>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</si>
  <si>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</si>
  <si>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</si>
  <si>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</si>
  <si>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</si>
  <si>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</si>
  <si>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</si>
  <si>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</si>
  <si>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</si>
  <si>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</si>
  <si>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</si>
  <si>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</si>
  <si>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</si>
  <si>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</si>
  <si>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</si>
  <si>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</si>
  <si>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</si>
  <si>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</si>
  <si>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</si>
  <si>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</si>
  <si>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</si>
  <si>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</si>
  <si>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</si>
  <si>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</si>
  <si>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</si>
  <si>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</si>
  <si>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</si>
  <si>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</si>
  <si>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</si>
  <si>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</si>
  <si>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</si>
  <si>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</si>
  <si>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</si>
  <si>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</si>
  <si>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</si>
  <si>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</si>
  <si>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</si>
  <si>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</si>
  <si>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</si>
  <si>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</si>
  <si>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</si>
  <si>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</si>
  <si>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</si>
  <si>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</si>
  <si>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</si>
  <si>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</si>
  <si>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</si>
  <si>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</si>
  <si>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</si>
  <si>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</si>
  <si>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</si>
  <si>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</si>
  <si>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</si>
  <si>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</si>
  <si>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</si>
  <si>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</si>
  <si>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</si>
  <si>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</si>
  <si>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</si>
  <si>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</si>
  <si>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</si>
  <si>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</si>
  <si>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</si>
  <si>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</si>
  <si>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</si>
  <si>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</si>
  <si>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</si>
  <si>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</si>
  <si>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</si>
  <si>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</si>
  <si>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</si>
  <si>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</si>
  <si>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</si>
  <si>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</si>
  <si>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</si>
  <si>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</si>
  <si>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</si>
  <si>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</si>
  <si>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</si>
  <si>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</si>
  <si>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</si>
  <si>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</si>
  <si>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Agosto/2019</t>
  </si>
  <si>
    <t>NE</t>
  </si>
  <si>
    <t>SO</t>
  </si>
  <si>
    <t>SE</t>
  </si>
  <si>
    <t>L</t>
  </si>
  <si>
    <t>N</t>
  </si>
  <si>
    <t>S</t>
  </si>
  <si>
    <t>NO</t>
  </si>
  <si>
    <t>Obs : No dia 04 de</t>
  </si>
  <si>
    <t>Setembro, consolido</t>
  </si>
  <si>
    <t>este Boletim Geral.</t>
  </si>
  <si>
    <t>L/SE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</si>
</sst>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14" fontId="4" fillId="0" borderId="14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392642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467784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428625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33</xdr:col>
      <xdr:colOff>9525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434975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33</xdr:col>
      <xdr:colOff>205315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32</xdr:col>
      <xdr:colOff>753533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480482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guaClara_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rasil&#226;ndia_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arap&#243;_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mapu&#227;_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mpoGrande_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ssilandia_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hapadaoDoSul_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rumba_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staRica_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xim_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Dourados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mambai_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FatimaDoSul_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guatemi_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tapor&#227;_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taquirai_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vinhema_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ardim_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uti_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LagunaCarap&#227;_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aracaju_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iranda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gelica_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Nhumirim_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lvorada_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ndradina_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aranaiba_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PedroGomes_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ntaPora_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rtoMurtinho_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RibasdoRioPardo_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RioBrilhante_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antaRitadoPardo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quidauana_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aoGabriel_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elviria_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eteQuedas_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idrolandia_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onora_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TresLagoas_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ralMoreira_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andeirantes_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ataguassu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elaVista_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onit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22.741666666666664</v>
          </cell>
          <cell r="C5">
            <v>35.799999999999997</v>
          </cell>
          <cell r="D5">
            <v>12.8</v>
          </cell>
          <cell r="E5">
            <v>55.708333333333336</v>
          </cell>
          <cell r="F5">
            <v>92</v>
          </cell>
          <cell r="G5">
            <v>16</v>
          </cell>
          <cell r="H5">
            <v>12.6</v>
          </cell>
          <cell r="I5" t="str">
            <v>SO</v>
          </cell>
          <cell r="J5">
            <v>39.24</v>
          </cell>
          <cell r="K5">
            <v>0</v>
          </cell>
        </row>
        <row r="6">
          <cell r="B6">
            <v>22.833333333333329</v>
          </cell>
          <cell r="C6">
            <v>32.200000000000003</v>
          </cell>
          <cell r="D6">
            <v>18.5</v>
          </cell>
          <cell r="E6">
            <v>56.333333333333336</v>
          </cell>
          <cell r="F6">
            <v>79</v>
          </cell>
          <cell r="G6">
            <v>29</v>
          </cell>
          <cell r="H6">
            <v>20.16</v>
          </cell>
          <cell r="I6" t="str">
            <v>SO</v>
          </cell>
          <cell r="J6">
            <v>47.519999999999996</v>
          </cell>
          <cell r="K6">
            <v>0</v>
          </cell>
        </row>
        <row r="7">
          <cell r="B7">
            <v>14.483333333333333</v>
          </cell>
          <cell r="C7">
            <v>20.8</v>
          </cell>
          <cell r="D7">
            <v>9.9</v>
          </cell>
          <cell r="E7">
            <v>55.708333333333336</v>
          </cell>
          <cell r="F7">
            <v>77</v>
          </cell>
          <cell r="G7">
            <v>39</v>
          </cell>
          <cell r="H7">
            <v>18</v>
          </cell>
          <cell r="I7" t="str">
            <v>SO</v>
          </cell>
          <cell r="J7">
            <v>38.880000000000003</v>
          </cell>
          <cell r="K7">
            <v>0</v>
          </cell>
        </row>
        <row r="8">
          <cell r="B8">
            <v>15.108333333333334</v>
          </cell>
          <cell r="C8">
            <v>24</v>
          </cell>
          <cell r="D8">
            <v>9</v>
          </cell>
          <cell r="E8">
            <v>56.208333333333336</v>
          </cell>
          <cell r="F8">
            <v>77</v>
          </cell>
          <cell r="G8">
            <v>34</v>
          </cell>
          <cell r="H8">
            <v>11.879999999999999</v>
          </cell>
          <cell r="I8" t="str">
            <v>SO</v>
          </cell>
          <cell r="J8">
            <v>29.16</v>
          </cell>
          <cell r="K8">
            <v>0</v>
          </cell>
        </row>
        <row r="9">
          <cell r="B9">
            <v>15.408333333333337</v>
          </cell>
          <cell r="C9">
            <v>22.4</v>
          </cell>
          <cell r="D9">
            <v>9.8000000000000007</v>
          </cell>
          <cell r="E9">
            <v>80.666666666666671</v>
          </cell>
          <cell r="F9">
            <v>98</v>
          </cell>
          <cell r="G9">
            <v>61</v>
          </cell>
          <cell r="H9">
            <v>10.44</v>
          </cell>
          <cell r="I9" t="str">
            <v>SO</v>
          </cell>
          <cell r="J9">
            <v>26.28</v>
          </cell>
          <cell r="K9">
            <v>0</v>
          </cell>
        </row>
        <row r="10">
          <cell r="B10">
            <v>18.137499999999999</v>
          </cell>
          <cell r="C10">
            <v>22.1</v>
          </cell>
          <cell r="D10">
            <v>14.4</v>
          </cell>
          <cell r="E10">
            <v>85.208333333333329</v>
          </cell>
          <cell r="F10">
            <v>100</v>
          </cell>
          <cell r="G10">
            <v>67</v>
          </cell>
          <cell r="H10">
            <v>16.2</v>
          </cell>
          <cell r="I10" t="str">
            <v>SO</v>
          </cell>
          <cell r="J10">
            <v>40.32</v>
          </cell>
          <cell r="K10">
            <v>2.6</v>
          </cell>
        </row>
        <row r="11">
          <cell r="B11">
            <v>23.179166666666664</v>
          </cell>
          <cell r="C11">
            <v>33.4</v>
          </cell>
          <cell r="D11">
            <v>15.9</v>
          </cell>
          <cell r="E11">
            <v>69.375</v>
          </cell>
          <cell r="F11">
            <v>98</v>
          </cell>
          <cell r="G11">
            <v>33</v>
          </cell>
          <cell r="H11">
            <v>14.04</v>
          </cell>
          <cell r="I11" t="str">
            <v>SO</v>
          </cell>
          <cell r="J11">
            <v>34.92</v>
          </cell>
          <cell r="K11">
            <v>0</v>
          </cell>
        </row>
        <row r="12">
          <cell r="B12">
            <v>24.666666666666668</v>
          </cell>
          <cell r="C12">
            <v>35</v>
          </cell>
          <cell r="D12">
            <v>15</v>
          </cell>
          <cell r="E12">
            <v>59.583333333333336</v>
          </cell>
          <cell r="F12">
            <v>98</v>
          </cell>
          <cell r="G12">
            <v>23</v>
          </cell>
          <cell r="H12">
            <v>11.879999999999999</v>
          </cell>
          <cell r="I12" t="str">
            <v>SO</v>
          </cell>
          <cell r="J12">
            <v>27.36</v>
          </cell>
          <cell r="K12">
            <v>0</v>
          </cell>
        </row>
        <row r="13">
          <cell r="B13">
            <v>24.254166666666663</v>
          </cell>
          <cell r="C13">
            <v>36</v>
          </cell>
          <cell r="D13">
            <v>13.3</v>
          </cell>
          <cell r="E13">
            <v>52.916666666666664</v>
          </cell>
          <cell r="F13">
            <v>94</v>
          </cell>
          <cell r="G13">
            <v>14</v>
          </cell>
          <cell r="H13">
            <v>13.68</v>
          </cell>
          <cell r="I13" t="str">
            <v>SO</v>
          </cell>
          <cell r="J13">
            <v>36</v>
          </cell>
          <cell r="K13">
            <v>0</v>
          </cell>
        </row>
        <row r="14">
          <cell r="B14">
            <v>22.275000000000006</v>
          </cell>
          <cell r="C14">
            <v>33.200000000000003</v>
          </cell>
          <cell r="D14">
            <v>12.5</v>
          </cell>
          <cell r="E14">
            <v>55.291666666666664</v>
          </cell>
          <cell r="F14">
            <v>92</v>
          </cell>
          <cell r="G14">
            <v>27</v>
          </cell>
          <cell r="H14">
            <v>7.9200000000000008</v>
          </cell>
          <cell r="I14" t="str">
            <v>SO</v>
          </cell>
          <cell r="J14">
            <v>20.16</v>
          </cell>
          <cell r="K14">
            <v>0</v>
          </cell>
        </row>
        <row r="15">
          <cell r="B15">
            <v>23.620833333333334</v>
          </cell>
          <cell r="C15">
            <v>35.9</v>
          </cell>
          <cell r="D15">
            <v>13.1</v>
          </cell>
          <cell r="E15">
            <v>60.291666666666664</v>
          </cell>
          <cell r="F15">
            <v>98</v>
          </cell>
          <cell r="G15">
            <v>20</v>
          </cell>
          <cell r="H15">
            <v>13.32</v>
          </cell>
          <cell r="I15" t="str">
            <v>SO</v>
          </cell>
          <cell r="J15">
            <v>35.28</v>
          </cell>
          <cell r="K15">
            <v>0</v>
          </cell>
        </row>
        <row r="16">
          <cell r="B16">
            <v>25.541666666666671</v>
          </cell>
          <cell r="C16">
            <v>37.200000000000003</v>
          </cell>
          <cell r="D16">
            <v>15.4</v>
          </cell>
          <cell r="E16">
            <v>51.958333333333336</v>
          </cell>
          <cell r="F16">
            <v>89</v>
          </cell>
          <cell r="G16">
            <v>19</v>
          </cell>
          <cell r="H16">
            <v>9</v>
          </cell>
          <cell r="I16" t="str">
            <v>SO</v>
          </cell>
          <cell r="J16">
            <v>29.16</v>
          </cell>
          <cell r="K16">
            <v>0</v>
          </cell>
        </row>
        <row r="17">
          <cell r="B17">
            <v>25.091666666666669</v>
          </cell>
          <cell r="C17">
            <v>34.299999999999997</v>
          </cell>
          <cell r="D17">
            <v>17.899999999999999</v>
          </cell>
          <cell r="E17">
            <v>57.875</v>
          </cell>
          <cell r="F17">
            <v>87</v>
          </cell>
          <cell r="G17">
            <v>28</v>
          </cell>
          <cell r="H17">
            <v>18</v>
          </cell>
          <cell r="I17" t="str">
            <v>SO</v>
          </cell>
          <cell r="J17">
            <v>34.56</v>
          </cell>
          <cell r="K17">
            <v>0</v>
          </cell>
        </row>
        <row r="18">
          <cell r="B18">
            <v>20.925000000000001</v>
          </cell>
          <cell r="C18">
            <v>28.1</v>
          </cell>
          <cell r="D18">
            <v>13.6</v>
          </cell>
          <cell r="E18">
            <v>47.166666666666664</v>
          </cell>
          <cell r="F18">
            <v>63</v>
          </cell>
          <cell r="G18">
            <v>34</v>
          </cell>
          <cell r="H18">
            <v>13.32</v>
          </cell>
          <cell r="I18" t="str">
            <v>SO</v>
          </cell>
          <cell r="J18">
            <v>34.92</v>
          </cell>
          <cell r="K18">
            <v>0</v>
          </cell>
        </row>
        <row r="19">
          <cell r="B19">
            <v>20.587500000000002</v>
          </cell>
          <cell r="C19">
            <v>31.3</v>
          </cell>
          <cell r="D19">
            <v>12.1</v>
          </cell>
          <cell r="E19">
            <v>60</v>
          </cell>
          <cell r="F19">
            <v>87</v>
          </cell>
          <cell r="G19">
            <v>30</v>
          </cell>
          <cell r="H19">
            <v>13.32</v>
          </cell>
          <cell r="I19" t="str">
            <v>SO</v>
          </cell>
          <cell r="J19">
            <v>31.680000000000003</v>
          </cell>
          <cell r="K19">
            <v>0</v>
          </cell>
        </row>
        <row r="20">
          <cell r="B20">
            <v>23.120833333333337</v>
          </cell>
          <cell r="C20">
            <v>33.1</v>
          </cell>
          <cell r="D20">
            <v>14</v>
          </cell>
          <cell r="E20">
            <v>57.041666666666664</v>
          </cell>
          <cell r="F20">
            <v>96</v>
          </cell>
          <cell r="G20">
            <v>18</v>
          </cell>
          <cell r="H20">
            <v>15.120000000000001</v>
          </cell>
          <cell r="I20" t="str">
            <v>SO</v>
          </cell>
          <cell r="J20">
            <v>32.4</v>
          </cell>
          <cell r="K20">
            <v>0</v>
          </cell>
        </row>
        <row r="21">
          <cell r="B21">
            <v>23.986363636363638</v>
          </cell>
          <cell r="C21">
            <v>36.200000000000003</v>
          </cell>
          <cell r="D21">
            <v>13.7</v>
          </cell>
          <cell r="E21">
            <v>49.863636363636367</v>
          </cell>
          <cell r="F21">
            <v>87</v>
          </cell>
          <cell r="G21">
            <v>18</v>
          </cell>
          <cell r="H21">
            <v>12.96</v>
          </cell>
          <cell r="I21" t="str">
            <v>SO</v>
          </cell>
          <cell r="J21">
            <v>28.8</v>
          </cell>
          <cell r="K21">
            <v>1.2</v>
          </cell>
        </row>
        <row r="22">
          <cell r="B22">
            <v>26.087500000000006</v>
          </cell>
          <cell r="C22">
            <v>35.1</v>
          </cell>
          <cell r="D22">
            <v>17.2</v>
          </cell>
          <cell r="E22">
            <v>51.166666666666664</v>
          </cell>
          <cell r="F22">
            <v>89</v>
          </cell>
          <cell r="G22">
            <v>22</v>
          </cell>
          <cell r="H22">
            <v>12.6</v>
          </cell>
          <cell r="I22" t="str">
            <v>NE</v>
          </cell>
          <cell r="J22">
            <v>39.6</v>
          </cell>
          <cell r="K22">
            <v>0</v>
          </cell>
        </row>
        <row r="23">
          <cell r="B23">
            <v>23.237499999999997</v>
          </cell>
          <cell r="C23">
            <v>28.3</v>
          </cell>
          <cell r="D23">
            <v>18.600000000000001</v>
          </cell>
          <cell r="E23">
            <v>69.875</v>
          </cell>
          <cell r="F23">
            <v>88</v>
          </cell>
          <cell r="G23">
            <v>47</v>
          </cell>
          <cell r="H23">
            <v>10.8</v>
          </cell>
          <cell r="I23" t="str">
            <v>L</v>
          </cell>
          <cell r="J23">
            <v>20.52</v>
          </cell>
          <cell r="K23">
            <v>0</v>
          </cell>
        </row>
        <row r="24">
          <cell r="B24">
            <v>22.954166666666666</v>
          </cell>
          <cell r="C24">
            <v>30.9</v>
          </cell>
          <cell r="D24">
            <v>16.7</v>
          </cell>
          <cell r="E24">
            <v>71.583333333333329</v>
          </cell>
          <cell r="F24">
            <v>98</v>
          </cell>
          <cell r="G24">
            <v>39</v>
          </cell>
          <cell r="H24">
            <v>8.2799999999999994</v>
          </cell>
          <cell r="I24" t="str">
            <v>O</v>
          </cell>
          <cell r="J24">
            <v>18.36</v>
          </cell>
          <cell r="K24">
            <v>0</v>
          </cell>
        </row>
        <row r="25">
          <cell r="B25">
            <v>23.533333333333335</v>
          </cell>
          <cell r="C25">
            <v>32.700000000000003</v>
          </cell>
          <cell r="D25">
            <v>16.100000000000001</v>
          </cell>
          <cell r="E25">
            <v>65.291666666666671</v>
          </cell>
          <cell r="F25">
            <v>96</v>
          </cell>
          <cell r="G25">
            <v>29</v>
          </cell>
          <cell r="H25">
            <v>12.24</v>
          </cell>
          <cell r="I25" t="str">
            <v>O</v>
          </cell>
          <cell r="J25">
            <v>28.08</v>
          </cell>
          <cell r="K25">
            <v>0</v>
          </cell>
        </row>
        <row r="26">
          <cell r="B26">
            <v>22.920833333333334</v>
          </cell>
          <cell r="C26">
            <v>32.799999999999997</v>
          </cell>
          <cell r="D26">
            <v>14</v>
          </cell>
          <cell r="E26">
            <v>60.416666666666664</v>
          </cell>
          <cell r="F26">
            <v>95</v>
          </cell>
          <cell r="G26">
            <v>25</v>
          </cell>
          <cell r="H26">
            <v>13.68</v>
          </cell>
          <cell r="I26" t="str">
            <v>O</v>
          </cell>
          <cell r="J26">
            <v>25.56</v>
          </cell>
          <cell r="K26">
            <v>0</v>
          </cell>
        </row>
        <row r="27">
          <cell r="B27">
            <v>22.004166666666666</v>
          </cell>
          <cell r="C27">
            <v>31</v>
          </cell>
          <cell r="D27">
            <v>14.3</v>
          </cell>
          <cell r="E27">
            <v>59.25</v>
          </cell>
          <cell r="F27">
            <v>91</v>
          </cell>
          <cell r="G27">
            <v>29</v>
          </cell>
          <cell r="H27">
            <v>11.16</v>
          </cell>
          <cell r="I27" t="str">
            <v>O</v>
          </cell>
          <cell r="J27">
            <v>25.92</v>
          </cell>
          <cell r="K27">
            <v>0</v>
          </cell>
        </row>
        <row r="28">
          <cell r="B28">
            <v>21.06666666666667</v>
          </cell>
          <cell r="C28">
            <v>32</v>
          </cell>
          <cell r="D28">
            <v>10.199999999999999</v>
          </cell>
          <cell r="E28">
            <v>58.583333333333336</v>
          </cell>
          <cell r="F28">
            <v>97</v>
          </cell>
          <cell r="G28">
            <v>16</v>
          </cell>
          <cell r="H28">
            <v>10.8</v>
          </cell>
          <cell r="I28" t="str">
            <v>O</v>
          </cell>
          <cell r="J28">
            <v>27.36</v>
          </cell>
          <cell r="K28">
            <v>0</v>
          </cell>
        </row>
        <row r="29">
          <cell r="B29">
            <v>21.412499999999998</v>
          </cell>
          <cell r="C29">
            <v>32.700000000000003</v>
          </cell>
          <cell r="D29">
            <v>11.8</v>
          </cell>
          <cell r="E29">
            <v>52.208333333333336</v>
          </cell>
          <cell r="F29">
            <v>89</v>
          </cell>
          <cell r="G29">
            <v>19</v>
          </cell>
          <cell r="H29">
            <v>12.24</v>
          </cell>
          <cell r="I29" t="str">
            <v>O</v>
          </cell>
          <cell r="J29">
            <v>29.16</v>
          </cell>
          <cell r="K29">
            <v>0</v>
          </cell>
        </row>
        <row r="30">
          <cell r="B30">
            <v>23.758333333333336</v>
          </cell>
          <cell r="C30">
            <v>36.799999999999997</v>
          </cell>
          <cell r="D30">
            <v>13.1</v>
          </cell>
          <cell r="E30">
            <v>47.708333333333336</v>
          </cell>
          <cell r="F30">
            <v>85</v>
          </cell>
          <cell r="G30">
            <v>15</v>
          </cell>
          <cell r="H30">
            <v>11.879999999999999</v>
          </cell>
          <cell r="I30" t="str">
            <v>O</v>
          </cell>
          <cell r="J30">
            <v>29.16</v>
          </cell>
          <cell r="K30">
            <v>0</v>
          </cell>
        </row>
        <row r="31">
          <cell r="B31">
            <v>23.337500000000002</v>
          </cell>
          <cell r="C31">
            <v>27</v>
          </cell>
          <cell r="D31">
            <v>19</v>
          </cell>
          <cell r="E31">
            <v>54.75</v>
          </cell>
          <cell r="F31">
            <v>73</v>
          </cell>
          <cell r="G31">
            <v>37</v>
          </cell>
          <cell r="H31">
            <v>8.2799999999999994</v>
          </cell>
          <cell r="I31" t="str">
            <v>NO</v>
          </cell>
          <cell r="J31">
            <v>18</v>
          </cell>
          <cell r="K31">
            <v>0</v>
          </cell>
        </row>
        <row r="32">
          <cell r="B32">
            <v>24.529166666666665</v>
          </cell>
          <cell r="C32">
            <v>34.6</v>
          </cell>
          <cell r="D32">
            <v>16.5</v>
          </cell>
          <cell r="E32">
            <v>57.583333333333336</v>
          </cell>
          <cell r="F32">
            <v>92</v>
          </cell>
          <cell r="G32">
            <v>21</v>
          </cell>
          <cell r="H32">
            <v>11.16</v>
          </cell>
          <cell r="I32" t="str">
            <v>SO</v>
          </cell>
          <cell r="J32">
            <v>27.36</v>
          </cell>
          <cell r="K32">
            <v>0</v>
          </cell>
        </row>
        <row r="33">
          <cell r="B33">
            <v>25.120833333333326</v>
          </cell>
          <cell r="C33">
            <v>36.9</v>
          </cell>
          <cell r="D33">
            <v>16.2</v>
          </cell>
          <cell r="E33">
            <v>52.75</v>
          </cell>
          <cell r="F33">
            <v>87</v>
          </cell>
          <cell r="G33">
            <v>20</v>
          </cell>
          <cell r="H33">
            <v>18</v>
          </cell>
          <cell r="I33" t="str">
            <v>O</v>
          </cell>
          <cell r="J33">
            <v>40.680000000000007</v>
          </cell>
          <cell r="K33">
            <v>17</v>
          </cell>
        </row>
        <row r="34">
          <cell r="B34">
            <v>27.287500000000005</v>
          </cell>
          <cell r="C34">
            <v>37.299999999999997</v>
          </cell>
          <cell r="D34">
            <v>18.899999999999999</v>
          </cell>
          <cell r="E34">
            <v>54.416666666666664</v>
          </cell>
          <cell r="F34">
            <v>94</v>
          </cell>
          <cell r="G34">
            <v>16</v>
          </cell>
          <cell r="H34">
            <v>9.7200000000000006</v>
          </cell>
          <cell r="I34" t="str">
            <v>SE</v>
          </cell>
          <cell r="J34">
            <v>25.2</v>
          </cell>
          <cell r="K34">
            <v>0.2</v>
          </cell>
        </row>
        <row r="35">
          <cell r="B35">
            <v>27.433333333333334</v>
          </cell>
          <cell r="C35">
            <v>38.4</v>
          </cell>
          <cell r="D35">
            <v>18.8</v>
          </cell>
          <cell r="E35">
            <v>54.833333333333336</v>
          </cell>
          <cell r="F35">
            <v>91</v>
          </cell>
          <cell r="G35">
            <v>18</v>
          </cell>
          <cell r="H35">
            <v>16.559999999999999</v>
          </cell>
          <cell r="I35" t="str">
            <v>NE</v>
          </cell>
          <cell r="J35">
            <v>44.64</v>
          </cell>
          <cell r="K35">
            <v>0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27.372727272727271</v>
          </cell>
          <cell r="C5">
            <v>32.700000000000003</v>
          </cell>
          <cell r="D5">
            <v>15.7</v>
          </cell>
          <cell r="E5">
            <v>36.272727272727273</v>
          </cell>
          <cell r="F5">
            <v>70</v>
          </cell>
          <cell r="G5">
            <v>24</v>
          </cell>
          <cell r="H5">
            <v>22.32</v>
          </cell>
          <cell r="I5" t="str">
            <v>NE</v>
          </cell>
          <cell r="J5">
            <v>45.36</v>
          </cell>
          <cell r="K5">
            <v>0</v>
          </cell>
        </row>
        <row r="6">
          <cell r="B6">
            <v>15.590909090909088</v>
          </cell>
          <cell r="C6">
            <v>20.2</v>
          </cell>
          <cell r="D6">
            <v>10.199999999999999</v>
          </cell>
          <cell r="E6">
            <v>51</v>
          </cell>
          <cell r="F6">
            <v>83</v>
          </cell>
          <cell r="G6">
            <v>36</v>
          </cell>
          <cell r="H6">
            <v>29.880000000000003</v>
          </cell>
          <cell r="I6" t="str">
            <v>S</v>
          </cell>
          <cell r="J6">
            <v>54.72</v>
          </cell>
          <cell r="K6">
            <v>0</v>
          </cell>
        </row>
        <row r="7">
          <cell r="B7">
            <v>13.516666666666667</v>
          </cell>
          <cell r="C7">
            <v>18.8</v>
          </cell>
          <cell r="D7">
            <v>4.5999999999999996</v>
          </cell>
          <cell r="E7">
            <v>42.5</v>
          </cell>
          <cell r="F7">
            <v>90</v>
          </cell>
          <cell r="G7">
            <v>24</v>
          </cell>
          <cell r="H7">
            <v>23.040000000000003</v>
          </cell>
          <cell r="I7" t="str">
            <v>S</v>
          </cell>
          <cell r="J7">
            <v>40.680000000000007</v>
          </cell>
          <cell r="K7">
            <v>0</v>
          </cell>
        </row>
        <row r="8">
          <cell r="B8">
            <v>15.875</v>
          </cell>
          <cell r="C8">
            <v>22.2</v>
          </cell>
          <cell r="D8">
            <v>0.9</v>
          </cell>
          <cell r="E8">
            <v>41.75</v>
          </cell>
          <cell r="F8">
            <v>90</v>
          </cell>
          <cell r="G8">
            <v>23</v>
          </cell>
          <cell r="H8">
            <v>14.4</v>
          </cell>
          <cell r="I8" t="str">
            <v>SE</v>
          </cell>
          <cell r="J8">
            <v>28.8</v>
          </cell>
          <cell r="K8">
            <v>0</v>
          </cell>
        </row>
        <row r="9">
          <cell r="B9">
            <v>18.600000000000001</v>
          </cell>
          <cell r="C9">
            <v>23.9</v>
          </cell>
          <cell r="D9">
            <v>9</v>
          </cell>
          <cell r="E9">
            <v>59.25</v>
          </cell>
          <cell r="F9">
            <v>88</v>
          </cell>
          <cell r="G9">
            <v>44</v>
          </cell>
          <cell r="H9">
            <v>30.240000000000002</v>
          </cell>
          <cell r="I9" t="str">
            <v>NE</v>
          </cell>
          <cell r="J9">
            <v>49.680000000000007</v>
          </cell>
          <cell r="K9">
            <v>0</v>
          </cell>
        </row>
        <row r="10">
          <cell r="B10">
            <v>23.95</v>
          </cell>
          <cell r="C10">
            <v>29.4</v>
          </cell>
          <cell r="D10">
            <v>14.5</v>
          </cell>
          <cell r="E10">
            <v>53.083333333333336</v>
          </cell>
          <cell r="F10">
            <v>90</v>
          </cell>
          <cell r="G10">
            <v>32</v>
          </cell>
          <cell r="H10">
            <v>29.16</v>
          </cell>
          <cell r="I10" t="str">
            <v>NE</v>
          </cell>
          <cell r="J10">
            <v>50.04</v>
          </cell>
          <cell r="K10">
            <v>0</v>
          </cell>
        </row>
        <row r="11">
          <cell r="B11">
            <v>24.74545454545455</v>
          </cell>
          <cell r="C11">
            <v>30.8</v>
          </cell>
          <cell r="D11">
            <v>16.2</v>
          </cell>
          <cell r="E11">
            <v>59</v>
          </cell>
          <cell r="F11">
            <v>88</v>
          </cell>
          <cell r="G11">
            <v>40</v>
          </cell>
          <cell r="H11">
            <v>24.12</v>
          </cell>
          <cell r="I11" t="str">
            <v>NE</v>
          </cell>
          <cell r="J11">
            <v>45.36</v>
          </cell>
          <cell r="K11">
            <v>0</v>
          </cell>
        </row>
        <row r="12">
          <cell r="B12">
            <v>27.999999999999996</v>
          </cell>
          <cell r="C12">
            <v>33.4</v>
          </cell>
          <cell r="D12">
            <v>19.5</v>
          </cell>
          <cell r="E12">
            <v>46.272727272727273</v>
          </cell>
          <cell r="F12">
            <v>77</v>
          </cell>
          <cell r="G12">
            <v>29</v>
          </cell>
          <cell r="H12">
            <v>22.68</v>
          </cell>
          <cell r="I12" t="str">
            <v>N</v>
          </cell>
          <cell r="J12">
            <v>44.28</v>
          </cell>
          <cell r="K12">
            <v>0</v>
          </cell>
        </row>
        <row r="13">
          <cell r="B13">
            <v>28.799999999999994</v>
          </cell>
          <cell r="C13">
            <v>34.1</v>
          </cell>
          <cell r="D13">
            <v>20.3</v>
          </cell>
          <cell r="E13">
            <v>33.666666666666664</v>
          </cell>
          <cell r="F13">
            <v>61</v>
          </cell>
          <cell r="G13">
            <v>20</v>
          </cell>
          <cell r="H13">
            <v>25.56</v>
          </cell>
          <cell r="I13" t="str">
            <v>N</v>
          </cell>
          <cell r="J13">
            <v>47.88</v>
          </cell>
          <cell r="K13">
            <v>0</v>
          </cell>
        </row>
        <row r="14">
          <cell r="B14">
            <v>16.563636363636363</v>
          </cell>
          <cell r="C14">
            <v>19.3</v>
          </cell>
          <cell r="D14">
            <v>12.3</v>
          </cell>
          <cell r="E14">
            <v>71.454545454545453</v>
          </cell>
          <cell r="F14">
            <v>92</v>
          </cell>
          <cell r="G14">
            <v>61</v>
          </cell>
          <cell r="H14">
            <v>13.68</v>
          </cell>
          <cell r="I14" t="str">
            <v>S</v>
          </cell>
          <cell r="J14">
            <v>27</v>
          </cell>
          <cell r="K14">
            <v>0</v>
          </cell>
        </row>
        <row r="15">
          <cell r="B15">
            <v>25.7</v>
          </cell>
          <cell r="C15">
            <v>32.6</v>
          </cell>
          <cell r="D15">
            <v>10.6</v>
          </cell>
          <cell r="E15">
            <v>47.81818181818182</v>
          </cell>
          <cell r="F15">
            <v>94</v>
          </cell>
          <cell r="G15">
            <v>29</v>
          </cell>
          <cell r="H15">
            <v>22.32</v>
          </cell>
          <cell r="I15" t="str">
            <v>NE</v>
          </cell>
          <cell r="J15">
            <v>38.880000000000003</v>
          </cell>
          <cell r="K15">
            <v>0</v>
          </cell>
        </row>
        <row r="16">
          <cell r="B16">
            <v>30.954545454545453</v>
          </cell>
          <cell r="C16">
            <v>35.1</v>
          </cell>
          <cell r="D16">
            <v>20.100000000000001</v>
          </cell>
          <cell r="E16">
            <v>32.18181818181818</v>
          </cell>
          <cell r="F16">
            <v>57</v>
          </cell>
          <cell r="G16">
            <v>24</v>
          </cell>
          <cell r="H16">
            <v>20.52</v>
          </cell>
          <cell r="I16" t="str">
            <v>NO</v>
          </cell>
          <cell r="J16">
            <v>41.76</v>
          </cell>
          <cell r="K16">
            <v>0</v>
          </cell>
        </row>
        <row r="17">
          <cell r="B17">
            <v>20.354545454545459</v>
          </cell>
          <cell r="C17">
            <v>24.6</v>
          </cell>
          <cell r="D17">
            <v>15.9</v>
          </cell>
          <cell r="E17">
            <v>47.545454545454547</v>
          </cell>
          <cell r="F17">
            <v>93</v>
          </cell>
          <cell r="G17">
            <v>21</v>
          </cell>
          <cell r="H17">
            <v>30.96</v>
          </cell>
          <cell r="I17" t="str">
            <v>S</v>
          </cell>
          <cell r="J17">
            <v>54</v>
          </cell>
          <cell r="K17">
            <v>0</v>
          </cell>
        </row>
        <row r="18">
          <cell r="B18">
            <v>18.645454545454548</v>
          </cell>
          <cell r="C18">
            <v>25.4</v>
          </cell>
          <cell r="D18">
            <v>6.3</v>
          </cell>
          <cell r="E18">
            <v>43.272727272727273</v>
          </cell>
          <cell r="F18">
            <v>82</v>
          </cell>
          <cell r="G18">
            <v>22</v>
          </cell>
          <cell r="H18">
            <v>18.36</v>
          </cell>
          <cell r="I18" t="str">
            <v>SE</v>
          </cell>
          <cell r="J18">
            <v>28.8</v>
          </cell>
          <cell r="K18">
            <v>0</v>
          </cell>
        </row>
        <row r="19">
          <cell r="B19">
            <v>21.672727272727272</v>
          </cell>
          <cell r="C19">
            <v>27.6</v>
          </cell>
          <cell r="D19">
            <v>11</v>
          </cell>
          <cell r="E19">
            <v>50.272727272727273</v>
          </cell>
          <cell r="F19">
            <v>78</v>
          </cell>
          <cell r="G19">
            <v>39</v>
          </cell>
          <cell r="H19">
            <v>24.840000000000003</v>
          </cell>
          <cell r="I19" t="str">
            <v>NE</v>
          </cell>
          <cell r="J19">
            <v>42.480000000000004</v>
          </cell>
          <cell r="K19">
            <v>0</v>
          </cell>
        </row>
        <row r="20">
          <cell r="B20">
            <v>26.909090909090903</v>
          </cell>
          <cell r="C20">
            <v>31.2</v>
          </cell>
          <cell r="D20">
            <v>18.2</v>
          </cell>
          <cell r="E20">
            <v>38.636363636363633</v>
          </cell>
          <cell r="F20">
            <v>70</v>
          </cell>
          <cell r="G20">
            <v>25</v>
          </cell>
          <cell r="H20">
            <v>27.36</v>
          </cell>
          <cell r="I20" t="str">
            <v>NE</v>
          </cell>
          <cell r="J20">
            <v>51.12</v>
          </cell>
          <cell r="K20">
            <v>0</v>
          </cell>
        </row>
        <row r="21">
          <cell r="B21">
            <v>28.945454545454542</v>
          </cell>
          <cell r="C21">
            <v>34</v>
          </cell>
          <cell r="D21">
            <v>17.600000000000001</v>
          </cell>
          <cell r="E21">
            <v>33.636363636363633</v>
          </cell>
          <cell r="F21">
            <v>61</v>
          </cell>
          <cell r="G21">
            <v>22</v>
          </cell>
          <cell r="H21">
            <v>24.48</v>
          </cell>
          <cell r="I21" t="str">
            <v>NE</v>
          </cell>
          <cell r="J21">
            <v>48.96</v>
          </cell>
          <cell r="K21">
            <v>0</v>
          </cell>
        </row>
        <row r="22">
          <cell r="B22">
            <v>29.450000000000006</v>
          </cell>
          <cell r="C22">
            <v>33.799999999999997</v>
          </cell>
          <cell r="D22">
            <v>22.3</v>
          </cell>
          <cell r="E22">
            <v>40.6</v>
          </cell>
          <cell r="F22">
            <v>56</v>
          </cell>
          <cell r="G22">
            <v>30</v>
          </cell>
          <cell r="H22">
            <v>28.44</v>
          </cell>
          <cell r="I22" t="str">
            <v>N</v>
          </cell>
          <cell r="J22">
            <v>48.6</v>
          </cell>
          <cell r="K22">
            <v>0</v>
          </cell>
        </row>
        <row r="23">
          <cell r="B23">
            <v>23.190909090909091</v>
          </cell>
          <cell r="C23">
            <v>28.2</v>
          </cell>
          <cell r="D23">
            <v>17.899999999999999</v>
          </cell>
          <cell r="E23">
            <v>67.454545454545453</v>
          </cell>
          <cell r="F23">
            <v>93</v>
          </cell>
          <cell r="G23">
            <v>49</v>
          </cell>
          <cell r="H23">
            <v>20.16</v>
          </cell>
          <cell r="I23" t="str">
            <v>SO</v>
          </cell>
          <cell r="J23">
            <v>36.36</v>
          </cell>
          <cell r="K23">
            <v>0</v>
          </cell>
        </row>
        <row r="24">
          <cell r="B24">
            <v>23.900000000000002</v>
          </cell>
          <cell r="C24">
            <v>28.8</v>
          </cell>
          <cell r="D24">
            <v>12.7</v>
          </cell>
          <cell r="E24">
            <v>52.333333333333336</v>
          </cell>
          <cell r="F24">
            <v>80</v>
          </cell>
          <cell r="G24">
            <v>43</v>
          </cell>
          <cell r="H24">
            <v>9.3600000000000012</v>
          </cell>
          <cell r="I24" t="str">
            <v>SO</v>
          </cell>
          <cell r="J24">
            <v>28.08</v>
          </cell>
          <cell r="K24">
            <v>0</v>
          </cell>
        </row>
        <row r="25">
          <cell r="B25">
            <v>24.700000000000003</v>
          </cell>
          <cell r="C25">
            <v>29.5</v>
          </cell>
          <cell r="D25">
            <v>13.8</v>
          </cell>
          <cell r="E25">
            <v>55.090909090909093</v>
          </cell>
          <cell r="F25">
            <v>98</v>
          </cell>
          <cell r="G25">
            <v>38</v>
          </cell>
          <cell r="H25">
            <v>16.559999999999999</v>
          </cell>
          <cell r="I25" t="str">
            <v>S</v>
          </cell>
          <cell r="J25">
            <v>28.44</v>
          </cell>
          <cell r="K25">
            <v>0</v>
          </cell>
        </row>
        <row r="26">
          <cell r="B26">
            <v>25.90909090909091</v>
          </cell>
          <cell r="C26">
            <v>30.4</v>
          </cell>
          <cell r="D26">
            <v>16</v>
          </cell>
          <cell r="E26">
            <v>47.363636363636367</v>
          </cell>
          <cell r="F26">
            <v>80</v>
          </cell>
          <cell r="G26">
            <v>34</v>
          </cell>
          <cell r="H26">
            <v>21.96</v>
          </cell>
          <cell r="I26" t="str">
            <v>NE</v>
          </cell>
          <cell r="J26">
            <v>39.24</v>
          </cell>
          <cell r="K26">
            <v>0</v>
          </cell>
        </row>
        <row r="27">
          <cell r="B27">
            <v>22.941666666666666</v>
          </cell>
          <cell r="C27">
            <v>28.1</v>
          </cell>
          <cell r="D27">
            <v>13.9</v>
          </cell>
          <cell r="E27">
            <v>53.75</v>
          </cell>
          <cell r="F27">
            <v>97</v>
          </cell>
          <cell r="G27">
            <v>29</v>
          </cell>
          <cell r="H27">
            <v>14.76</v>
          </cell>
          <cell r="I27" t="str">
            <v>S</v>
          </cell>
          <cell r="J27">
            <v>27.36</v>
          </cell>
          <cell r="K27">
            <v>0</v>
          </cell>
        </row>
        <row r="28">
          <cell r="B28">
            <v>26.172727272727272</v>
          </cell>
          <cell r="C28">
            <v>30.7</v>
          </cell>
          <cell r="D28">
            <v>14.4</v>
          </cell>
          <cell r="E28">
            <v>34.636363636363633</v>
          </cell>
          <cell r="F28">
            <v>68</v>
          </cell>
          <cell r="G28">
            <v>21</v>
          </cell>
          <cell r="H28">
            <v>19.079999999999998</v>
          </cell>
          <cell r="I28" t="str">
            <v>NE</v>
          </cell>
          <cell r="J28">
            <v>36.72</v>
          </cell>
          <cell r="K28">
            <v>0</v>
          </cell>
        </row>
        <row r="29">
          <cell r="B29">
            <v>24.200000000000003</v>
          </cell>
          <cell r="C29">
            <v>29.6</v>
          </cell>
          <cell r="D29">
            <v>14.3</v>
          </cell>
          <cell r="E29">
            <v>42.363636363636367</v>
          </cell>
          <cell r="F29">
            <v>77</v>
          </cell>
          <cell r="G29">
            <v>25</v>
          </cell>
          <cell r="H29">
            <v>27.720000000000002</v>
          </cell>
          <cell r="I29" t="str">
            <v>NE</v>
          </cell>
          <cell r="J29">
            <v>45.72</v>
          </cell>
          <cell r="K29">
            <v>0</v>
          </cell>
        </row>
        <row r="30">
          <cell r="B30">
            <v>23.409090909090914</v>
          </cell>
          <cell r="C30">
            <v>30.1</v>
          </cell>
          <cell r="D30">
            <v>16.5</v>
          </cell>
          <cell r="E30">
            <v>53.81818181818182</v>
          </cell>
          <cell r="F30">
            <v>85</v>
          </cell>
          <cell r="G30">
            <v>32</v>
          </cell>
          <cell r="H30">
            <v>21.6</v>
          </cell>
          <cell r="I30" t="str">
            <v>NE</v>
          </cell>
          <cell r="J30">
            <v>44.28</v>
          </cell>
          <cell r="K30">
            <v>0.2</v>
          </cell>
        </row>
        <row r="31">
          <cell r="B31">
            <v>22.683333333333334</v>
          </cell>
          <cell r="C31">
            <v>26.9</v>
          </cell>
          <cell r="D31">
            <v>17.100000000000001</v>
          </cell>
          <cell r="E31">
            <v>63.583333333333336</v>
          </cell>
          <cell r="F31">
            <v>87</v>
          </cell>
          <cell r="G31">
            <v>47</v>
          </cell>
          <cell r="H31">
            <v>10.8</v>
          </cell>
          <cell r="I31" t="str">
            <v>NE</v>
          </cell>
          <cell r="J31">
            <v>19.079999999999998</v>
          </cell>
          <cell r="K31">
            <v>0.2</v>
          </cell>
        </row>
        <row r="32">
          <cell r="B32">
            <v>27.836363636363636</v>
          </cell>
          <cell r="C32">
            <v>32.6</v>
          </cell>
          <cell r="D32">
            <v>14.8</v>
          </cell>
          <cell r="E32">
            <v>44.454545454545453</v>
          </cell>
          <cell r="F32">
            <v>90</v>
          </cell>
          <cell r="G32">
            <v>27</v>
          </cell>
          <cell r="H32">
            <v>16.2</v>
          </cell>
          <cell r="I32" t="str">
            <v>NE</v>
          </cell>
          <cell r="J32">
            <v>27.36</v>
          </cell>
          <cell r="K32">
            <v>0</v>
          </cell>
        </row>
        <row r="33">
          <cell r="B33">
            <v>29.681818181818183</v>
          </cell>
          <cell r="C33">
            <v>34</v>
          </cell>
          <cell r="D33">
            <v>18.399999999999999</v>
          </cell>
          <cell r="E33">
            <v>35.909090909090907</v>
          </cell>
          <cell r="F33">
            <v>70</v>
          </cell>
          <cell r="G33">
            <v>26</v>
          </cell>
          <cell r="H33">
            <v>26.64</v>
          </cell>
          <cell r="I33" t="str">
            <v>NE</v>
          </cell>
          <cell r="J33">
            <v>48.6</v>
          </cell>
          <cell r="K33">
            <v>0</v>
          </cell>
        </row>
        <row r="34">
          <cell r="B34">
            <v>31.563636363636366</v>
          </cell>
          <cell r="C34">
            <v>36.299999999999997</v>
          </cell>
          <cell r="D34">
            <v>21.2</v>
          </cell>
          <cell r="E34">
            <v>31.90909090909091</v>
          </cell>
          <cell r="F34">
            <v>59</v>
          </cell>
          <cell r="G34">
            <v>19</v>
          </cell>
          <cell r="H34">
            <v>23.400000000000002</v>
          </cell>
          <cell r="I34" t="str">
            <v>NE</v>
          </cell>
          <cell r="J34">
            <v>40.32</v>
          </cell>
          <cell r="K34">
            <v>0</v>
          </cell>
        </row>
        <row r="35">
          <cell r="B35">
            <v>24.06</v>
          </cell>
          <cell r="C35">
            <v>28</v>
          </cell>
          <cell r="D35">
            <v>20.3</v>
          </cell>
          <cell r="E35">
            <v>72.8</v>
          </cell>
          <cell r="F35">
            <v>91</v>
          </cell>
          <cell r="G35">
            <v>50</v>
          </cell>
          <cell r="H35">
            <v>33.840000000000003</v>
          </cell>
          <cell r="I35" t="str">
            <v>N</v>
          </cell>
          <cell r="J35">
            <v>56.16</v>
          </cell>
          <cell r="K35">
            <v>2.6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25.008333333333329</v>
          </cell>
          <cell r="C5">
            <v>32.1</v>
          </cell>
          <cell r="D5">
            <v>19</v>
          </cell>
          <cell r="E5">
            <v>36.791666666666664</v>
          </cell>
          <cell r="F5">
            <v>54</v>
          </cell>
          <cell r="G5">
            <v>22</v>
          </cell>
          <cell r="H5">
            <v>23.040000000000003</v>
          </cell>
          <cell r="I5" t="str">
            <v>N</v>
          </cell>
          <cell r="J5">
            <v>54</v>
          </cell>
          <cell r="K5">
            <v>0</v>
          </cell>
        </row>
        <row r="6">
          <cell r="B6">
            <v>20.829166666666669</v>
          </cell>
          <cell r="C6">
            <v>25.2</v>
          </cell>
          <cell r="D6">
            <v>15.1</v>
          </cell>
          <cell r="E6">
            <v>53.208333333333336</v>
          </cell>
          <cell r="F6">
            <v>74</v>
          </cell>
          <cell r="G6">
            <v>37</v>
          </cell>
          <cell r="H6">
            <v>21.240000000000002</v>
          </cell>
          <cell r="I6" t="str">
            <v>N</v>
          </cell>
          <cell r="J6">
            <v>38.159999999999997</v>
          </cell>
          <cell r="K6">
            <v>0</v>
          </cell>
        </row>
        <row r="7">
          <cell r="B7">
            <v>10.437499999999998</v>
          </cell>
          <cell r="C7">
            <v>15.4</v>
          </cell>
          <cell r="D7">
            <v>8.4</v>
          </cell>
          <cell r="E7">
            <v>62.666666666666664</v>
          </cell>
          <cell r="F7">
            <v>78</v>
          </cell>
          <cell r="G7">
            <v>36</v>
          </cell>
          <cell r="H7">
            <v>29.52</v>
          </cell>
          <cell r="I7" t="str">
            <v>N</v>
          </cell>
          <cell r="J7">
            <v>59.4</v>
          </cell>
          <cell r="K7">
            <v>0.2</v>
          </cell>
        </row>
        <row r="8">
          <cell r="B8">
            <v>14.185714285714285</v>
          </cell>
          <cell r="C8">
            <v>23.2</v>
          </cell>
          <cell r="D8">
            <v>6.6</v>
          </cell>
          <cell r="E8">
            <v>47.523809523809526</v>
          </cell>
          <cell r="F8">
            <v>70</v>
          </cell>
          <cell r="G8">
            <v>28</v>
          </cell>
          <cell r="H8">
            <v>23.759999999999998</v>
          </cell>
          <cell r="I8" t="str">
            <v>SE</v>
          </cell>
          <cell r="J8">
            <v>37.080000000000005</v>
          </cell>
          <cell r="K8">
            <v>0</v>
          </cell>
        </row>
        <row r="9">
          <cell r="B9">
            <v>16.491666666666664</v>
          </cell>
          <cell r="C9">
            <v>23.8</v>
          </cell>
          <cell r="D9">
            <v>11.3</v>
          </cell>
          <cell r="E9">
            <v>63.375</v>
          </cell>
          <cell r="F9">
            <v>82</v>
          </cell>
          <cell r="G9">
            <v>42</v>
          </cell>
          <cell r="H9">
            <v>29.16</v>
          </cell>
          <cell r="I9" t="str">
            <v>L</v>
          </cell>
          <cell r="J9">
            <v>47.519999999999996</v>
          </cell>
          <cell r="K9">
            <v>0</v>
          </cell>
        </row>
        <row r="10">
          <cell r="B10">
            <v>20.070833333333329</v>
          </cell>
          <cell r="C10">
            <v>28.2</v>
          </cell>
          <cell r="D10">
            <v>15</v>
          </cell>
          <cell r="E10">
            <v>67.75</v>
          </cell>
          <cell r="F10">
            <v>92</v>
          </cell>
          <cell r="G10">
            <v>41</v>
          </cell>
          <cell r="H10">
            <v>32.04</v>
          </cell>
          <cell r="I10" t="str">
            <v>L</v>
          </cell>
          <cell r="J10">
            <v>55.800000000000004</v>
          </cell>
          <cell r="K10">
            <v>0</v>
          </cell>
        </row>
        <row r="11">
          <cell r="B11">
            <v>23.883333333333336</v>
          </cell>
          <cell r="C11">
            <v>32.299999999999997</v>
          </cell>
          <cell r="D11">
            <v>18.600000000000001</v>
          </cell>
          <cell r="E11">
            <v>54.958333333333336</v>
          </cell>
          <cell r="F11">
            <v>75</v>
          </cell>
          <cell r="G11">
            <v>29</v>
          </cell>
          <cell r="H11">
            <v>28.8</v>
          </cell>
          <cell r="I11" t="str">
            <v>L</v>
          </cell>
          <cell r="J11">
            <v>47.88</v>
          </cell>
          <cell r="K11">
            <v>0</v>
          </cell>
        </row>
        <row r="12">
          <cell r="B12">
            <v>26.379166666666666</v>
          </cell>
          <cell r="C12">
            <v>33.299999999999997</v>
          </cell>
          <cell r="D12">
            <v>20.9</v>
          </cell>
          <cell r="E12">
            <v>42.291666666666664</v>
          </cell>
          <cell r="F12">
            <v>63</v>
          </cell>
          <cell r="G12">
            <v>22</v>
          </cell>
          <cell r="H12">
            <v>21.240000000000002</v>
          </cell>
          <cell r="I12" t="str">
            <v>NE</v>
          </cell>
          <cell r="J12">
            <v>34.200000000000003</v>
          </cell>
          <cell r="K12">
            <v>0</v>
          </cell>
        </row>
        <row r="13">
          <cell r="B13">
            <v>26.362500000000001</v>
          </cell>
          <cell r="C13">
            <v>32.6</v>
          </cell>
          <cell r="D13">
            <v>21.3</v>
          </cell>
          <cell r="E13">
            <v>34.75</v>
          </cell>
          <cell r="F13">
            <v>53</v>
          </cell>
          <cell r="G13">
            <v>17</v>
          </cell>
          <cell r="H13">
            <v>24.12</v>
          </cell>
          <cell r="I13" t="str">
            <v>NE</v>
          </cell>
          <cell r="J13">
            <v>48.24</v>
          </cell>
          <cell r="K13">
            <v>0</v>
          </cell>
        </row>
        <row r="14">
          <cell r="B14">
            <v>21.987499999999997</v>
          </cell>
          <cell r="C14">
            <v>29.5</v>
          </cell>
          <cell r="D14">
            <v>16.8</v>
          </cell>
          <cell r="E14">
            <v>54.666666666666664</v>
          </cell>
          <cell r="F14">
            <v>82</v>
          </cell>
          <cell r="G14">
            <v>34</v>
          </cell>
          <cell r="H14">
            <v>19.079999999999998</v>
          </cell>
          <cell r="I14" t="str">
            <v>N</v>
          </cell>
          <cell r="J14">
            <v>28.08</v>
          </cell>
          <cell r="K14">
            <v>0</v>
          </cell>
        </row>
        <row r="15">
          <cell r="B15">
            <v>23.595833333333335</v>
          </cell>
          <cell r="C15">
            <v>33.200000000000003</v>
          </cell>
          <cell r="D15">
            <v>16.399999999999999</v>
          </cell>
          <cell r="E15">
            <v>51.416666666666664</v>
          </cell>
          <cell r="F15">
            <v>77</v>
          </cell>
          <cell r="G15">
            <v>21</v>
          </cell>
          <cell r="H15">
            <v>23.400000000000002</v>
          </cell>
          <cell r="I15" t="str">
            <v>L</v>
          </cell>
          <cell r="J15">
            <v>39.96</v>
          </cell>
          <cell r="K15">
            <v>0</v>
          </cell>
        </row>
        <row r="16">
          <cell r="B16">
            <v>25.912499999999998</v>
          </cell>
          <cell r="C16">
            <v>34.299999999999997</v>
          </cell>
          <cell r="D16">
            <v>17.7</v>
          </cell>
          <cell r="E16">
            <v>41.25</v>
          </cell>
          <cell r="F16">
            <v>66</v>
          </cell>
          <cell r="G16">
            <v>23</v>
          </cell>
          <cell r="H16">
            <v>18</v>
          </cell>
          <cell r="I16" t="str">
            <v>N</v>
          </cell>
          <cell r="J16">
            <v>41.04</v>
          </cell>
          <cell r="K16">
            <v>0</v>
          </cell>
        </row>
        <row r="17">
          <cell r="B17">
            <v>23.141666666666666</v>
          </cell>
          <cell r="C17">
            <v>29</v>
          </cell>
          <cell r="D17">
            <v>18.5</v>
          </cell>
          <cell r="E17">
            <v>53.416666666666664</v>
          </cell>
          <cell r="F17">
            <v>70</v>
          </cell>
          <cell r="G17">
            <v>33</v>
          </cell>
          <cell r="H17">
            <v>24.48</v>
          </cell>
          <cell r="I17" t="str">
            <v>N</v>
          </cell>
          <cell r="J17">
            <v>42.480000000000004</v>
          </cell>
          <cell r="K17">
            <v>0</v>
          </cell>
        </row>
        <row r="18">
          <cell r="B18">
            <v>18.116666666666671</v>
          </cell>
          <cell r="C18">
            <v>27.4</v>
          </cell>
          <cell r="D18">
            <v>10.9</v>
          </cell>
          <cell r="E18">
            <v>43.833333333333336</v>
          </cell>
          <cell r="F18">
            <v>58</v>
          </cell>
          <cell r="G18">
            <v>31</v>
          </cell>
          <cell r="H18">
            <v>31.319999999999997</v>
          </cell>
          <cell r="I18" t="str">
            <v>L</v>
          </cell>
          <cell r="J18">
            <v>51.84</v>
          </cell>
          <cell r="K18">
            <v>0</v>
          </cell>
        </row>
        <row r="19">
          <cell r="B19">
            <v>21.241666666666664</v>
          </cell>
          <cell r="C19">
            <v>29.8</v>
          </cell>
          <cell r="D19">
            <v>14</v>
          </cell>
          <cell r="E19">
            <v>52.833333333333336</v>
          </cell>
          <cell r="F19">
            <v>75</v>
          </cell>
          <cell r="G19">
            <v>30</v>
          </cell>
          <cell r="H19">
            <v>35.28</v>
          </cell>
          <cell r="I19" t="str">
            <v>L</v>
          </cell>
          <cell r="J19">
            <v>56.519999999999996</v>
          </cell>
          <cell r="K19">
            <v>0</v>
          </cell>
        </row>
        <row r="20">
          <cell r="B20">
            <v>24.637500000000003</v>
          </cell>
          <cell r="C20">
            <v>32.299999999999997</v>
          </cell>
          <cell r="D20">
            <v>19.399999999999999</v>
          </cell>
          <cell r="E20">
            <v>44.583333333333336</v>
          </cell>
          <cell r="F20">
            <v>79</v>
          </cell>
          <cell r="G20">
            <v>20</v>
          </cell>
          <cell r="H20">
            <v>28.8</v>
          </cell>
          <cell r="I20" t="str">
            <v>L</v>
          </cell>
          <cell r="J20">
            <v>48.96</v>
          </cell>
          <cell r="K20">
            <v>1.6</v>
          </cell>
        </row>
        <row r="21">
          <cell r="B21">
            <v>26.154166666666669</v>
          </cell>
          <cell r="C21">
            <v>33.4</v>
          </cell>
          <cell r="D21">
            <v>21</v>
          </cell>
          <cell r="E21">
            <v>35</v>
          </cell>
          <cell r="F21">
            <v>46</v>
          </cell>
          <cell r="G21">
            <v>25</v>
          </cell>
          <cell r="H21">
            <v>23.040000000000003</v>
          </cell>
          <cell r="I21" t="str">
            <v>L</v>
          </cell>
          <cell r="J21">
            <v>55.800000000000004</v>
          </cell>
          <cell r="K21">
            <v>0</v>
          </cell>
        </row>
        <row r="22">
          <cell r="B22">
            <v>26.045833333333334</v>
          </cell>
          <cell r="C22">
            <v>31.5</v>
          </cell>
          <cell r="D22">
            <v>22</v>
          </cell>
          <cell r="E22">
            <v>44.458333333333336</v>
          </cell>
          <cell r="F22">
            <v>55</v>
          </cell>
          <cell r="G22">
            <v>32</v>
          </cell>
          <cell r="H22">
            <v>21.6</v>
          </cell>
          <cell r="I22" t="str">
            <v>NE</v>
          </cell>
          <cell r="J22">
            <v>46.080000000000005</v>
          </cell>
          <cell r="K22">
            <v>0</v>
          </cell>
        </row>
        <row r="23">
          <cell r="B23">
            <v>23.012499999999999</v>
          </cell>
          <cell r="C23">
            <v>26.7</v>
          </cell>
          <cell r="D23">
            <v>17.2</v>
          </cell>
          <cell r="E23">
            <v>66.25</v>
          </cell>
          <cell r="F23">
            <v>87</v>
          </cell>
          <cell r="G23">
            <v>52</v>
          </cell>
          <cell r="H23">
            <v>14.4</v>
          </cell>
          <cell r="I23" t="str">
            <v>N</v>
          </cell>
          <cell r="J23">
            <v>27</v>
          </cell>
          <cell r="K23">
            <v>0</v>
          </cell>
        </row>
        <row r="24">
          <cell r="B24">
            <v>22.345833333333342</v>
          </cell>
          <cell r="C24">
            <v>30.2</v>
          </cell>
          <cell r="D24">
            <v>17.100000000000001</v>
          </cell>
          <cell r="E24">
            <v>64.041666666666671</v>
          </cell>
          <cell r="F24">
            <v>84</v>
          </cell>
          <cell r="G24">
            <v>38</v>
          </cell>
          <cell r="H24">
            <v>14.76</v>
          </cell>
          <cell r="I24" t="str">
            <v>N</v>
          </cell>
          <cell r="J24">
            <v>26.28</v>
          </cell>
          <cell r="K24">
            <v>0</v>
          </cell>
        </row>
        <row r="25">
          <cell r="B25">
            <v>24.854166666666668</v>
          </cell>
          <cell r="C25">
            <v>32.1</v>
          </cell>
          <cell r="D25">
            <v>17.3</v>
          </cell>
          <cell r="E25">
            <v>52.958333333333336</v>
          </cell>
          <cell r="F25">
            <v>81</v>
          </cell>
          <cell r="G25">
            <v>30</v>
          </cell>
          <cell r="H25">
            <v>19.440000000000001</v>
          </cell>
          <cell r="I25" t="str">
            <v>L</v>
          </cell>
          <cell r="J25">
            <v>29.16</v>
          </cell>
          <cell r="K25">
            <v>0</v>
          </cell>
        </row>
        <row r="26">
          <cell r="B26">
            <v>25.733333333333334</v>
          </cell>
          <cell r="C26">
            <v>33.1</v>
          </cell>
          <cell r="D26">
            <v>20.399999999999999</v>
          </cell>
          <cell r="E26">
            <v>41.625</v>
          </cell>
          <cell r="F26">
            <v>57</v>
          </cell>
          <cell r="G26">
            <v>21</v>
          </cell>
          <cell r="H26">
            <v>24.840000000000003</v>
          </cell>
          <cell r="I26" t="str">
            <v>L</v>
          </cell>
          <cell r="J26">
            <v>42.480000000000004</v>
          </cell>
          <cell r="K26">
            <v>0</v>
          </cell>
        </row>
        <row r="27">
          <cell r="B27">
            <v>23.912499999999994</v>
          </cell>
          <cell r="C27">
            <v>30.5</v>
          </cell>
          <cell r="D27">
            <v>17.399999999999999</v>
          </cell>
          <cell r="E27">
            <v>45.208333333333336</v>
          </cell>
          <cell r="F27">
            <v>69</v>
          </cell>
          <cell r="G27">
            <v>30</v>
          </cell>
          <cell r="H27">
            <v>19.8</v>
          </cell>
          <cell r="I27" t="str">
            <v>SE</v>
          </cell>
          <cell r="J27">
            <v>37.080000000000005</v>
          </cell>
          <cell r="K27">
            <v>0</v>
          </cell>
        </row>
        <row r="28">
          <cell r="B28">
            <v>24.145833333333332</v>
          </cell>
          <cell r="C28">
            <v>31.7</v>
          </cell>
          <cell r="D28">
            <v>17.8</v>
          </cell>
          <cell r="E28">
            <v>39.333333333333336</v>
          </cell>
          <cell r="F28">
            <v>60</v>
          </cell>
          <cell r="G28">
            <v>19</v>
          </cell>
          <cell r="H28">
            <v>25.56</v>
          </cell>
          <cell r="I28" t="str">
            <v>L</v>
          </cell>
          <cell r="J28">
            <v>42.12</v>
          </cell>
          <cell r="K28">
            <v>0</v>
          </cell>
        </row>
        <row r="29">
          <cell r="B29">
            <v>24.325000000000006</v>
          </cell>
          <cell r="C29">
            <v>32.4</v>
          </cell>
          <cell r="D29">
            <v>17.600000000000001</v>
          </cell>
          <cell r="E29">
            <v>34.375</v>
          </cell>
          <cell r="F29">
            <v>56</v>
          </cell>
          <cell r="G29">
            <v>18</v>
          </cell>
          <cell r="H29">
            <v>30.6</v>
          </cell>
          <cell r="I29" t="str">
            <v>L</v>
          </cell>
          <cell r="J29">
            <v>56.519999999999996</v>
          </cell>
          <cell r="K29">
            <v>0</v>
          </cell>
        </row>
        <row r="30">
          <cell r="B30">
            <v>26.883333333333336</v>
          </cell>
          <cell r="C30">
            <v>34.299999999999997</v>
          </cell>
          <cell r="D30">
            <v>20.9</v>
          </cell>
          <cell r="E30">
            <v>28.791666666666668</v>
          </cell>
          <cell r="F30">
            <v>45</v>
          </cell>
          <cell r="G30">
            <v>14</v>
          </cell>
          <cell r="H30">
            <v>30.6</v>
          </cell>
          <cell r="I30" t="str">
            <v>L</v>
          </cell>
          <cell r="J30">
            <v>52.2</v>
          </cell>
          <cell r="K30">
            <v>0</v>
          </cell>
        </row>
        <row r="31">
          <cell r="B31">
            <v>21.679166666666664</v>
          </cell>
          <cell r="C31">
            <v>25.9</v>
          </cell>
          <cell r="D31">
            <v>17.2</v>
          </cell>
          <cell r="E31">
            <v>55.583333333333336</v>
          </cell>
          <cell r="F31">
            <v>69</v>
          </cell>
          <cell r="G31">
            <v>42</v>
          </cell>
          <cell r="H31">
            <v>24.12</v>
          </cell>
          <cell r="I31" t="str">
            <v>N</v>
          </cell>
          <cell r="J31">
            <v>50.04</v>
          </cell>
          <cell r="K31">
            <v>0</v>
          </cell>
        </row>
        <row r="32">
          <cell r="B32">
            <v>24.812500000000004</v>
          </cell>
          <cell r="C32">
            <v>32.299999999999997</v>
          </cell>
          <cell r="D32">
            <v>16.5</v>
          </cell>
          <cell r="E32">
            <v>46.5</v>
          </cell>
          <cell r="F32">
            <v>80</v>
          </cell>
          <cell r="G32">
            <v>25</v>
          </cell>
          <cell r="H32">
            <v>21.240000000000002</v>
          </cell>
          <cell r="I32" t="str">
            <v>L</v>
          </cell>
          <cell r="J32">
            <v>34.200000000000003</v>
          </cell>
          <cell r="K32">
            <v>0</v>
          </cell>
        </row>
        <row r="33">
          <cell r="B33">
            <v>27.070833333333329</v>
          </cell>
          <cell r="C33">
            <v>34.799999999999997</v>
          </cell>
          <cell r="D33">
            <v>21.5</v>
          </cell>
          <cell r="E33">
            <v>37.125</v>
          </cell>
          <cell r="F33">
            <v>53</v>
          </cell>
          <cell r="G33">
            <v>19</v>
          </cell>
          <cell r="H33">
            <v>19.079999999999998</v>
          </cell>
          <cell r="I33" t="str">
            <v>L</v>
          </cell>
          <cell r="J33">
            <v>36</v>
          </cell>
          <cell r="K33">
            <v>0</v>
          </cell>
        </row>
        <row r="34">
          <cell r="B34">
            <v>28.612499999999997</v>
          </cell>
          <cell r="C34">
            <v>35.700000000000003</v>
          </cell>
          <cell r="D34">
            <v>22.8</v>
          </cell>
          <cell r="E34">
            <v>33.5</v>
          </cell>
          <cell r="F34">
            <v>50</v>
          </cell>
          <cell r="G34">
            <v>15</v>
          </cell>
          <cell r="H34">
            <v>20.16</v>
          </cell>
          <cell r="I34" t="str">
            <v>N</v>
          </cell>
          <cell r="J34">
            <v>42.12</v>
          </cell>
          <cell r="K34">
            <v>0</v>
          </cell>
        </row>
        <row r="35">
          <cell r="B35">
            <v>27.937499999999996</v>
          </cell>
          <cell r="C35">
            <v>33.5</v>
          </cell>
          <cell r="D35">
            <v>22.8</v>
          </cell>
          <cell r="E35">
            <v>40.75</v>
          </cell>
          <cell r="F35">
            <v>59</v>
          </cell>
          <cell r="G35">
            <v>28</v>
          </cell>
          <cell r="H35">
            <v>18.720000000000002</v>
          </cell>
          <cell r="I35" t="str">
            <v>NE</v>
          </cell>
          <cell r="J35">
            <v>57.24</v>
          </cell>
          <cell r="K35">
            <v>0.2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23.695833333333336</v>
          </cell>
          <cell r="C5">
            <v>34.5</v>
          </cell>
          <cell r="D5">
            <v>13.3</v>
          </cell>
          <cell r="E5">
            <v>44.375</v>
          </cell>
          <cell r="F5">
            <v>76</v>
          </cell>
          <cell r="G5">
            <v>17</v>
          </cell>
          <cell r="H5">
            <v>14.4</v>
          </cell>
          <cell r="I5" t="str">
            <v>SO</v>
          </cell>
          <cell r="J5">
            <v>49.680000000000007</v>
          </cell>
          <cell r="K5">
            <v>0</v>
          </cell>
        </row>
        <row r="6">
          <cell r="B6">
            <v>25.175000000000001</v>
          </cell>
          <cell r="C6">
            <v>34.799999999999997</v>
          </cell>
          <cell r="D6">
            <v>18</v>
          </cell>
          <cell r="E6">
            <v>44.083333333333336</v>
          </cell>
          <cell r="F6">
            <v>72</v>
          </cell>
          <cell r="G6">
            <v>18</v>
          </cell>
          <cell r="H6">
            <v>16.2</v>
          </cell>
          <cell r="I6" t="str">
            <v>SO</v>
          </cell>
          <cell r="J6">
            <v>40.32</v>
          </cell>
          <cell r="K6">
            <v>0</v>
          </cell>
        </row>
        <row r="7">
          <cell r="B7">
            <v>17.412500000000001</v>
          </cell>
          <cell r="C7">
            <v>24.9</v>
          </cell>
          <cell r="D7">
            <v>11.2</v>
          </cell>
          <cell r="E7">
            <v>49.916666666666664</v>
          </cell>
          <cell r="F7">
            <v>66</v>
          </cell>
          <cell r="G7">
            <v>34</v>
          </cell>
          <cell r="H7">
            <v>19.440000000000001</v>
          </cell>
          <cell r="I7" t="str">
            <v>SO</v>
          </cell>
          <cell r="J7">
            <v>39.96</v>
          </cell>
          <cell r="K7">
            <v>0</v>
          </cell>
        </row>
        <row r="8">
          <cell r="B8">
            <v>14.154166666666669</v>
          </cell>
          <cell r="C8">
            <v>18.3</v>
          </cell>
          <cell r="D8">
            <v>11.6</v>
          </cell>
          <cell r="E8">
            <v>73.375</v>
          </cell>
          <cell r="F8">
            <v>89</v>
          </cell>
          <cell r="G8">
            <v>47</v>
          </cell>
          <cell r="H8">
            <v>10.44</v>
          </cell>
          <cell r="I8" t="str">
            <v>SO</v>
          </cell>
          <cell r="J8">
            <v>23.400000000000002</v>
          </cell>
          <cell r="K8">
            <v>2.2000000000000002</v>
          </cell>
        </row>
        <row r="9">
          <cell r="B9">
            <v>17.712500000000002</v>
          </cell>
          <cell r="C9">
            <v>25.8</v>
          </cell>
          <cell r="D9">
            <v>13.9</v>
          </cell>
          <cell r="E9">
            <v>78.041666666666671</v>
          </cell>
          <cell r="F9">
            <v>93</v>
          </cell>
          <cell r="G9">
            <v>46</v>
          </cell>
          <cell r="H9">
            <v>19.8</v>
          </cell>
          <cell r="I9" t="str">
            <v>SO</v>
          </cell>
          <cell r="J9">
            <v>41.4</v>
          </cell>
          <cell r="K9">
            <v>5</v>
          </cell>
        </row>
        <row r="10">
          <cell r="B10">
            <v>17.5</v>
          </cell>
          <cell r="C10">
            <v>21.9</v>
          </cell>
          <cell r="D10">
            <v>15.2</v>
          </cell>
          <cell r="E10">
            <v>85.75</v>
          </cell>
          <cell r="F10">
            <v>98</v>
          </cell>
          <cell r="G10">
            <v>65</v>
          </cell>
          <cell r="H10">
            <v>26.64</v>
          </cell>
          <cell r="I10" t="str">
            <v>SO</v>
          </cell>
          <cell r="J10">
            <v>53.64</v>
          </cell>
          <cell r="K10">
            <v>32.800000000000004</v>
          </cell>
        </row>
        <row r="11">
          <cell r="B11">
            <v>21.445833333333336</v>
          </cell>
          <cell r="C11">
            <v>30.7</v>
          </cell>
          <cell r="D11">
            <v>14.9</v>
          </cell>
          <cell r="E11">
            <v>69.166666666666671</v>
          </cell>
          <cell r="F11">
            <v>98</v>
          </cell>
          <cell r="G11">
            <v>31</v>
          </cell>
          <cell r="H11">
            <v>14.4</v>
          </cell>
          <cell r="I11" t="str">
            <v>SO</v>
          </cell>
          <cell r="J11">
            <v>29.16</v>
          </cell>
          <cell r="K11">
            <v>0</v>
          </cell>
        </row>
        <row r="12">
          <cell r="B12">
            <v>22.904166666666669</v>
          </cell>
          <cell r="C12">
            <v>31.5</v>
          </cell>
          <cell r="D12">
            <v>14.7</v>
          </cell>
          <cell r="E12">
            <v>59.291666666666664</v>
          </cell>
          <cell r="F12">
            <v>90</v>
          </cell>
          <cell r="G12">
            <v>24</v>
          </cell>
          <cell r="H12">
            <v>11.16</v>
          </cell>
          <cell r="I12" t="str">
            <v>SO</v>
          </cell>
          <cell r="J12">
            <v>27.720000000000002</v>
          </cell>
          <cell r="K12">
            <v>0</v>
          </cell>
        </row>
        <row r="13">
          <cell r="B13">
            <v>22.599999999999998</v>
          </cell>
          <cell r="C13">
            <v>33</v>
          </cell>
          <cell r="D13">
            <v>13.7</v>
          </cell>
          <cell r="E13">
            <v>55.666666666666664</v>
          </cell>
          <cell r="F13">
            <v>88</v>
          </cell>
          <cell r="G13">
            <v>18</v>
          </cell>
          <cell r="H13">
            <v>17.28</v>
          </cell>
          <cell r="I13" t="str">
            <v>NO</v>
          </cell>
          <cell r="J13">
            <v>33.480000000000004</v>
          </cell>
          <cell r="K13">
            <v>0</v>
          </cell>
        </row>
        <row r="14">
          <cell r="B14">
            <v>23.083333333333332</v>
          </cell>
          <cell r="C14">
            <v>33.4</v>
          </cell>
          <cell r="D14">
            <v>13.8</v>
          </cell>
          <cell r="E14">
            <v>52.333333333333336</v>
          </cell>
          <cell r="F14">
            <v>88</v>
          </cell>
          <cell r="G14">
            <v>19</v>
          </cell>
          <cell r="H14">
            <v>9.3600000000000012</v>
          </cell>
          <cell r="I14" t="str">
            <v>SO</v>
          </cell>
          <cell r="J14">
            <v>24.840000000000003</v>
          </cell>
          <cell r="K14">
            <v>0</v>
          </cell>
        </row>
        <row r="15">
          <cell r="B15">
            <v>23.529166666666665</v>
          </cell>
          <cell r="C15">
            <v>34.1</v>
          </cell>
          <cell r="D15">
            <v>14.8</v>
          </cell>
          <cell r="E15">
            <v>53.625</v>
          </cell>
          <cell r="F15">
            <v>86</v>
          </cell>
          <cell r="G15">
            <v>19</v>
          </cell>
          <cell r="H15">
            <v>15.120000000000001</v>
          </cell>
          <cell r="I15" t="str">
            <v>SO</v>
          </cell>
          <cell r="J15">
            <v>31.680000000000003</v>
          </cell>
          <cell r="K15">
            <v>0</v>
          </cell>
        </row>
        <row r="16">
          <cell r="B16">
            <v>25.245833333333337</v>
          </cell>
          <cell r="C16">
            <v>34.9</v>
          </cell>
          <cell r="D16">
            <v>15.9</v>
          </cell>
          <cell r="E16">
            <v>48.291666666666664</v>
          </cell>
          <cell r="F16">
            <v>80</v>
          </cell>
          <cell r="G16">
            <v>21</v>
          </cell>
          <cell r="H16">
            <v>11.879999999999999</v>
          </cell>
          <cell r="I16" t="str">
            <v>SO</v>
          </cell>
          <cell r="J16">
            <v>26.64</v>
          </cell>
          <cell r="K16">
            <v>0</v>
          </cell>
        </row>
        <row r="17">
          <cell r="B17">
            <v>24.895833333333329</v>
          </cell>
          <cell r="C17">
            <v>33.6</v>
          </cell>
          <cell r="D17">
            <v>17.100000000000001</v>
          </cell>
          <cell r="E17">
            <v>52</v>
          </cell>
          <cell r="F17">
            <v>81</v>
          </cell>
          <cell r="G17">
            <v>21</v>
          </cell>
          <cell r="H17">
            <v>7.5600000000000005</v>
          </cell>
          <cell r="I17" t="str">
            <v>SO</v>
          </cell>
          <cell r="J17">
            <v>15.840000000000002</v>
          </cell>
          <cell r="K17">
            <v>0</v>
          </cell>
        </row>
        <row r="18">
          <cell r="B18">
            <v>23.241666666666671</v>
          </cell>
          <cell r="C18">
            <v>28.9</v>
          </cell>
          <cell r="D18">
            <v>16.100000000000001</v>
          </cell>
          <cell r="E18">
            <v>49.958333333333336</v>
          </cell>
          <cell r="F18">
            <v>71</v>
          </cell>
          <cell r="G18">
            <v>39</v>
          </cell>
          <cell r="H18">
            <v>12.96</v>
          </cell>
          <cell r="I18" t="str">
            <v>SO</v>
          </cell>
          <cell r="J18">
            <v>28.8</v>
          </cell>
          <cell r="K18">
            <v>0</v>
          </cell>
        </row>
        <row r="19">
          <cell r="B19">
            <v>21.779166666666669</v>
          </cell>
          <cell r="C19">
            <v>29.9</v>
          </cell>
          <cell r="D19">
            <v>14.5</v>
          </cell>
          <cell r="E19">
            <v>55.541666666666664</v>
          </cell>
          <cell r="F19">
            <v>79</v>
          </cell>
          <cell r="G19">
            <v>31</v>
          </cell>
          <cell r="H19">
            <v>18.36</v>
          </cell>
          <cell r="I19" t="str">
            <v>SO</v>
          </cell>
          <cell r="J19">
            <v>34.92</v>
          </cell>
          <cell r="K19">
            <v>0</v>
          </cell>
        </row>
        <row r="20">
          <cell r="B20">
            <v>22.775000000000002</v>
          </cell>
          <cell r="C20">
            <v>30.6</v>
          </cell>
          <cell r="D20">
            <v>15.2</v>
          </cell>
          <cell r="E20">
            <v>52.375</v>
          </cell>
          <cell r="F20">
            <v>82</v>
          </cell>
          <cell r="G20">
            <v>25</v>
          </cell>
          <cell r="H20">
            <v>14.76</v>
          </cell>
          <cell r="I20" t="str">
            <v>O</v>
          </cell>
          <cell r="J20">
            <v>30.240000000000002</v>
          </cell>
          <cell r="K20">
            <v>0</v>
          </cell>
        </row>
        <row r="21">
          <cell r="B21">
            <v>23.858333333333334</v>
          </cell>
          <cell r="C21">
            <v>33.4</v>
          </cell>
          <cell r="D21">
            <v>15.9</v>
          </cell>
          <cell r="E21">
            <v>47.791666666666664</v>
          </cell>
          <cell r="F21">
            <v>77</v>
          </cell>
          <cell r="G21">
            <v>21</v>
          </cell>
          <cell r="H21">
            <v>15.120000000000001</v>
          </cell>
          <cell r="I21" t="str">
            <v>NO</v>
          </cell>
          <cell r="J21">
            <v>28.44</v>
          </cell>
          <cell r="K21">
            <v>0</v>
          </cell>
        </row>
        <row r="22">
          <cell r="B22">
            <v>25.762500000000003</v>
          </cell>
          <cell r="C22">
            <v>35.1</v>
          </cell>
          <cell r="D22">
            <v>16.399999999999999</v>
          </cell>
          <cell r="E22">
            <v>47.833333333333336</v>
          </cell>
          <cell r="F22">
            <v>79</v>
          </cell>
          <cell r="G22">
            <v>20</v>
          </cell>
          <cell r="H22">
            <v>13.68</v>
          </cell>
          <cell r="I22" t="str">
            <v>SO</v>
          </cell>
          <cell r="J22">
            <v>34.56</v>
          </cell>
          <cell r="K22">
            <v>0</v>
          </cell>
        </row>
        <row r="23">
          <cell r="B23">
            <v>24.654166666666669</v>
          </cell>
          <cell r="C23">
            <v>33.1</v>
          </cell>
          <cell r="D23">
            <v>17.7</v>
          </cell>
          <cell r="E23">
            <v>60</v>
          </cell>
          <cell r="F23">
            <v>83</v>
          </cell>
          <cell r="G23">
            <v>29</v>
          </cell>
          <cell r="H23">
            <v>25.2</v>
          </cell>
          <cell r="I23" t="str">
            <v>O</v>
          </cell>
          <cell r="J23">
            <v>62.28</v>
          </cell>
          <cell r="K23">
            <v>0.60000000000000009</v>
          </cell>
        </row>
        <row r="24">
          <cell r="B24">
            <v>24.329166666666666</v>
          </cell>
          <cell r="C24">
            <v>32.4</v>
          </cell>
          <cell r="D24">
            <v>18.5</v>
          </cell>
          <cell r="E24">
            <v>66.208333333333329</v>
          </cell>
          <cell r="F24">
            <v>92</v>
          </cell>
          <cell r="G24">
            <v>30</v>
          </cell>
          <cell r="H24">
            <v>9</v>
          </cell>
          <cell r="I24" t="str">
            <v>SO</v>
          </cell>
          <cell r="J24">
            <v>18.720000000000002</v>
          </cell>
          <cell r="K24">
            <v>0</v>
          </cell>
        </row>
        <row r="25">
          <cell r="B25">
            <v>24.833333333333339</v>
          </cell>
          <cell r="C25">
            <v>33.200000000000003</v>
          </cell>
          <cell r="D25">
            <v>17.5</v>
          </cell>
          <cell r="E25">
            <v>58.208333333333336</v>
          </cell>
          <cell r="F25">
            <v>86</v>
          </cell>
          <cell r="G25">
            <v>27</v>
          </cell>
          <cell r="H25">
            <v>10.08</v>
          </cell>
          <cell r="I25" t="str">
            <v>SO</v>
          </cell>
          <cell r="J25">
            <v>18.720000000000002</v>
          </cell>
          <cell r="K25">
            <v>0</v>
          </cell>
        </row>
        <row r="26">
          <cell r="B26">
            <v>24.033333333333328</v>
          </cell>
          <cell r="C26">
            <v>31.7</v>
          </cell>
          <cell r="D26">
            <v>17.100000000000001</v>
          </cell>
          <cell r="E26">
            <v>54</v>
          </cell>
          <cell r="F26">
            <v>79</v>
          </cell>
          <cell r="G26">
            <v>29</v>
          </cell>
          <cell r="H26">
            <v>15.120000000000001</v>
          </cell>
          <cell r="I26" t="str">
            <v>SO</v>
          </cell>
          <cell r="J26">
            <v>25.2</v>
          </cell>
          <cell r="K26">
            <v>0</v>
          </cell>
        </row>
        <row r="27">
          <cell r="B27">
            <v>22.412499999999998</v>
          </cell>
          <cell r="C27">
            <v>30.9</v>
          </cell>
          <cell r="D27">
            <v>14.7</v>
          </cell>
          <cell r="E27">
            <v>55.041666666666664</v>
          </cell>
          <cell r="F27">
            <v>88</v>
          </cell>
          <cell r="G27">
            <v>28</v>
          </cell>
          <cell r="H27">
            <v>7.5600000000000005</v>
          </cell>
          <cell r="I27" t="str">
            <v>SO</v>
          </cell>
          <cell r="J27">
            <v>21.96</v>
          </cell>
          <cell r="K27">
            <v>0</v>
          </cell>
        </row>
        <row r="28">
          <cell r="B28">
            <v>21.575000000000003</v>
          </cell>
          <cell r="C28">
            <v>30.1</v>
          </cell>
          <cell r="D28">
            <v>13</v>
          </cell>
          <cell r="E28">
            <v>52.291666666666664</v>
          </cell>
          <cell r="F28">
            <v>85</v>
          </cell>
          <cell r="G28">
            <v>22</v>
          </cell>
          <cell r="H28">
            <v>16.920000000000002</v>
          </cell>
          <cell r="I28" t="str">
            <v>SO</v>
          </cell>
          <cell r="J28">
            <v>30.96</v>
          </cell>
          <cell r="K28">
            <v>0</v>
          </cell>
        </row>
        <row r="29">
          <cell r="B29">
            <v>21.429166666666664</v>
          </cell>
          <cell r="C29">
            <v>31.3</v>
          </cell>
          <cell r="D29">
            <v>13.6</v>
          </cell>
          <cell r="E29">
            <v>49.166666666666664</v>
          </cell>
          <cell r="F29">
            <v>76</v>
          </cell>
          <cell r="G29">
            <v>21</v>
          </cell>
          <cell r="H29">
            <v>13.68</v>
          </cell>
          <cell r="I29" t="str">
            <v>O</v>
          </cell>
          <cell r="J29">
            <v>27.36</v>
          </cell>
          <cell r="K29">
            <v>0</v>
          </cell>
        </row>
        <row r="30">
          <cell r="B30">
            <v>24.075000000000003</v>
          </cell>
          <cell r="C30">
            <v>34.299999999999997</v>
          </cell>
          <cell r="D30">
            <v>16.100000000000001</v>
          </cell>
          <cell r="E30">
            <v>42.041666666666664</v>
          </cell>
          <cell r="F30">
            <v>67</v>
          </cell>
          <cell r="G30">
            <v>18</v>
          </cell>
          <cell r="H30">
            <v>11.879999999999999</v>
          </cell>
          <cell r="I30" t="str">
            <v>SO</v>
          </cell>
          <cell r="J30">
            <v>27.36</v>
          </cell>
          <cell r="K30">
            <v>0</v>
          </cell>
        </row>
        <row r="31">
          <cell r="B31">
            <v>25.216666666666669</v>
          </cell>
          <cell r="C31">
            <v>31.8</v>
          </cell>
          <cell r="D31">
            <v>18.899999999999999</v>
          </cell>
          <cell r="E31">
            <v>42.708333333333336</v>
          </cell>
          <cell r="F31">
            <v>67</v>
          </cell>
          <cell r="G31">
            <v>26</v>
          </cell>
          <cell r="H31">
            <v>11.879999999999999</v>
          </cell>
          <cell r="I31" t="str">
            <v>SO</v>
          </cell>
          <cell r="J31">
            <v>23.040000000000003</v>
          </cell>
          <cell r="K31">
            <v>0</v>
          </cell>
        </row>
        <row r="32">
          <cell r="B32">
            <v>23.654166666666665</v>
          </cell>
          <cell r="C32">
            <v>31.1</v>
          </cell>
          <cell r="D32">
            <v>16.399999999999999</v>
          </cell>
          <cell r="E32">
            <v>53</v>
          </cell>
          <cell r="F32">
            <v>83</v>
          </cell>
          <cell r="G32">
            <v>28</v>
          </cell>
          <cell r="H32">
            <v>10.08</v>
          </cell>
          <cell r="I32" t="str">
            <v>O</v>
          </cell>
          <cell r="J32">
            <v>23.400000000000002</v>
          </cell>
          <cell r="K32">
            <v>0</v>
          </cell>
        </row>
        <row r="33">
          <cell r="B33">
            <v>24.525000000000002</v>
          </cell>
          <cell r="C33">
            <v>32.9</v>
          </cell>
          <cell r="D33">
            <v>16.3</v>
          </cell>
          <cell r="E33">
            <v>48.791666666666664</v>
          </cell>
          <cell r="F33">
            <v>78</v>
          </cell>
          <cell r="G33">
            <v>26</v>
          </cell>
          <cell r="H33">
            <v>11.879999999999999</v>
          </cell>
          <cell r="I33" t="str">
            <v>SO</v>
          </cell>
          <cell r="J33">
            <v>24.12</v>
          </cell>
          <cell r="K33">
            <v>0</v>
          </cell>
        </row>
        <row r="34">
          <cell r="B34">
            <v>25.804166666666664</v>
          </cell>
          <cell r="C34">
            <v>35.6</v>
          </cell>
          <cell r="D34">
            <v>15.7</v>
          </cell>
          <cell r="E34">
            <v>46.666666666666664</v>
          </cell>
          <cell r="F34">
            <v>80</v>
          </cell>
          <cell r="G34">
            <v>21</v>
          </cell>
          <cell r="H34">
            <v>15.48</v>
          </cell>
          <cell r="I34" t="str">
            <v>SO</v>
          </cell>
          <cell r="J34">
            <v>32.4</v>
          </cell>
          <cell r="K34">
            <v>0</v>
          </cell>
        </row>
        <row r="35">
          <cell r="B35">
            <v>26.875</v>
          </cell>
          <cell r="C35">
            <v>37</v>
          </cell>
          <cell r="D35">
            <v>16.899999999999999</v>
          </cell>
          <cell r="E35">
            <v>47.333333333333336</v>
          </cell>
          <cell r="F35">
            <v>81</v>
          </cell>
          <cell r="G35">
            <v>17</v>
          </cell>
          <cell r="H35">
            <v>19.8</v>
          </cell>
          <cell r="I35" t="str">
            <v>NO</v>
          </cell>
          <cell r="J35">
            <v>35.28</v>
          </cell>
          <cell r="K35">
            <v>0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23.733333333333338</v>
          </cell>
          <cell r="C5">
            <v>31.2</v>
          </cell>
          <cell r="D5">
            <v>16.7</v>
          </cell>
          <cell r="E5">
            <v>36.375</v>
          </cell>
          <cell r="F5">
            <v>55</v>
          </cell>
          <cell r="G5">
            <v>20</v>
          </cell>
          <cell r="H5">
            <v>22.68</v>
          </cell>
          <cell r="I5" t="str">
            <v>SO</v>
          </cell>
          <cell r="J5">
            <v>48.96</v>
          </cell>
          <cell r="K5">
            <v>0</v>
          </cell>
        </row>
        <row r="6">
          <cell r="B6">
            <v>24.287500000000005</v>
          </cell>
          <cell r="C6">
            <v>32.299999999999997</v>
          </cell>
          <cell r="D6">
            <v>19.100000000000001</v>
          </cell>
          <cell r="E6">
            <v>38.916666666666664</v>
          </cell>
          <cell r="F6">
            <v>75</v>
          </cell>
          <cell r="G6">
            <v>23</v>
          </cell>
          <cell r="H6">
            <v>23.040000000000003</v>
          </cell>
          <cell r="I6" t="str">
            <v>SE</v>
          </cell>
          <cell r="J6">
            <v>45</v>
          </cell>
          <cell r="K6">
            <v>0</v>
          </cell>
        </row>
        <row r="7">
          <cell r="B7">
            <v>13.174999999999997</v>
          </cell>
          <cell r="C7">
            <v>19.100000000000001</v>
          </cell>
          <cell r="D7">
            <v>6.5</v>
          </cell>
          <cell r="E7">
            <v>59.541666666666664</v>
          </cell>
          <cell r="F7">
            <v>83</v>
          </cell>
          <cell r="G7">
            <v>39</v>
          </cell>
          <cell r="H7">
            <v>23.400000000000002</v>
          </cell>
          <cell r="I7" t="str">
            <v>NE</v>
          </cell>
          <cell r="J7">
            <v>44.28</v>
          </cell>
          <cell r="K7">
            <v>0</v>
          </cell>
        </row>
        <row r="8">
          <cell r="B8">
            <v>10.333333333333334</v>
          </cell>
          <cell r="C8">
            <v>14.1</v>
          </cell>
          <cell r="D8">
            <v>6.9</v>
          </cell>
          <cell r="E8">
            <v>86.583333333333329</v>
          </cell>
          <cell r="F8">
            <v>94</v>
          </cell>
          <cell r="G8">
            <v>57</v>
          </cell>
          <cell r="H8">
            <v>16.559999999999999</v>
          </cell>
          <cell r="I8" t="str">
            <v>NO</v>
          </cell>
          <cell r="J8">
            <v>33.840000000000003</v>
          </cell>
          <cell r="K8">
            <v>6.2</v>
          </cell>
        </row>
        <row r="9">
          <cell r="B9">
            <v>15.89583333333333</v>
          </cell>
          <cell r="C9">
            <v>24.5</v>
          </cell>
          <cell r="D9">
            <v>11.7</v>
          </cell>
          <cell r="E9">
            <v>80.916666666666671</v>
          </cell>
          <cell r="F9">
            <v>95</v>
          </cell>
          <cell r="G9">
            <v>48</v>
          </cell>
          <cell r="H9">
            <v>20.88</v>
          </cell>
          <cell r="I9" t="str">
            <v>NO</v>
          </cell>
          <cell r="J9">
            <v>43.56</v>
          </cell>
          <cell r="K9">
            <v>10.8</v>
          </cell>
        </row>
        <row r="10">
          <cell r="B10">
            <v>16.149999999999999</v>
          </cell>
          <cell r="C10">
            <v>19.2</v>
          </cell>
          <cell r="D10">
            <v>13.9</v>
          </cell>
          <cell r="E10">
            <v>85.666666666666671</v>
          </cell>
          <cell r="F10">
            <v>94</v>
          </cell>
          <cell r="G10">
            <v>71</v>
          </cell>
          <cell r="H10">
            <v>24.12</v>
          </cell>
          <cell r="I10" t="str">
            <v>NO</v>
          </cell>
          <cell r="J10">
            <v>45</v>
          </cell>
          <cell r="K10">
            <v>4.5999999999999996</v>
          </cell>
        </row>
        <row r="11">
          <cell r="B11">
            <v>20.454166666666662</v>
          </cell>
          <cell r="C11">
            <v>29.5</v>
          </cell>
          <cell r="D11">
            <v>14.3</v>
          </cell>
          <cell r="E11">
            <v>67.291666666666671</v>
          </cell>
          <cell r="F11">
            <v>91</v>
          </cell>
          <cell r="G11">
            <v>30</v>
          </cell>
          <cell r="H11">
            <v>20.16</v>
          </cell>
          <cell r="I11" t="str">
            <v>O</v>
          </cell>
          <cell r="J11">
            <v>40.680000000000007</v>
          </cell>
          <cell r="K11">
            <v>0</v>
          </cell>
        </row>
        <row r="12">
          <cell r="B12">
            <v>23.175000000000001</v>
          </cell>
          <cell r="C12">
            <v>29.9</v>
          </cell>
          <cell r="D12">
            <v>17.3</v>
          </cell>
          <cell r="E12">
            <v>46</v>
          </cell>
          <cell r="F12">
            <v>68</v>
          </cell>
          <cell r="G12">
            <v>22</v>
          </cell>
          <cell r="H12">
            <v>16.559999999999999</v>
          </cell>
          <cell r="I12" t="str">
            <v>O</v>
          </cell>
          <cell r="J12">
            <v>30.96</v>
          </cell>
          <cell r="K12">
            <v>0</v>
          </cell>
        </row>
        <row r="13">
          <cell r="B13">
            <v>23.708333333333332</v>
          </cell>
          <cell r="C13">
            <v>30.9</v>
          </cell>
          <cell r="D13">
            <v>17.5</v>
          </cell>
          <cell r="E13">
            <v>38.916666666666664</v>
          </cell>
          <cell r="F13">
            <v>63</v>
          </cell>
          <cell r="G13">
            <v>14</v>
          </cell>
          <cell r="H13">
            <v>20.16</v>
          </cell>
          <cell r="I13" t="str">
            <v>O</v>
          </cell>
          <cell r="J13">
            <v>41.4</v>
          </cell>
          <cell r="K13">
            <v>0</v>
          </cell>
        </row>
        <row r="14">
          <cell r="B14">
            <v>24.141666666666666</v>
          </cell>
          <cell r="C14">
            <v>31.6</v>
          </cell>
          <cell r="D14">
            <v>17.399999999999999</v>
          </cell>
          <cell r="E14">
            <v>33.291666666666664</v>
          </cell>
          <cell r="F14">
            <v>51</v>
          </cell>
          <cell r="G14">
            <v>19</v>
          </cell>
          <cell r="H14">
            <v>15.48</v>
          </cell>
          <cell r="I14" t="str">
            <v>SO</v>
          </cell>
          <cell r="J14">
            <v>33.480000000000004</v>
          </cell>
          <cell r="K14">
            <v>0</v>
          </cell>
        </row>
        <row r="15">
          <cell r="B15">
            <v>23.775000000000006</v>
          </cell>
          <cell r="C15">
            <v>31.7</v>
          </cell>
          <cell r="D15">
            <v>16.2</v>
          </cell>
          <cell r="E15">
            <v>41.958333333333336</v>
          </cell>
          <cell r="F15">
            <v>72</v>
          </cell>
          <cell r="G15">
            <v>22</v>
          </cell>
          <cell r="H15">
            <v>18.720000000000002</v>
          </cell>
          <cell r="I15" t="str">
            <v>SO</v>
          </cell>
          <cell r="J15">
            <v>42.480000000000004</v>
          </cell>
          <cell r="K15">
            <v>0</v>
          </cell>
        </row>
        <row r="16">
          <cell r="B16">
            <v>24.962500000000002</v>
          </cell>
          <cell r="C16">
            <v>32.299999999999997</v>
          </cell>
          <cell r="D16">
            <v>18.7</v>
          </cell>
          <cell r="E16">
            <v>39.791666666666664</v>
          </cell>
          <cell r="F16">
            <v>58</v>
          </cell>
          <cell r="G16">
            <v>24</v>
          </cell>
          <cell r="H16">
            <v>14.76</v>
          </cell>
          <cell r="I16" t="str">
            <v>O</v>
          </cell>
          <cell r="J16">
            <v>32.04</v>
          </cell>
          <cell r="K16">
            <v>0</v>
          </cell>
        </row>
        <row r="17">
          <cell r="B17">
            <v>25.074999999999999</v>
          </cell>
          <cell r="C17">
            <v>31.6</v>
          </cell>
          <cell r="D17">
            <v>18.7</v>
          </cell>
          <cell r="E17">
            <v>43.541666666666664</v>
          </cell>
          <cell r="F17">
            <v>65</v>
          </cell>
          <cell r="G17">
            <v>26</v>
          </cell>
          <cell r="H17">
            <v>17.64</v>
          </cell>
          <cell r="I17" t="str">
            <v>N</v>
          </cell>
          <cell r="J17">
            <v>38.519999999999996</v>
          </cell>
          <cell r="K17">
            <v>0</v>
          </cell>
        </row>
        <row r="18">
          <cell r="B18">
            <v>19.429166666666671</v>
          </cell>
          <cell r="C18">
            <v>27.3</v>
          </cell>
          <cell r="D18">
            <v>10.8</v>
          </cell>
          <cell r="E18">
            <v>53.708333333333336</v>
          </cell>
          <cell r="F18">
            <v>77</v>
          </cell>
          <cell r="G18">
            <v>35</v>
          </cell>
          <cell r="H18">
            <v>18</v>
          </cell>
          <cell r="I18" t="str">
            <v>NE</v>
          </cell>
          <cell r="J18">
            <v>35.64</v>
          </cell>
          <cell r="K18">
            <v>0</v>
          </cell>
        </row>
        <row r="19">
          <cell r="B19">
            <v>19.724999999999998</v>
          </cell>
          <cell r="C19">
            <v>27.6</v>
          </cell>
          <cell r="D19">
            <v>12.6</v>
          </cell>
          <cell r="E19">
            <v>62.25</v>
          </cell>
          <cell r="F19">
            <v>89</v>
          </cell>
          <cell r="G19">
            <v>32</v>
          </cell>
          <cell r="H19">
            <v>21.240000000000002</v>
          </cell>
          <cell r="I19" t="str">
            <v>NO</v>
          </cell>
          <cell r="J19">
            <v>42.84</v>
          </cell>
          <cell r="K19">
            <v>0</v>
          </cell>
        </row>
        <row r="20">
          <cell r="B20">
            <v>22.420833333333331</v>
          </cell>
          <cell r="C20">
            <v>30</v>
          </cell>
          <cell r="D20">
            <v>13.8</v>
          </cell>
          <cell r="E20">
            <v>45.291666666666664</v>
          </cell>
          <cell r="F20">
            <v>73</v>
          </cell>
          <cell r="G20">
            <v>23</v>
          </cell>
          <cell r="H20">
            <v>17.64</v>
          </cell>
          <cell r="I20" t="str">
            <v>NO</v>
          </cell>
          <cell r="J20">
            <v>38.880000000000003</v>
          </cell>
          <cell r="K20">
            <v>0</v>
          </cell>
        </row>
        <row r="21">
          <cell r="B21">
            <v>23.5</v>
          </cell>
          <cell r="C21">
            <v>31.1</v>
          </cell>
          <cell r="D21">
            <v>16.100000000000001</v>
          </cell>
          <cell r="E21">
            <v>41.458333333333336</v>
          </cell>
          <cell r="F21">
            <v>61</v>
          </cell>
          <cell r="G21">
            <v>25</v>
          </cell>
          <cell r="H21">
            <v>20.52</v>
          </cell>
          <cell r="I21" t="str">
            <v>O</v>
          </cell>
          <cell r="J21">
            <v>43.2</v>
          </cell>
          <cell r="K21">
            <v>0</v>
          </cell>
        </row>
        <row r="22">
          <cell r="B22">
            <v>25.516666666666666</v>
          </cell>
          <cell r="C22">
            <v>33.1</v>
          </cell>
          <cell r="D22">
            <v>19.899999999999999</v>
          </cell>
          <cell r="E22">
            <v>40.041666666666664</v>
          </cell>
          <cell r="F22">
            <v>55</v>
          </cell>
          <cell r="G22">
            <v>22</v>
          </cell>
          <cell r="H22">
            <v>20.88</v>
          </cell>
          <cell r="I22" t="str">
            <v>SO</v>
          </cell>
          <cell r="J22">
            <v>45.36</v>
          </cell>
          <cell r="K22">
            <v>0</v>
          </cell>
        </row>
        <row r="23">
          <cell r="B23">
            <v>23.591666666666658</v>
          </cell>
          <cell r="C23">
            <v>29.8</v>
          </cell>
          <cell r="D23">
            <v>18.600000000000001</v>
          </cell>
          <cell r="E23">
            <v>54.083333333333336</v>
          </cell>
          <cell r="F23">
            <v>72</v>
          </cell>
          <cell r="G23">
            <v>34</v>
          </cell>
          <cell r="H23">
            <v>21.6</v>
          </cell>
          <cell r="I23" t="str">
            <v>SE</v>
          </cell>
          <cell r="J23">
            <v>37.080000000000005</v>
          </cell>
          <cell r="K23">
            <v>0</v>
          </cell>
        </row>
        <row r="24">
          <cell r="B24">
            <v>22.545833333333331</v>
          </cell>
          <cell r="C24">
            <v>31.5</v>
          </cell>
          <cell r="D24">
            <v>14.7</v>
          </cell>
          <cell r="E24">
            <v>62.75</v>
          </cell>
          <cell r="F24">
            <v>89</v>
          </cell>
          <cell r="G24">
            <v>26</v>
          </cell>
          <cell r="H24">
            <v>15.48</v>
          </cell>
          <cell r="I24" t="str">
            <v>NE</v>
          </cell>
          <cell r="J24">
            <v>35.28</v>
          </cell>
          <cell r="K24">
            <v>0</v>
          </cell>
        </row>
        <row r="25">
          <cell r="B25">
            <v>23.266666666666666</v>
          </cell>
          <cell r="C25">
            <v>31.6</v>
          </cell>
          <cell r="D25">
            <v>15.8</v>
          </cell>
          <cell r="E25">
            <v>57.166666666666664</v>
          </cell>
          <cell r="F25">
            <v>85</v>
          </cell>
          <cell r="G25">
            <v>25</v>
          </cell>
          <cell r="H25">
            <v>16.2</v>
          </cell>
          <cell r="I25" t="str">
            <v>N</v>
          </cell>
          <cell r="J25">
            <v>30.240000000000002</v>
          </cell>
          <cell r="K25">
            <v>0</v>
          </cell>
        </row>
        <row r="26">
          <cell r="B26">
            <v>23.108333333333331</v>
          </cell>
          <cell r="C26">
            <v>30.5</v>
          </cell>
          <cell r="D26">
            <v>17.5</v>
          </cell>
          <cell r="E26">
            <v>50.583333333333336</v>
          </cell>
          <cell r="F26">
            <v>71</v>
          </cell>
          <cell r="G26">
            <v>26</v>
          </cell>
          <cell r="H26">
            <v>18</v>
          </cell>
          <cell r="I26" t="str">
            <v>NO</v>
          </cell>
          <cell r="J26">
            <v>32.76</v>
          </cell>
          <cell r="K26">
            <v>0</v>
          </cell>
        </row>
        <row r="27">
          <cell r="B27">
            <v>23.070833333333336</v>
          </cell>
          <cell r="C27">
            <v>30.3</v>
          </cell>
          <cell r="D27">
            <v>17</v>
          </cell>
          <cell r="E27">
            <v>44.083333333333336</v>
          </cell>
          <cell r="F27">
            <v>64</v>
          </cell>
          <cell r="G27">
            <v>26</v>
          </cell>
          <cell r="H27">
            <v>15.48</v>
          </cell>
          <cell r="I27" t="str">
            <v>NO</v>
          </cell>
          <cell r="J27">
            <v>26.64</v>
          </cell>
          <cell r="K27">
            <v>0</v>
          </cell>
        </row>
        <row r="28">
          <cell r="B28">
            <v>22.204166666666669</v>
          </cell>
          <cell r="C28">
            <v>29.7</v>
          </cell>
          <cell r="D28">
            <v>16.7</v>
          </cell>
          <cell r="E28">
            <v>44.541666666666664</v>
          </cell>
          <cell r="F28">
            <v>68</v>
          </cell>
          <cell r="G28">
            <v>20</v>
          </cell>
          <cell r="H28">
            <v>20.88</v>
          </cell>
          <cell r="I28" t="str">
            <v>NO</v>
          </cell>
          <cell r="J28">
            <v>35.28</v>
          </cell>
          <cell r="K28">
            <v>0</v>
          </cell>
        </row>
        <row r="29">
          <cell r="B29">
            <v>22.566666666666666</v>
          </cell>
          <cell r="C29">
            <v>31.9</v>
          </cell>
          <cell r="D29">
            <v>13.7</v>
          </cell>
          <cell r="E29">
            <v>36.583333333333336</v>
          </cell>
          <cell r="F29">
            <v>69</v>
          </cell>
          <cell r="G29">
            <v>14</v>
          </cell>
          <cell r="H29">
            <v>17.28</v>
          </cell>
          <cell r="I29" t="str">
            <v>NO</v>
          </cell>
          <cell r="J29">
            <v>29.880000000000003</v>
          </cell>
          <cell r="K29">
            <v>0</v>
          </cell>
        </row>
        <row r="30">
          <cell r="B30">
            <v>25.104166666666668</v>
          </cell>
          <cell r="C30">
            <v>33.5</v>
          </cell>
          <cell r="D30">
            <v>17.899999999999999</v>
          </cell>
          <cell r="E30">
            <v>29.875</v>
          </cell>
          <cell r="F30">
            <v>47</v>
          </cell>
          <cell r="G30">
            <v>14</v>
          </cell>
          <cell r="H30">
            <v>21.6</v>
          </cell>
          <cell r="I30" t="str">
            <v>O</v>
          </cell>
          <cell r="J30">
            <v>40.32</v>
          </cell>
          <cell r="K30">
            <v>0</v>
          </cell>
        </row>
        <row r="31">
          <cell r="B31">
            <v>23.904166666666669</v>
          </cell>
          <cell r="C31">
            <v>27.7</v>
          </cell>
          <cell r="D31">
            <v>19.8</v>
          </cell>
          <cell r="E31">
            <v>39.958333333333336</v>
          </cell>
          <cell r="F31">
            <v>62</v>
          </cell>
          <cell r="G31">
            <v>29</v>
          </cell>
          <cell r="H31">
            <v>13.32</v>
          </cell>
          <cell r="I31" t="str">
            <v>NO</v>
          </cell>
          <cell r="J31">
            <v>26.64</v>
          </cell>
          <cell r="K31">
            <v>0</v>
          </cell>
        </row>
        <row r="32">
          <cell r="B32">
            <v>23.3125</v>
          </cell>
          <cell r="C32">
            <v>30.9</v>
          </cell>
          <cell r="D32">
            <v>15.8</v>
          </cell>
          <cell r="E32">
            <v>46.833333333333336</v>
          </cell>
          <cell r="F32">
            <v>76</v>
          </cell>
          <cell r="G32">
            <v>25</v>
          </cell>
          <cell r="H32">
            <v>15.48</v>
          </cell>
          <cell r="I32" t="str">
            <v>NO</v>
          </cell>
          <cell r="J32">
            <v>33.119999999999997</v>
          </cell>
          <cell r="K32">
            <v>0</v>
          </cell>
        </row>
        <row r="33">
          <cell r="B33">
            <v>24.654166666666669</v>
          </cell>
          <cell r="C33">
            <v>31.5</v>
          </cell>
          <cell r="D33">
            <v>18.100000000000001</v>
          </cell>
          <cell r="E33">
            <v>40.833333333333336</v>
          </cell>
          <cell r="F33">
            <v>61</v>
          </cell>
          <cell r="G33">
            <v>23</v>
          </cell>
          <cell r="H33">
            <v>15.840000000000002</v>
          </cell>
          <cell r="I33" t="str">
            <v>NO</v>
          </cell>
          <cell r="J33">
            <v>27.36</v>
          </cell>
          <cell r="K33">
            <v>0</v>
          </cell>
        </row>
        <row r="34">
          <cell r="B34">
            <v>25.820833333333336</v>
          </cell>
          <cell r="C34">
            <v>34.4</v>
          </cell>
          <cell r="D34">
            <v>19.8</v>
          </cell>
          <cell r="E34">
            <v>38.375</v>
          </cell>
          <cell r="F34">
            <v>54</v>
          </cell>
          <cell r="G34">
            <v>20</v>
          </cell>
          <cell r="H34">
            <v>17.64</v>
          </cell>
          <cell r="I34" t="str">
            <v>O</v>
          </cell>
          <cell r="J34">
            <v>35.64</v>
          </cell>
          <cell r="K34">
            <v>0</v>
          </cell>
        </row>
        <row r="35">
          <cell r="B35">
            <v>27.541666666666668</v>
          </cell>
          <cell r="C35">
            <v>35.1</v>
          </cell>
          <cell r="D35">
            <v>21.3</v>
          </cell>
          <cell r="E35">
            <v>34</v>
          </cell>
          <cell r="F35">
            <v>49</v>
          </cell>
          <cell r="G35">
            <v>19</v>
          </cell>
          <cell r="H35">
            <v>23.040000000000003</v>
          </cell>
          <cell r="I35" t="str">
            <v>S</v>
          </cell>
          <cell r="J35">
            <v>48.24</v>
          </cell>
          <cell r="K35">
            <v>0</v>
          </cell>
        </row>
        <row r="36">
          <cell r="I36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27.037499999999994</v>
          </cell>
          <cell r="C5">
            <v>32.4</v>
          </cell>
          <cell r="D5">
            <v>23.1</v>
          </cell>
          <cell r="E5">
            <v>50.875</v>
          </cell>
          <cell r="F5">
            <v>69</v>
          </cell>
          <cell r="G5">
            <v>35</v>
          </cell>
          <cell r="H5">
            <v>1.4400000000000002</v>
          </cell>
          <cell r="I5" t="str">
            <v>L</v>
          </cell>
          <cell r="J5">
            <v>25.56</v>
          </cell>
          <cell r="K5">
            <v>0</v>
          </cell>
        </row>
        <row r="6">
          <cell r="B6">
            <v>20.425000000000001</v>
          </cell>
          <cell r="C6">
            <v>27.3</v>
          </cell>
          <cell r="D6">
            <v>13.9</v>
          </cell>
          <cell r="E6">
            <v>53.958333333333336</v>
          </cell>
          <cell r="F6">
            <v>70</v>
          </cell>
          <cell r="G6">
            <v>37</v>
          </cell>
          <cell r="H6">
            <v>30.96</v>
          </cell>
          <cell r="I6" t="str">
            <v>SO</v>
          </cell>
          <cell r="J6">
            <v>82.44</v>
          </cell>
          <cell r="K6">
            <v>0</v>
          </cell>
        </row>
        <row r="7">
          <cell r="B7">
            <v>15.133333333333335</v>
          </cell>
          <cell r="C7">
            <v>20.399999999999999</v>
          </cell>
          <cell r="D7">
            <v>12.2</v>
          </cell>
          <cell r="E7">
            <v>46.291666666666664</v>
          </cell>
          <cell r="F7">
            <v>66</v>
          </cell>
          <cell r="G7">
            <v>22</v>
          </cell>
          <cell r="H7">
            <v>20.52</v>
          </cell>
          <cell r="I7" t="str">
            <v>S</v>
          </cell>
          <cell r="J7">
            <v>52.92</v>
          </cell>
          <cell r="K7">
            <v>0</v>
          </cell>
        </row>
        <row r="8">
          <cell r="B8">
            <v>17.12916666666667</v>
          </cell>
          <cell r="C8">
            <v>23.7</v>
          </cell>
          <cell r="D8">
            <v>9.9</v>
          </cell>
          <cell r="E8">
            <v>32.625</v>
          </cell>
          <cell r="F8">
            <v>60</v>
          </cell>
          <cell r="G8">
            <v>12</v>
          </cell>
          <cell r="H8">
            <v>11.879999999999999</v>
          </cell>
          <cell r="I8" t="str">
            <v>S</v>
          </cell>
          <cell r="J8">
            <v>41.4</v>
          </cell>
          <cell r="K8">
            <v>0</v>
          </cell>
        </row>
        <row r="9">
          <cell r="B9">
            <v>19.3</v>
          </cell>
          <cell r="C9">
            <v>26.1</v>
          </cell>
          <cell r="D9">
            <v>13.1</v>
          </cell>
          <cell r="E9">
            <v>50.125</v>
          </cell>
          <cell r="F9">
            <v>83</v>
          </cell>
          <cell r="G9">
            <v>20</v>
          </cell>
          <cell r="H9">
            <v>7.2</v>
          </cell>
          <cell r="I9" t="str">
            <v>L</v>
          </cell>
          <cell r="J9">
            <v>27.36</v>
          </cell>
          <cell r="K9">
            <v>0</v>
          </cell>
        </row>
        <row r="10">
          <cell r="B10">
            <v>22.866666666666664</v>
          </cell>
          <cell r="C10">
            <v>29.8</v>
          </cell>
          <cell r="D10">
            <v>16.899999999999999</v>
          </cell>
          <cell r="E10">
            <v>57.375</v>
          </cell>
          <cell r="F10">
            <v>82</v>
          </cell>
          <cell r="G10">
            <v>39</v>
          </cell>
          <cell r="H10">
            <v>7.9200000000000008</v>
          </cell>
          <cell r="I10" t="str">
            <v>L</v>
          </cell>
          <cell r="J10">
            <v>29.16</v>
          </cell>
          <cell r="K10">
            <v>0</v>
          </cell>
        </row>
        <row r="11">
          <cell r="B11">
            <v>24.974999999999998</v>
          </cell>
          <cell r="C11">
            <v>31</v>
          </cell>
          <cell r="D11">
            <v>20.5</v>
          </cell>
          <cell r="E11">
            <v>61.625</v>
          </cell>
          <cell r="F11">
            <v>73</v>
          </cell>
          <cell r="G11">
            <v>42</v>
          </cell>
          <cell r="H11">
            <v>5.7600000000000007</v>
          </cell>
          <cell r="I11" t="str">
            <v>L</v>
          </cell>
          <cell r="J11">
            <v>35.28</v>
          </cell>
          <cell r="K11">
            <v>0</v>
          </cell>
        </row>
        <row r="12">
          <cell r="B12">
            <v>27.926086956521736</v>
          </cell>
          <cell r="C12">
            <v>32.299999999999997</v>
          </cell>
          <cell r="D12">
            <v>24.2</v>
          </cell>
          <cell r="E12">
            <v>50.608695652173914</v>
          </cell>
          <cell r="F12">
            <v>66</v>
          </cell>
          <cell r="G12">
            <v>35</v>
          </cell>
          <cell r="H12">
            <v>9</v>
          </cell>
          <cell r="I12" t="str">
            <v>SE</v>
          </cell>
          <cell r="J12">
            <v>34.56</v>
          </cell>
          <cell r="K12">
            <v>0</v>
          </cell>
        </row>
        <row r="13">
          <cell r="B13">
            <v>27.095833333333328</v>
          </cell>
          <cell r="C13">
            <v>32.1</v>
          </cell>
          <cell r="D13">
            <v>22.9</v>
          </cell>
          <cell r="E13">
            <v>47.458333333333336</v>
          </cell>
          <cell r="F13">
            <v>71</v>
          </cell>
          <cell r="G13">
            <v>29</v>
          </cell>
          <cell r="H13">
            <v>0.36000000000000004</v>
          </cell>
          <cell r="I13" t="str">
            <v>L</v>
          </cell>
          <cell r="J13">
            <v>22.68</v>
          </cell>
          <cell r="K13">
            <v>0</v>
          </cell>
        </row>
        <row r="14">
          <cell r="B14">
            <v>20.262500000000003</v>
          </cell>
          <cell r="C14">
            <v>27.5</v>
          </cell>
          <cell r="D14">
            <v>14.2</v>
          </cell>
          <cell r="E14">
            <v>52.125</v>
          </cell>
          <cell r="F14">
            <v>65</v>
          </cell>
          <cell r="G14">
            <v>37</v>
          </cell>
          <cell r="H14">
            <v>32.76</v>
          </cell>
          <cell r="I14" t="str">
            <v>SO</v>
          </cell>
          <cell r="J14">
            <v>71.28</v>
          </cell>
          <cell r="K14">
            <v>0</v>
          </cell>
        </row>
        <row r="15">
          <cell r="B15">
            <v>21.700000000000003</v>
          </cell>
          <cell r="C15">
            <v>30.3</v>
          </cell>
          <cell r="D15">
            <v>15.3</v>
          </cell>
          <cell r="E15">
            <v>62.75</v>
          </cell>
          <cell r="F15">
            <v>87</v>
          </cell>
          <cell r="G15">
            <v>39</v>
          </cell>
          <cell r="H15">
            <v>0</v>
          </cell>
          <cell r="I15" t="str">
            <v>L</v>
          </cell>
          <cell r="J15">
            <v>26.64</v>
          </cell>
          <cell r="K15">
            <v>0</v>
          </cell>
        </row>
        <row r="16">
          <cell r="B16">
            <v>30.3</v>
          </cell>
          <cell r="C16">
            <v>34.799999999999997</v>
          </cell>
          <cell r="D16">
            <v>23.3</v>
          </cell>
          <cell r="E16">
            <v>41.928571428571431</v>
          </cell>
          <cell r="F16">
            <v>67</v>
          </cell>
          <cell r="G16">
            <v>30</v>
          </cell>
          <cell r="H16">
            <v>0</v>
          </cell>
          <cell r="I16" t="str">
            <v>NE</v>
          </cell>
          <cell r="J16">
            <v>8.64</v>
          </cell>
          <cell r="K16">
            <v>0</v>
          </cell>
        </row>
        <row r="17">
          <cell r="B17">
            <v>24.241666666666664</v>
          </cell>
          <cell r="C17">
            <v>30.9</v>
          </cell>
          <cell r="D17">
            <v>20</v>
          </cell>
          <cell r="E17">
            <v>48.791666666666664</v>
          </cell>
          <cell r="F17">
            <v>68</v>
          </cell>
          <cell r="G17">
            <v>33</v>
          </cell>
          <cell r="H17">
            <v>25.92</v>
          </cell>
          <cell r="I17" t="str">
            <v>SO</v>
          </cell>
          <cell r="J17">
            <v>64.44</v>
          </cell>
          <cell r="K17">
            <v>0</v>
          </cell>
        </row>
        <row r="18">
          <cell r="B18">
            <v>18.320833333333333</v>
          </cell>
          <cell r="C18">
            <v>23.9</v>
          </cell>
          <cell r="D18">
            <v>13</v>
          </cell>
          <cell r="E18">
            <v>37.291666666666664</v>
          </cell>
          <cell r="F18">
            <v>54</v>
          </cell>
          <cell r="G18">
            <v>27</v>
          </cell>
          <cell r="H18">
            <v>22.32</v>
          </cell>
          <cell r="I18" t="str">
            <v>S</v>
          </cell>
          <cell r="J18">
            <v>51.12</v>
          </cell>
          <cell r="K18">
            <v>0</v>
          </cell>
        </row>
        <row r="19">
          <cell r="B19">
            <v>21.191666666666666</v>
          </cell>
          <cell r="C19">
            <v>30.2</v>
          </cell>
          <cell r="D19">
            <v>14.4</v>
          </cell>
          <cell r="E19">
            <v>46.583333333333336</v>
          </cell>
          <cell r="F19">
            <v>75</v>
          </cell>
          <cell r="G19">
            <v>31</v>
          </cell>
          <cell r="H19">
            <v>16.2</v>
          </cell>
          <cell r="I19" t="str">
            <v>S</v>
          </cell>
          <cell r="J19">
            <v>31.680000000000003</v>
          </cell>
          <cell r="K19">
            <v>0</v>
          </cell>
        </row>
        <row r="20">
          <cell r="B20">
            <v>26.74166666666666</v>
          </cell>
          <cell r="C20">
            <v>32.299999999999997</v>
          </cell>
          <cell r="D20">
            <v>21.5</v>
          </cell>
          <cell r="E20">
            <v>46.333333333333336</v>
          </cell>
          <cell r="F20">
            <v>76</v>
          </cell>
          <cell r="G20">
            <v>29</v>
          </cell>
          <cell r="H20">
            <v>18.720000000000002</v>
          </cell>
          <cell r="I20" t="str">
            <v>SE</v>
          </cell>
          <cell r="J20">
            <v>34.56</v>
          </cell>
          <cell r="K20">
            <v>0</v>
          </cell>
        </row>
        <row r="21">
          <cell r="B21">
            <v>28.095652173913045</v>
          </cell>
          <cell r="C21">
            <v>35.299999999999997</v>
          </cell>
          <cell r="D21">
            <v>24.8</v>
          </cell>
          <cell r="E21">
            <v>44.869565217391305</v>
          </cell>
          <cell r="F21">
            <v>57</v>
          </cell>
          <cell r="G21">
            <v>28</v>
          </cell>
          <cell r="H21">
            <v>10.08</v>
          </cell>
          <cell r="I21" t="str">
            <v>L</v>
          </cell>
          <cell r="J21">
            <v>33.840000000000003</v>
          </cell>
          <cell r="K21">
            <v>0</v>
          </cell>
        </row>
        <row r="22">
          <cell r="B22">
            <v>28.941666666666666</v>
          </cell>
          <cell r="C22">
            <v>35.1</v>
          </cell>
          <cell r="D22">
            <v>24.1</v>
          </cell>
          <cell r="E22">
            <v>49.083333333333336</v>
          </cell>
          <cell r="F22">
            <v>66</v>
          </cell>
          <cell r="G22">
            <v>27</v>
          </cell>
          <cell r="H22">
            <v>14.4</v>
          </cell>
          <cell r="I22" t="str">
            <v>L</v>
          </cell>
          <cell r="J22">
            <v>28.8</v>
          </cell>
          <cell r="K22">
            <v>0</v>
          </cell>
        </row>
        <row r="23">
          <cell r="B23">
            <v>25.270833333333325</v>
          </cell>
          <cell r="C23">
            <v>30.6</v>
          </cell>
          <cell r="D23">
            <v>20.6</v>
          </cell>
          <cell r="E23">
            <v>50.75</v>
          </cell>
          <cell r="F23">
            <v>70</v>
          </cell>
          <cell r="G23">
            <v>32</v>
          </cell>
          <cell r="H23">
            <v>16.920000000000002</v>
          </cell>
          <cell r="I23" t="str">
            <v>SO</v>
          </cell>
          <cell r="J23">
            <v>49.32</v>
          </cell>
          <cell r="K23">
            <v>0</v>
          </cell>
        </row>
        <row r="24">
          <cell r="B24">
            <v>23.254166666666666</v>
          </cell>
          <cell r="C24">
            <v>28.6</v>
          </cell>
          <cell r="D24">
            <v>18.7</v>
          </cell>
          <cell r="E24">
            <v>50.375</v>
          </cell>
          <cell r="F24">
            <v>64</v>
          </cell>
          <cell r="G24">
            <v>36</v>
          </cell>
          <cell r="H24">
            <v>19.440000000000001</v>
          </cell>
          <cell r="I24" t="str">
            <v>SO</v>
          </cell>
          <cell r="J24">
            <v>43.2</v>
          </cell>
          <cell r="K24">
            <v>0</v>
          </cell>
        </row>
        <row r="25">
          <cell r="B25">
            <v>25.833333333333339</v>
          </cell>
          <cell r="C25">
            <v>32.4</v>
          </cell>
          <cell r="D25">
            <v>20.399999999999999</v>
          </cell>
          <cell r="E25">
            <v>44.5</v>
          </cell>
          <cell r="F25">
            <v>72</v>
          </cell>
          <cell r="G25">
            <v>33</v>
          </cell>
          <cell r="H25">
            <v>12.96</v>
          </cell>
          <cell r="I25" t="str">
            <v>S</v>
          </cell>
          <cell r="J25">
            <v>27.36</v>
          </cell>
          <cell r="K25">
            <v>0</v>
          </cell>
        </row>
        <row r="26">
          <cell r="B26">
            <v>28.058333333333341</v>
          </cell>
          <cell r="C26">
            <v>34</v>
          </cell>
          <cell r="D26">
            <v>21.8</v>
          </cell>
          <cell r="E26">
            <v>48.041666666666664</v>
          </cell>
          <cell r="F26">
            <v>80</v>
          </cell>
          <cell r="G26">
            <v>30</v>
          </cell>
          <cell r="H26">
            <v>4.32</v>
          </cell>
          <cell r="I26" t="str">
            <v>L</v>
          </cell>
          <cell r="J26">
            <v>32.04</v>
          </cell>
          <cell r="K26">
            <v>0</v>
          </cell>
        </row>
        <row r="27">
          <cell r="B27">
            <v>27.433333333333334</v>
          </cell>
          <cell r="C27">
            <v>31.4</v>
          </cell>
          <cell r="D27">
            <v>22.9</v>
          </cell>
          <cell r="E27">
            <v>47.666666666666664</v>
          </cell>
          <cell r="F27">
            <v>60</v>
          </cell>
          <cell r="G27">
            <v>31</v>
          </cell>
          <cell r="H27">
            <v>19.079999999999998</v>
          </cell>
          <cell r="I27" t="str">
            <v>S</v>
          </cell>
          <cell r="J27">
            <v>44.28</v>
          </cell>
          <cell r="K27">
            <v>0</v>
          </cell>
        </row>
        <row r="28">
          <cell r="B28">
            <v>26.270833333333332</v>
          </cell>
          <cell r="C28">
            <v>32.9</v>
          </cell>
          <cell r="D28">
            <v>20.9</v>
          </cell>
          <cell r="E28">
            <v>56.041666666666664</v>
          </cell>
          <cell r="F28">
            <v>86</v>
          </cell>
          <cell r="G28">
            <v>34</v>
          </cell>
          <cell r="H28">
            <v>9</v>
          </cell>
          <cell r="I28" t="str">
            <v>L</v>
          </cell>
          <cell r="J28">
            <v>24.840000000000003</v>
          </cell>
          <cell r="K28">
            <v>0</v>
          </cell>
        </row>
        <row r="29">
          <cell r="B29">
            <v>28.887499999999999</v>
          </cell>
          <cell r="C29">
            <v>33.5</v>
          </cell>
          <cell r="D29">
            <v>25.5</v>
          </cell>
          <cell r="E29">
            <v>37.958333333333336</v>
          </cell>
          <cell r="F29">
            <v>49</v>
          </cell>
          <cell r="G29">
            <v>29</v>
          </cell>
          <cell r="H29">
            <v>21.240000000000002</v>
          </cell>
          <cell r="I29" t="str">
            <v>L</v>
          </cell>
          <cell r="J29">
            <v>41.4</v>
          </cell>
          <cell r="K29">
            <v>0</v>
          </cell>
        </row>
        <row r="30">
          <cell r="B30">
            <v>28.55416666666666</v>
          </cell>
          <cell r="C30">
            <v>31.7</v>
          </cell>
          <cell r="D30">
            <v>24.1</v>
          </cell>
          <cell r="E30">
            <v>43.041666666666664</v>
          </cell>
          <cell r="F30">
            <v>65</v>
          </cell>
          <cell r="G30">
            <v>30</v>
          </cell>
          <cell r="H30">
            <v>20.16</v>
          </cell>
          <cell r="I30" t="str">
            <v>SE</v>
          </cell>
          <cell r="J30">
            <v>44.64</v>
          </cell>
          <cell r="K30">
            <v>0</v>
          </cell>
        </row>
        <row r="31">
          <cell r="B31">
            <v>23.995833333333334</v>
          </cell>
          <cell r="C31">
            <v>31.4</v>
          </cell>
          <cell r="D31">
            <v>18.899999999999999</v>
          </cell>
          <cell r="E31">
            <v>68.916666666666671</v>
          </cell>
          <cell r="F31">
            <v>93</v>
          </cell>
          <cell r="G31">
            <v>41</v>
          </cell>
          <cell r="H31">
            <v>30.96</v>
          </cell>
          <cell r="I31" t="str">
            <v>L</v>
          </cell>
          <cell r="J31">
            <v>59.760000000000005</v>
          </cell>
          <cell r="K31">
            <v>16</v>
          </cell>
        </row>
        <row r="32">
          <cell r="B32">
            <v>25.841666666666669</v>
          </cell>
          <cell r="C32">
            <v>32.4</v>
          </cell>
          <cell r="D32">
            <v>20.9</v>
          </cell>
          <cell r="E32">
            <v>64.041666666666671</v>
          </cell>
          <cell r="F32">
            <v>88</v>
          </cell>
          <cell r="G32">
            <v>33</v>
          </cell>
          <cell r="H32">
            <v>0</v>
          </cell>
          <cell r="I32" t="str">
            <v>L</v>
          </cell>
          <cell r="J32">
            <v>24.48</v>
          </cell>
          <cell r="K32">
            <v>1</v>
          </cell>
        </row>
        <row r="33">
          <cell r="B33">
            <v>28.908333333333342</v>
          </cell>
          <cell r="C33">
            <v>35</v>
          </cell>
          <cell r="D33">
            <v>24.9</v>
          </cell>
          <cell r="E33">
            <v>48.666666666666664</v>
          </cell>
          <cell r="F33">
            <v>60</v>
          </cell>
          <cell r="G33">
            <v>31</v>
          </cell>
          <cell r="H33">
            <v>6.12</v>
          </cell>
          <cell r="I33" t="str">
            <v>SE</v>
          </cell>
          <cell r="J33">
            <v>21.6</v>
          </cell>
          <cell r="K33">
            <v>0</v>
          </cell>
        </row>
        <row r="34">
          <cell r="B34">
            <v>30.745833333333337</v>
          </cell>
          <cell r="C34">
            <v>36.5</v>
          </cell>
          <cell r="D34">
            <v>26.9</v>
          </cell>
          <cell r="E34">
            <v>46.25</v>
          </cell>
          <cell r="F34">
            <v>60</v>
          </cell>
          <cell r="G34">
            <v>28</v>
          </cell>
          <cell r="H34">
            <v>3.9600000000000004</v>
          </cell>
          <cell r="I34" t="str">
            <v>L</v>
          </cell>
          <cell r="J34">
            <v>31.680000000000003</v>
          </cell>
          <cell r="K34">
            <v>0</v>
          </cell>
        </row>
        <row r="35">
          <cell r="B35">
            <v>30.404166666666658</v>
          </cell>
          <cell r="C35">
            <v>35.4</v>
          </cell>
          <cell r="D35">
            <v>28</v>
          </cell>
          <cell r="E35">
            <v>44.791666666666664</v>
          </cell>
          <cell r="F35">
            <v>58</v>
          </cell>
          <cell r="G35">
            <v>32</v>
          </cell>
          <cell r="H35">
            <v>16.559999999999999</v>
          </cell>
          <cell r="I35" t="str">
            <v>O</v>
          </cell>
          <cell r="J35">
            <v>43.56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22.945833333333329</v>
          </cell>
          <cell r="C5">
            <v>32.799999999999997</v>
          </cell>
          <cell r="D5">
            <v>14.8</v>
          </cell>
          <cell r="E5">
            <v>41.875</v>
          </cell>
          <cell r="F5">
            <v>67</v>
          </cell>
          <cell r="G5">
            <v>18</v>
          </cell>
          <cell r="H5">
            <v>27.720000000000002</v>
          </cell>
          <cell r="I5" t="str">
            <v>NE</v>
          </cell>
          <cell r="J5">
            <v>48.24</v>
          </cell>
          <cell r="K5">
            <v>0</v>
          </cell>
        </row>
        <row r="6">
          <cell r="B6">
            <v>23.958333333333329</v>
          </cell>
          <cell r="C6">
            <v>30.8</v>
          </cell>
          <cell r="D6">
            <v>17.2</v>
          </cell>
          <cell r="E6">
            <v>41.416666666666664</v>
          </cell>
          <cell r="F6">
            <v>62</v>
          </cell>
          <cell r="G6">
            <v>26</v>
          </cell>
          <cell r="H6">
            <v>24.12</v>
          </cell>
          <cell r="I6" t="str">
            <v>NE</v>
          </cell>
          <cell r="J6">
            <v>40.680000000000007</v>
          </cell>
          <cell r="K6">
            <v>0</v>
          </cell>
        </row>
        <row r="7">
          <cell r="B7">
            <v>14.708333333333334</v>
          </cell>
          <cell r="C7">
            <v>21.7</v>
          </cell>
          <cell r="D7">
            <v>7.5</v>
          </cell>
          <cell r="E7">
            <v>53.083333333333336</v>
          </cell>
          <cell r="F7">
            <v>76</v>
          </cell>
          <cell r="G7">
            <v>30</v>
          </cell>
          <cell r="H7">
            <v>20.52</v>
          </cell>
          <cell r="I7" t="str">
            <v>S</v>
          </cell>
          <cell r="J7">
            <v>37.080000000000005</v>
          </cell>
          <cell r="K7">
            <v>0</v>
          </cell>
        </row>
        <row r="8">
          <cell r="B8">
            <v>11.737499999999999</v>
          </cell>
          <cell r="C8">
            <v>17.3</v>
          </cell>
          <cell r="D8">
            <v>7.3</v>
          </cell>
          <cell r="E8">
            <v>82.708333333333329</v>
          </cell>
          <cell r="F8">
            <v>96</v>
          </cell>
          <cell r="G8">
            <v>40</v>
          </cell>
          <cell r="H8">
            <v>16.559999999999999</v>
          </cell>
          <cell r="I8" t="str">
            <v>SE</v>
          </cell>
          <cell r="J8">
            <v>29.52</v>
          </cell>
          <cell r="K8">
            <v>12.999999999999998</v>
          </cell>
        </row>
        <row r="9">
          <cell r="B9">
            <v>16.591666666666672</v>
          </cell>
          <cell r="C9">
            <v>26.9</v>
          </cell>
          <cell r="D9">
            <v>11.2</v>
          </cell>
          <cell r="E9">
            <v>80.208333333333329</v>
          </cell>
          <cell r="F9">
            <v>97</v>
          </cell>
          <cell r="G9">
            <v>42</v>
          </cell>
          <cell r="H9">
            <v>24.840000000000003</v>
          </cell>
          <cell r="I9" t="str">
            <v>L</v>
          </cell>
          <cell r="J9">
            <v>45.36</v>
          </cell>
          <cell r="K9">
            <v>22.8</v>
          </cell>
        </row>
        <row r="10">
          <cell r="B10">
            <v>16.537500000000001</v>
          </cell>
          <cell r="C10">
            <v>19.7</v>
          </cell>
          <cell r="D10">
            <v>14.4</v>
          </cell>
          <cell r="E10">
            <v>88.125</v>
          </cell>
          <cell r="F10">
            <v>98</v>
          </cell>
          <cell r="G10">
            <v>75</v>
          </cell>
          <cell r="H10">
            <v>25.92</v>
          </cell>
          <cell r="I10" t="str">
            <v>L</v>
          </cell>
          <cell r="J10">
            <v>54</v>
          </cell>
          <cell r="K10">
            <v>18.2</v>
          </cell>
        </row>
        <row r="11">
          <cell r="B11">
            <v>21.804166666666671</v>
          </cell>
          <cell r="C11">
            <v>31.7</v>
          </cell>
          <cell r="D11">
            <v>15.2</v>
          </cell>
          <cell r="E11">
            <v>64.208333333333329</v>
          </cell>
          <cell r="F11">
            <v>92</v>
          </cell>
          <cell r="G11">
            <v>27</v>
          </cell>
          <cell r="H11">
            <v>27.720000000000002</v>
          </cell>
          <cell r="I11" t="str">
            <v>L</v>
          </cell>
          <cell r="J11">
            <v>43.2</v>
          </cell>
          <cell r="K11">
            <v>0</v>
          </cell>
        </row>
        <row r="12">
          <cell r="B12">
            <v>23.016666666666669</v>
          </cell>
          <cell r="C12">
            <v>32.1</v>
          </cell>
          <cell r="D12">
            <v>15.3</v>
          </cell>
          <cell r="E12">
            <v>49.625</v>
          </cell>
          <cell r="F12">
            <v>77</v>
          </cell>
          <cell r="G12">
            <v>18</v>
          </cell>
          <cell r="H12">
            <v>20.88</v>
          </cell>
          <cell r="I12" t="str">
            <v>NE</v>
          </cell>
          <cell r="J12">
            <v>38.519999999999996</v>
          </cell>
          <cell r="K12">
            <v>0</v>
          </cell>
        </row>
        <row r="13">
          <cell r="B13">
            <v>22.875000000000004</v>
          </cell>
          <cell r="C13">
            <v>32.5</v>
          </cell>
          <cell r="D13">
            <v>13.7</v>
          </cell>
          <cell r="E13">
            <v>43.875</v>
          </cell>
          <cell r="F13">
            <v>77</v>
          </cell>
          <cell r="G13">
            <v>14</v>
          </cell>
          <cell r="H13">
            <v>20.16</v>
          </cell>
          <cell r="I13" t="str">
            <v>NE</v>
          </cell>
          <cell r="J13">
            <v>36</v>
          </cell>
          <cell r="K13">
            <v>0</v>
          </cell>
        </row>
        <row r="14">
          <cell r="B14">
            <v>24.095833333333335</v>
          </cell>
          <cell r="C14">
            <v>31.8</v>
          </cell>
          <cell r="D14">
            <v>17.3</v>
          </cell>
          <cell r="E14">
            <v>36.75</v>
          </cell>
          <cell r="F14">
            <v>57</v>
          </cell>
          <cell r="G14">
            <v>19</v>
          </cell>
          <cell r="H14">
            <v>17.64</v>
          </cell>
          <cell r="I14" t="str">
            <v>N</v>
          </cell>
          <cell r="J14">
            <v>34.200000000000003</v>
          </cell>
          <cell r="K14">
            <v>0</v>
          </cell>
        </row>
        <row r="15">
          <cell r="B15">
            <v>23.395833333333332</v>
          </cell>
          <cell r="C15">
            <v>33.799999999999997</v>
          </cell>
          <cell r="D15">
            <v>13.7</v>
          </cell>
          <cell r="E15">
            <v>46.916666666666664</v>
          </cell>
          <cell r="F15">
            <v>83</v>
          </cell>
          <cell r="G15">
            <v>19</v>
          </cell>
          <cell r="H15">
            <v>17.28</v>
          </cell>
          <cell r="I15" t="str">
            <v>NE</v>
          </cell>
          <cell r="J15">
            <v>37.440000000000005</v>
          </cell>
          <cell r="K15">
            <v>0</v>
          </cell>
        </row>
        <row r="16">
          <cell r="B16">
            <v>24.733333333333338</v>
          </cell>
          <cell r="C16">
            <v>33.700000000000003</v>
          </cell>
          <cell r="D16">
            <v>16.8</v>
          </cell>
          <cell r="E16">
            <v>44.25</v>
          </cell>
          <cell r="F16">
            <v>69</v>
          </cell>
          <cell r="G16">
            <v>22</v>
          </cell>
          <cell r="H16">
            <v>19.440000000000001</v>
          </cell>
          <cell r="I16" t="str">
            <v>NE</v>
          </cell>
          <cell r="J16">
            <v>34.200000000000003</v>
          </cell>
          <cell r="K16">
            <v>0</v>
          </cell>
        </row>
        <row r="17">
          <cell r="B17">
            <v>24.975000000000009</v>
          </cell>
          <cell r="C17">
            <v>32.9</v>
          </cell>
          <cell r="D17">
            <v>18.100000000000001</v>
          </cell>
          <cell r="E17">
            <v>47.666666666666664</v>
          </cell>
          <cell r="F17">
            <v>77</v>
          </cell>
          <cell r="G17">
            <v>25</v>
          </cell>
          <cell r="H17">
            <v>19.079999999999998</v>
          </cell>
          <cell r="I17" t="str">
            <v>SE</v>
          </cell>
          <cell r="J17">
            <v>34.200000000000003</v>
          </cell>
          <cell r="K17">
            <v>0</v>
          </cell>
        </row>
        <row r="18">
          <cell r="B18">
            <v>21.341666666666669</v>
          </cell>
          <cell r="C18">
            <v>30</v>
          </cell>
          <cell r="D18">
            <v>12.9</v>
          </cell>
          <cell r="E18">
            <v>47.291666666666664</v>
          </cell>
          <cell r="F18">
            <v>70</v>
          </cell>
          <cell r="G18">
            <v>31</v>
          </cell>
          <cell r="H18">
            <v>25.56</v>
          </cell>
          <cell r="I18" t="str">
            <v>SE</v>
          </cell>
          <cell r="J18">
            <v>51.12</v>
          </cell>
          <cell r="K18">
            <v>0</v>
          </cell>
        </row>
        <row r="19">
          <cell r="B19">
            <v>22.020833333333339</v>
          </cell>
          <cell r="C19">
            <v>29.9</v>
          </cell>
          <cell r="D19">
            <v>15.1</v>
          </cell>
          <cell r="E19">
            <v>55.208333333333336</v>
          </cell>
          <cell r="F19">
            <v>82</v>
          </cell>
          <cell r="G19">
            <v>26</v>
          </cell>
          <cell r="H19">
            <v>23.759999999999998</v>
          </cell>
          <cell r="I19" t="str">
            <v>L</v>
          </cell>
          <cell r="J19">
            <v>39.96</v>
          </cell>
          <cell r="K19">
            <v>0</v>
          </cell>
        </row>
        <row r="20">
          <cell r="B20">
            <v>22.854166666666657</v>
          </cell>
          <cell r="C20">
            <v>32.1</v>
          </cell>
          <cell r="D20">
            <v>14.6</v>
          </cell>
          <cell r="E20">
            <v>45.291666666666664</v>
          </cell>
          <cell r="F20">
            <v>73</v>
          </cell>
          <cell r="G20">
            <v>22</v>
          </cell>
          <cell r="H20">
            <v>24.12</v>
          </cell>
          <cell r="I20" t="str">
            <v>L</v>
          </cell>
          <cell r="J20">
            <v>34.92</v>
          </cell>
          <cell r="K20">
            <v>0</v>
          </cell>
        </row>
        <row r="21">
          <cell r="B21">
            <v>23.891666666666669</v>
          </cell>
          <cell r="C21">
            <v>33</v>
          </cell>
          <cell r="D21">
            <v>15.7</v>
          </cell>
          <cell r="E21">
            <v>42.083333333333336</v>
          </cell>
          <cell r="F21">
            <v>67</v>
          </cell>
          <cell r="G21">
            <v>22</v>
          </cell>
          <cell r="H21">
            <v>28.08</v>
          </cell>
          <cell r="I21" t="str">
            <v>NE</v>
          </cell>
          <cell r="J21">
            <v>48.96</v>
          </cell>
          <cell r="K21">
            <v>0</v>
          </cell>
        </row>
        <row r="22">
          <cell r="B22">
            <v>25.308333333333334</v>
          </cell>
          <cell r="C22">
            <v>33</v>
          </cell>
          <cell r="D22">
            <v>20.2</v>
          </cell>
          <cell r="E22">
            <v>41.875</v>
          </cell>
          <cell r="F22">
            <v>56</v>
          </cell>
          <cell r="G22">
            <v>25</v>
          </cell>
          <cell r="H22">
            <v>25.2</v>
          </cell>
          <cell r="I22" t="str">
            <v>NE</v>
          </cell>
          <cell r="J22">
            <v>43.56</v>
          </cell>
          <cell r="K22">
            <v>0</v>
          </cell>
        </row>
        <row r="23">
          <cell r="B23">
            <v>23.312500000000004</v>
          </cell>
          <cell r="C23">
            <v>30.8</v>
          </cell>
          <cell r="D23">
            <v>17.8</v>
          </cell>
          <cell r="E23">
            <v>58.666666666666664</v>
          </cell>
          <cell r="F23">
            <v>75</v>
          </cell>
          <cell r="G23">
            <v>38</v>
          </cell>
          <cell r="H23">
            <v>23.400000000000002</v>
          </cell>
          <cell r="I23" t="str">
            <v>NE</v>
          </cell>
          <cell r="J23">
            <v>45.72</v>
          </cell>
          <cell r="K23">
            <v>0</v>
          </cell>
        </row>
        <row r="24">
          <cell r="B24">
            <v>23.045833333333334</v>
          </cell>
          <cell r="C24">
            <v>31.9</v>
          </cell>
          <cell r="D24">
            <v>15.8</v>
          </cell>
          <cell r="E24">
            <v>64.75</v>
          </cell>
          <cell r="F24">
            <v>96</v>
          </cell>
          <cell r="G24">
            <v>28</v>
          </cell>
          <cell r="H24">
            <v>14.4</v>
          </cell>
          <cell r="I24" t="str">
            <v>NE</v>
          </cell>
          <cell r="J24">
            <v>24.840000000000003</v>
          </cell>
          <cell r="K24">
            <v>0</v>
          </cell>
        </row>
        <row r="25">
          <cell r="B25">
            <v>24.570833333333329</v>
          </cell>
          <cell r="C25">
            <v>32.9</v>
          </cell>
          <cell r="D25">
            <v>16.7</v>
          </cell>
          <cell r="E25">
            <v>53.916666666666664</v>
          </cell>
          <cell r="F25">
            <v>87</v>
          </cell>
          <cell r="G25">
            <v>22</v>
          </cell>
          <cell r="H25">
            <v>16.559999999999999</v>
          </cell>
          <cell r="I25" t="str">
            <v>SE</v>
          </cell>
          <cell r="J25">
            <v>30.6</v>
          </cell>
          <cell r="K25">
            <v>0</v>
          </cell>
        </row>
        <row r="26">
          <cell r="B26">
            <v>24.670833333333334</v>
          </cell>
          <cell r="C26">
            <v>32.700000000000003</v>
          </cell>
          <cell r="D26">
            <v>18.5</v>
          </cell>
          <cell r="E26">
            <v>46.375</v>
          </cell>
          <cell r="F26">
            <v>70</v>
          </cell>
          <cell r="G26">
            <v>23</v>
          </cell>
          <cell r="H26">
            <v>18.720000000000002</v>
          </cell>
          <cell r="I26" t="str">
            <v>L</v>
          </cell>
          <cell r="J26">
            <v>31.680000000000003</v>
          </cell>
          <cell r="K26">
            <v>0</v>
          </cell>
        </row>
        <row r="27">
          <cell r="B27">
            <v>24.00833333333334</v>
          </cell>
          <cell r="C27">
            <v>32.1</v>
          </cell>
          <cell r="D27">
            <v>16.8</v>
          </cell>
          <cell r="E27">
            <v>43.625</v>
          </cell>
          <cell r="F27">
            <v>71</v>
          </cell>
          <cell r="G27">
            <v>22</v>
          </cell>
          <cell r="H27">
            <v>16.920000000000002</v>
          </cell>
          <cell r="I27" t="str">
            <v>L</v>
          </cell>
          <cell r="J27">
            <v>31.680000000000003</v>
          </cell>
          <cell r="K27">
            <v>0</v>
          </cell>
        </row>
        <row r="28">
          <cell r="B28">
            <v>23.404166666666672</v>
          </cell>
          <cell r="C28">
            <v>32.299999999999997</v>
          </cell>
          <cell r="D28">
            <v>14.3</v>
          </cell>
          <cell r="E28">
            <v>42.708333333333336</v>
          </cell>
          <cell r="F28">
            <v>77</v>
          </cell>
          <cell r="G28">
            <v>17</v>
          </cell>
          <cell r="H28">
            <v>18</v>
          </cell>
          <cell r="I28" t="str">
            <v>L</v>
          </cell>
          <cell r="J28">
            <v>34.56</v>
          </cell>
          <cell r="K28">
            <v>0</v>
          </cell>
        </row>
        <row r="29">
          <cell r="B29">
            <v>23.891666666666666</v>
          </cell>
          <cell r="C29">
            <v>33.9</v>
          </cell>
          <cell r="D29">
            <v>14.1</v>
          </cell>
          <cell r="E29">
            <v>33.333333333333336</v>
          </cell>
          <cell r="F29">
            <v>62</v>
          </cell>
          <cell r="G29">
            <v>14</v>
          </cell>
          <cell r="H29">
            <v>25.2</v>
          </cell>
          <cell r="I29" t="str">
            <v>L</v>
          </cell>
          <cell r="J29">
            <v>34.92</v>
          </cell>
          <cell r="K29">
            <v>0</v>
          </cell>
        </row>
        <row r="30">
          <cell r="B30">
            <v>25.125</v>
          </cell>
          <cell r="C30">
            <v>34.700000000000003</v>
          </cell>
          <cell r="D30">
            <v>16.399999999999999</v>
          </cell>
          <cell r="E30">
            <v>32.416666666666664</v>
          </cell>
          <cell r="F30">
            <v>57</v>
          </cell>
          <cell r="G30">
            <v>14</v>
          </cell>
          <cell r="H30">
            <v>25.92</v>
          </cell>
          <cell r="I30" t="str">
            <v>NE</v>
          </cell>
          <cell r="J30">
            <v>42.84</v>
          </cell>
          <cell r="K30">
            <v>0</v>
          </cell>
        </row>
        <row r="31">
          <cell r="B31">
            <v>24.483333333333331</v>
          </cell>
          <cell r="C31">
            <v>30.9</v>
          </cell>
          <cell r="D31">
            <v>21.1</v>
          </cell>
          <cell r="E31">
            <v>44.333333333333336</v>
          </cell>
          <cell r="F31">
            <v>61</v>
          </cell>
          <cell r="G31">
            <v>29</v>
          </cell>
          <cell r="H31">
            <v>19.8</v>
          </cell>
          <cell r="I31" t="str">
            <v>O</v>
          </cell>
          <cell r="J31">
            <v>33.480000000000004</v>
          </cell>
          <cell r="K31">
            <v>0</v>
          </cell>
        </row>
        <row r="32">
          <cell r="B32">
            <v>24.024999999999995</v>
          </cell>
          <cell r="C32">
            <v>31.5</v>
          </cell>
          <cell r="D32">
            <v>17.100000000000001</v>
          </cell>
          <cell r="E32">
            <v>46.666666666666664</v>
          </cell>
          <cell r="F32">
            <v>73</v>
          </cell>
          <cell r="G32">
            <v>24</v>
          </cell>
          <cell r="H32">
            <v>21.240000000000002</v>
          </cell>
          <cell r="I32" t="str">
            <v>L</v>
          </cell>
          <cell r="J32">
            <v>33.480000000000004</v>
          </cell>
          <cell r="K32">
            <v>0</v>
          </cell>
        </row>
        <row r="33">
          <cell r="B33">
            <v>24.937499999999996</v>
          </cell>
          <cell r="C33">
            <v>33</v>
          </cell>
          <cell r="D33">
            <v>18.399999999999999</v>
          </cell>
          <cell r="E33">
            <v>41.5</v>
          </cell>
          <cell r="F33">
            <v>64</v>
          </cell>
          <cell r="G33">
            <v>21</v>
          </cell>
          <cell r="H33">
            <v>20.16</v>
          </cell>
          <cell r="I33" t="str">
            <v>NE</v>
          </cell>
          <cell r="J33">
            <v>29.52</v>
          </cell>
          <cell r="K33">
            <v>0</v>
          </cell>
        </row>
        <row r="34">
          <cell r="B34">
            <v>25.825000000000003</v>
          </cell>
          <cell r="C34">
            <v>35.200000000000003</v>
          </cell>
          <cell r="D34">
            <v>18.8</v>
          </cell>
          <cell r="E34">
            <v>41.583333333333336</v>
          </cell>
          <cell r="F34">
            <v>66</v>
          </cell>
          <cell r="G34">
            <v>18</v>
          </cell>
          <cell r="H34">
            <v>20.16</v>
          </cell>
          <cell r="I34" t="str">
            <v>NE</v>
          </cell>
          <cell r="J34">
            <v>34.92</v>
          </cell>
          <cell r="K34">
            <v>0</v>
          </cell>
        </row>
        <row r="35">
          <cell r="B35">
            <v>27.537500000000005</v>
          </cell>
          <cell r="C35">
            <v>35.5</v>
          </cell>
          <cell r="D35">
            <v>21.3</v>
          </cell>
          <cell r="E35">
            <v>35.375</v>
          </cell>
          <cell r="F35">
            <v>51</v>
          </cell>
          <cell r="G35">
            <v>20</v>
          </cell>
          <cell r="H35">
            <v>27</v>
          </cell>
          <cell r="I35" t="str">
            <v>NE</v>
          </cell>
          <cell r="J35">
            <v>45.72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30.310000000000002</v>
          </cell>
          <cell r="C5">
            <v>36.1</v>
          </cell>
          <cell r="D5">
            <v>14</v>
          </cell>
          <cell r="E5">
            <v>37.799999999999997</v>
          </cell>
          <cell r="F5">
            <v>77</v>
          </cell>
          <cell r="G5">
            <v>20</v>
          </cell>
          <cell r="H5">
            <v>18</v>
          </cell>
          <cell r="I5" t="str">
            <v>NO</v>
          </cell>
          <cell r="J5">
            <v>41.76</v>
          </cell>
          <cell r="K5" t="str">
            <v>*</v>
          </cell>
        </row>
        <row r="6">
          <cell r="B6">
            <v>25.237500000000001</v>
          </cell>
          <cell r="C6">
            <v>27.9</v>
          </cell>
          <cell r="D6">
            <v>21.1</v>
          </cell>
          <cell r="E6">
            <v>55.75</v>
          </cell>
          <cell r="F6">
            <v>65</v>
          </cell>
          <cell r="G6">
            <v>47</v>
          </cell>
          <cell r="H6">
            <v>24.48</v>
          </cell>
          <cell r="I6" t="str">
            <v>SO</v>
          </cell>
          <cell r="J6">
            <v>41.04</v>
          </cell>
          <cell r="K6" t="str">
            <v>*</v>
          </cell>
        </row>
        <row r="7">
          <cell r="B7">
            <v>19.059999999999999</v>
          </cell>
          <cell r="C7">
            <v>22.2</v>
          </cell>
          <cell r="D7">
            <v>13.5</v>
          </cell>
          <cell r="E7">
            <v>41.6</v>
          </cell>
          <cell r="F7">
            <v>58</v>
          </cell>
          <cell r="G7">
            <v>30</v>
          </cell>
          <cell r="H7">
            <v>11.879999999999999</v>
          </cell>
          <cell r="I7" t="str">
            <v>SE</v>
          </cell>
          <cell r="J7">
            <v>25.56</v>
          </cell>
          <cell r="K7" t="str">
            <v>*</v>
          </cell>
        </row>
        <row r="8">
          <cell r="B8">
            <v>23.049999999999997</v>
          </cell>
          <cell r="C8">
            <v>26</v>
          </cell>
          <cell r="D8">
            <v>16.7</v>
          </cell>
          <cell r="E8">
            <v>29.833333333333332</v>
          </cell>
          <cell r="F8">
            <v>44</v>
          </cell>
          <cell r="G8">
            <v>25</v>
          </cell>
          <cell r="H8">
            <v>14.04</v>
          </cell>
          <cell r="I8" t="str">
            <v>SE</v>
          </cell>
          <cell r="J8">
            <v>32.04</v>
          </cell>
          <cell r="K8" t="str">
            <v>*</v>
          </cell>
        </row>
        <row r="9">
          <cell r="B9">
            <v>26.083333333333332</v>
          </cell>
          <cell r="C9">
            <v>29</v>
          </cell>
          <cell r="D9">
            <v>19.5</v>
          </cell>
          <cell r="E9">
            <v>51.5</v>
          </cell>
          <cell r="F9">
            <v>73</v>
          </cell>
          <cell r="G9">
            <v>39</v>
          </cell>
          <cell r="H9">
            <v>14.4</v>
          </cell>
          <cell r="I9" t="str">
            <v>SE</v>
          </cell>
          <cell r="J9">
            <v>31.319999999999997</v>
          </cell>
          <cell r="K9" t="str">
            <v>*</v>
          </cell>
        </row>
        <row r="10">
          <cell r="B10">
            <v>25.200000000000003</v>
          </cell>
          <cell r="C10" t="str">
            <v>*</v>
          </cell>
          <cell r="D10" t="str">
            <v>*</v>
          </cell>
          <cell r="E10">
            <v>63.5</v>
          </cell>
          <cell r="F10" t="str">
            <v>*</v>
          </cell>
          <cell r="G10" t="str">
            <v>*</v>
          </cell>
          <cell r="H10">
            <v>14.04</v>
          </cell>
          <cell r="I10" t="str">
            <v>L</v>
          </cell>
          <cell r="J10" t="str">
            <v>*</v>
          </cell>
          <cell r="K10" t="str">
            <v>*</v>
          </cell>
        </row>
        <row r="11">
          <cell r="B11">
            <v>31.185714285714283</v>
          </cell>
          <cell r="C11">
            <v>35.9</v>
          </cell>
          <cell r="D11">
            <v>21.1</v>
          </cell>
          <cell r="E11">
            <v>47.857142857142854</v>
          </cell>
          <cell r="F11">
            <v>85</v>
          </cell>
          <cell r="G11">
            <v>24</v>
          </cell>
          <cell r="H11">
            <v>10.08</v>
          </cell>
          <cell r="I11" t="str">
            <v>NE</v>
          </cell>
          <cell r="J11">
            <v>26.64</v>
          </cell>
          <cell r="K11" t="str">
            <v>*</v>
          </cell>
        </row>
        <row r="12">
          <cell r="B12">
            <v>31.400000000000002</v>
          </cell>
          <cell r="C12">
            <v>35.5</v>
          </cell>
          <cell r="D12">
            <v>17.3</v>
          </cell>
          <cell r="E12">
            <v>38.444444444444443</v>
          </cell>
          <cell r="F12">
            <v>78</v>
          </cell>
          <cell r="G12">
            <v>21</v>
          </cell>
          <cell r="H12">
            <v>10.44</v>
          </cell>
          <cell r="I12" t="str">
            <v>NE</v>
          </cell>
          <cell r="J12">
            <v>28.8</v>
          </cell>
          <cell r="K12" t="str">
            <v>*</v>
          </cell>
        </row>
        <row r="13">
          <cell r="B13">
            <v>32.68571428571429</v>
          </cell>
          <cell r="C13">
            <v>36.6</v>
          </cell>
          <cell r="D13">
            <v>24.2</v>
          </cell>
          <cell r="E13">
            <v>31.285714285714285</v>
          </cell>
          <cell r="F13">
            <v>64</v>
          </cell>
          <cell r="G13">
            <v>15</v>
          </cell>
          <cell r="H13">
            <v>11.879999999999999</v>
          </cell>
          <cell r="I13" t="str">
            <v>NE</v>
          </cell>
          <cell r="J13">
            <v>34.92</v>
          </cell>
          <cell r="K13" t="str">
            <v>*</v>
          </cell>
        </row>
        <row r="14">
          <cell r="B14">
            <v>31.74</v>
          </cell>
          <cell r="C14">
            <v>33.700000000000003</v>
          </cell>
          <cell r="D14">
            <v>25.2</v>
          </cell>
          <cell r="E14">
            <v>32</v>
          </cell>
          <cell r="F14">
            <v>54</v>
          </cell>
          <cell r="G14">
            <v>26</v>
          </cell>
          <cell r="H14">
            <v>15.120000000000001</v>
          </cell>
          <cell r="I14" t="str">
            <v>NO</v>
          </cell>
          <cell r="J14">
            <v>30.240000000000002</v>
          </cell>
          <cell r="K14" t="str">
            <v>*</v>
          </cell>
        </row>
        <row r="15">
          <cell r="B15">
            <v>30.833333333333332</v>
          </cell>
          <cell r="C15">
            <v>36.1</v>
          </cell>
          <cell r="D15">
            <v>24.2</v>
          </cell>
          <cell r="E15">
            <v>44.666666666666664</v>
          </cell>
          <cell r="F15">
            <v>70</v>
          </cell>
          <cell r="G15">
            <v>24</v>
          </cell>
          <cell r="H15">
            <v>9.3600000000000012</v>
          </cell>
          <cell r="I15" t="str">
            <v>SE</v>
          </cell>
          <cell r="J15">
            <v>28.44</v>
          </cell>
          <cell r="K15" t="str">
            <v>*</v>
          </cell>
        </row>
        <row r="16">
          <cell r="B16">
            <v>26.266666666666669</v>
          </cell>
          <cell r="C16">
            <v>30.1</v>
          </cell>
          <cell r="D16">
            <v>18.8</v>
          </cell>
          <cell r="E16">
            <v>60</v>
          </cell>
          <cell r="F16">
            <v>77</v>
          </cell>
          <cell r="G16">
            <v>49</v>
          </cell>
          <cell r="H16">
            <v>1.8</v>
          </cell>
          <cell r="I16" t="str">
            <v>SE</v>
          </cell>
          <cell r="J16">
            <v>12.6</v>
          </cell>
          <cell r="K16" t="str">
            <v>*</v>
          </cell>
        </row>
        <row r="17">
          <cell r="B17">
            <v>33.059999999999995</v>
          </cell>
          <cell r="C17">
            <v>36</v>
          </cell>
          <cell r="D17">
            <v>28.8</v>
          </cell>
          <cell r="E17">
            <v>34.4</v>
          </cell>
          <cell r="F17">
            <v>52</v>
          </cell>
          <cell r="G17">
            <v>28</v>
          </cell>
          <cell r="H17">
            <v>14.4</v>
          </cell>
          <cell r="I17" t="str">
            <v>L</v>
          </cell>
          <cell r="J17">
            <v>30.240000000000002</v>
          </cell>
          <cell r="K17" t="str">
            <v>*</v>
          </cell>
        </row>
        <row r="18">
          <cell r="B18">
            <v>26</v>
          </cell>
          <cell r="C18">
            <v>30.2</v>
          </cell>
          <cell r="D18">
            <v>20.9</v>
          </cell>
          <cell r="E18">
            <v>33.5</v>
          </cell>
          <cell r="F18">
            <v>39</v>
          </cell>
          <cell r="G18">
            <v>29</v>
          </cell>
          <cell r="H18">
            <v>11.879999999999999</v>
          </cell>
          <cell r="I18" t="str">
            <v>SE</v>
          </cell>
          <cell r="J18">
            <v>27.36</v>
          </cell>
          <cell r="K18" t="str">
            <v>*</v>
          </cell>
        </row>
        <row r="19">
          <cell r="B19">
            <v>29.419999999999998</v>
          </cell>
          <cell r="C19">
            <v>33.4</v>
          </cell>
          <cell r="D19">
            <v>22.8</v>
          </cell>
          <cell r="E19">
            <v>40.4</v>
          </cell>
          <cell r="F19">
            <v>58</v>
          </cell>
          <cell r="G19">
            <v>28</v>
          </cell>
          <cell r="H19">
            <v>13.32</v>
          </cell>
          <cell r="I19" t="str">
            <v>SE</v>
          </cell>
          <cell r="J19">
            <v>34.56</v>
          </cell>
          <cell r="K19" t="str">
            <v>*</v>
          </cell>
        </row>
        <row r="20">
          <cell r="B20">
            <v>31.950000000000003</v>
          </cell>
          <cell r="C20">
            <v>35.4</v>
          </cell>
          <cell r="D20">
            <v>23.2</v>
          </cell>
          <cell r="E20">
            <v>32</v>
          </cell>
          <cell r="F20">
            <v>64</v>
          </cell>
          <cell r="G20">
            <v>19</v>
          </cell>
          <cell r="H20">
            <v>10.08</v>
          </cell>
          <cell r="I20" t="str">
            <v>L</v>
          </cell>
          <cell r="J20">
            <v>28.44</v>
          </cell>
          <cell r="K20" t="str">
            <v>*</v>
          </cell>
        </row>
        <row r="21">
          <cell r="B21">
            <v>33.442857142857143</v>
          </cell>
          <cell r="C21">
            <v>36.5</v>
          </cell>
          <cell r="D21">
            <v>23.3</v>
          </cell>
          <cell r="E21">
            <v>31</v>
          </cell>
          <cell r="F21">
            <v>59</v>
          </cell>
          <cell r="G21">
            <v>22</v>
          </cell>
          <cell r="H21">
            <v>20.88</v>
          </cell>
          <cell r="I21" t="str">
            <v>NO</v>
          </cell>
          <cell r="J21">
            <v>36.36</v>
          </cell>
          <cell r="K21" t="str">
            <v>*</v>
          </cell>
        </row>
        <row r="22">
          <cell r="B22">
            <v>34.233333333333341</v>
          </cell>
          <cell r="C22">
            <v>36</v>
          </cell>
          <cell r="D22">
            <v>27</v>
          </cell>
          <cell r="E22">
            <v>32</v>
          </cell>
          <cell r="F22">
            <v>58</v>
          </cell>
          <cell r="G22">
            <v>27</v>
          </cell>
          <cell r="H22">
            <v>20.16</v>
          </cell>
          <cell r="I22" t="str">
            <v>O</v>
          </cell>
          <cell r="J22">
            <v>36.72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28.614285714285707</v>
          </cell>
          <cell r="C24">
            <v>33.200000000000003</v>
          </cell>
          <cell r="D24">
            <v>22.6</v>
          </cell>
          <cell r="E24">
            <v>62.571428571428569</v>
          </cell>
          <cell r="F24">
            <v>87</v>
          </cell>
          <cell r="G24">
            <v>42</v>
          </cell>
          <cell r="H24">
            <v>10.08</v>
          </cell>
          <cell r="I24" t="str">
            <v>S</v>
          </cell>
          <cell r="J24">
            <v>19.440000000000001</v>
          </cell>
          <cell r="K24" t="str">
            <v>*</v>
          </cell>
        </row>
        <row r="25">
          <cell r="B25">
            <v>31.325000000000003</v>
          </cell>
          <cell r="C25">
            <v>36</v>
          </cell>
          <cell r="D25">
            <v>22.9</v>
          </cell>
          <cell r="E25">
            <v>47.5</v>
          </cell>
          <cell r="F25">
            <v>77</v>
          </cell>
          <cell r="G25">
            <v>26</v>
          </cell>
          <cell r="H25">
            <v>9</v>
          </cell>
          <cell r="I25" t="str">
            <v>SE</v>
          </cell>
          <cell r="J25">
            <v>34.56</v>
          </cell>
          <cell r="K25" t="str">
            <v>*</v>
          </cell>
        </row>
        <row r="26">
          <cell r="B26">
            <v>33.128571428571426</v>
          </cell>
          <cell r="C26">
            <v>36.9</v>
          </cell>
          <cell r="D26">
            <v>27.7</v>
          </cell>
          <cell r="E26">
            <v>33.571428571428569</v>
          </cell>
          <cell r="F26">
            <v>52</v>
          </cell>
          <cell r="G26">
            <v>20</v>
          </cell>
          <cell r="H26">
            <v>13.68</v>
          </cell>
          <cell r="I26" t="str">
            <v>SE</v>
          </cell>
          <cell r="J26">
            <v>27.36</v>
          </cell>
          <cell r="K26" t="str">
            <v>*</v>
          </cell>
        </row>
        <row r="27">
          <cell r="B27">
            <v>31.87142857142857</v>
          </cell>
          <cell r="C27">
            <v>34.799999999999997</v>
          </cell>
          <cell r="D27">
            <v>24.4</v>
          </cell>
          <cell r="E27">
            <v>30.714285714285715</v>
          </cell>
          <cell r="F27">
            <v>55</v>
          </cell>
          <cell r="G27">
            <v>22</v>
          </cell>
          <cell r="H27">
            <v>10.44</v>
          </cell>
          <cell r="I27" t="str">
            <v>SE</v>
          </cell>
          <cell r="J27">
            <v>25.56</v>
          </cell>
          <cell r="K27" t="str">
            <v>*</v>
          </cell>
        </row>
        <row r="28">
          <cell r="B28">
            <v>30.157142857142855</v>
          </cell>
          <cell r="C28">
            <v>35.4</v>
          </cell>
          <cell r="D28">
            <v>22.9</v>
          </cell>
          <cell r="E28">
            <v>37.857142857142854</v>
          </cell>
          <cell r="F28">
            <v>61</v>
          </cell>
          <cell r="G28">
            <v>23</v>
          </cell>
          <cell r="H28">
            <v>14.04</v>
          </cell>
          <cell r="I28" t="str">
            <v>SE</v>
          </cell>
          <cell r="J28">
            <v>34.56</v>
          </cell>
          <cell r="K28" t="str">
            <v>*</v>
          </cell>
        </row>
        <row r="29">
          <cell r="B29">
            <v>33.014285714285712</v>
          </cell>
          <cell r="C29">
            <v>37.5</v>
          </cell>
          <cell r="D29">
            <v>23.8</v>
          </cell>
          <cell r="E29">
            <v>24.571428571428573</v>
          </cell>
          <cell r="F29">
            <v>47</v>
          </cell>
          <cell r="G29">
            <v>15</v>
          </cell>
          <cell r="H29">
            <v>10.44</v>
          </cell>
          <cell r="I29" t="str">
            <v>L</v>
          </cell>
          <cell r="J29">
            <v>27.36</v>
          </cell>
          <cell r="K29" t="str">
            <v>*</v>
          </cell>
        </row>
        <row r="30">
          <cell r="B30">
            <v>33.628571428571426</v>
          </cell>
          <cell r="C30">
            <v>38.299999999999997</v>
          </cell>
          <cell r="D30">
            <v>26.3</v>
          </cell>
          <cell r="E30">
            <v>22.428571428571427</v>
          </cell>
          <cell r="F30">
            <v>39</v>
          </cell>
          <cell r="G30">
            <v>13</v>
          </cell>
          <cell r="H30">
            <v>7.5600000000000005</v>
          </cell>
          <cell r="I30" t="str">
            <v>N</v>
          </cell>
          <cell r="J30">
            <v>25.56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31.7</v>
          </cell>
          <cell r="C32">
            <v>34</v>
          </cell>
          <cell r="D32">
            <v>27.4</v>
          </cell>
          <cell r="E32">
            <v>38.25</v>
          </cell>
          <cell r="F32">
            <v>59</v>
          </cell>
          <cell r="G32">
            <v>28</v>
          </cell>
          <cell r="H32">
            <v>7.9200000000000008</v>
          </cell>
          <cell r="I32" t="str">
            <v>L</v>
          </cell>
          <cell r="J32">
            <v>28.44</v>
          </cell>
          <cell r="K32" t="str">
            <v>*</v>
          </cell>
        </row>
        <row r="33">
          <cell r="B33">
            <v>33.519999999999996</v>
          </cell>
          <cell r="C33">
            <v>37.200000000000003</v>
          </cell>
          <cell r="D33">
            <v>25.6</v>
          </cell>
          <cell r="E33">
            <v>33</v>
          </cell>
          <cell r="F33">
            <v>62</v>
          </cell>
          <cell r="G33">
            <v>21</v>
          </cell>
          <cell r="H33">
            <v>8.2799999999999994</v>
          </cell>
          <cell r="I33" t="str">
            <v>NE</v>
          </cell>
          <cell r="J33">
            <v>29.880000000000003</v>
          </cell>
          <cell r="K33" t="str">
            <v>*</v>
          </cell>
        </row>
        <row r="34">
          <cell r="B34">
            <v>36.320000000000007</v>
          </cell>
          <cell r="C34">
            <v>38.6</v>
          </cell>
          <cell r="D34">
            <v>29.2</v>
          </cell>
          <cell r="E34">
            <v>24.8</v>
          </cell>
          <cell r="F34">
            <v>49</v>
          </cell>
          <cell r="G34">
            <v>18</v>
          </cell>
          <cell r="H34">
            <v>15.840000000000002</v>
          </cell>
          <cell r="I34" t="str">
            <v>NE</v>
          </cell>
          <cell r="J34">
            <v>35.64</v>
          </cell>
          <cell r="K34" t="str">
            <v>*</v>
          </cell>
        </row>
        <row r="35">
          <cell r="B35">
            <v>36.799999999999997</v>
          </cell>
          <cell r="C35">
            <v>37.6</v>
          </cell>
          <cell r="D35">
            <v>33.6</v>
          </cell>
          <cell r="E35">
            <v>26.6</v>
          </cell>
          <cell r="F35">
            <v>34</v>
          </cell>
          <cell r="G35">
            <v>25</v>
          </cell>
          <cell r="H35">
            <v>19.440000000000001</v>
          </cell>
          <cell r="I35" t="str">
            <v>NE</v>
          </cell>
          <cell r="J35">
            <v>43.92</v>
          </cell>
          <cell r="K35" t="str">
            <v>*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23.375</v>
          </cell>
          <cell r="C5">
            <v>32.9</v>
          </cell>
          <cell r="D5">
            <v>15.2</v>
          </cell>
          <cell r="E5">
            <v>45.833333333333336</v>
          </cell>
          <cell r="F5">
            <v>73</v>
          </cell>
          <cell r="G5">
            <v>21</v>
          </cell>
          <cell r="H5">
            <v>19.440000000000001</v>
          </cell>
          <cell r="I5" t="str">
            <v>SO</v>
          </cell>
          <cell r="J5">
            <v>50.4</v>
          </cell>
          <cell r="K5">
            <v>0</v>
          </cell>
        </row>
        <row r="6">
          <cell r="B6">
            <v>18.037499999999998</v>
          </cell>
          <cell r="C6">
            <v>26.5</v>
          </cell>
          <cell r="D6">
            <v>10.3</v>
          </cell>
          <cell r="E6">
            <v>54.208333333333336</v>
          </cell>
          <cell r="F6">
            <v>86</v>
          </cell>
          <cell r="G6">
            <v>36</v>
          </cell>
          <cell r="H6">
            <v>28.08</v>
          </cell>
          <cell r="I6" t="str">
            <v>N</v>
          </cell>
          <cell r="J6">
            <v>56.16</v>
          </cell>
          <cell r="K6">
            <v>0</v>
          </cell>
        </row>
        <row r="7">
          <cell r="B7">
            <v>10.729166666666666</v>
          </cell>
          <cell r="C7">
            <v>18</v>
          </cell>
          <cell r="D7">
            <v>5.3</v>
          </cell>
          <cell r="E7">
            <v>60.791666666666664</v>
          </cell>
          <cell r="F7">
            <v>90</v>
          </cell>
          <cell r="G7">
            <v>23</v>
          </cell>
          <cell r="H7">
            <v>21.240000000000002</v>
          </cell>
          <cell r="I7" t="str">
            <v>N</v>
          </cell>
          <cell r="J7">
            <v>45.36</v>
          </cell>
          <cell r="K7">
            <v>0</v>
          </cell>
        </row>
        <row r="8">
          <cell r="B8">
            <v>11.362499999999999</v>
          </cell>
          <cell r="C8">
            <v>21</v>
          </cell>
          <cell r="D8">
            <v>3</v>
          </cell>
          <cell r="E8">
            <v>53.875</v>
          </cell>
          <cell r="F8">
            <v>83</v>
          </cell>
          <cell r="G8">
            <v>27</v>
          </cell>
          <cell r="H8">
            <v>14.04</v>
          </cell>
          <cell r="I8" t="str">
            <v>N</v>
          </cell>
          <cell r="J8">
            <v>28.8</v>
          </cell>
          <cell r="K8">
            <v>0</v>
          </cell>
        </row>
        <row r="9">
          <cell r="B9">
            <v>15.237499999999999</v>
          </cell>
          <cell r="C9">
            <v>23.7</v>
          </cell>
          <cell r="D9">
            <v>9.4</v>
          </cell>
          <cell r="E9">
            <v>64.125</v>
          </cell>
          <cell r="F9">
            <v>89</v>
          </cell>
          <cell r="G9">
            <v>39</v>
          </cell>
          <cell r="H9">
            <v>16.920000000000002</v>
          </cell>
          <cell r="I9" t="str">
            <v>SO</v>
          </cell>
          <cell r="J9">
            <v>34.200000000000003</v>
          </cell>
          <cell r="K9">
            <v>0</v>
          </cell>
        </row>
        <row r="10">
          <cell r="B10">
            <v>19.804166666666667</v>
          </cell>
          <cell r="C10">
            <v>29.1</v>
          </cell>
          <cell r="D10">
            <v>13.7</v>
          </cell>
          <cell r="E10">
            <v>67.083333333333329</v>
          </cell>
          <cell r="F10">
            <v>93</v>
          </cell>
          <cell r="G10">
            <v>31</v>
          </cell>
          <cell r="H10">
            <v>18</v>
          </cell>
          <cell r="I10" t="str">
            <v>SO</v>
          </cell>
          <cell r="J10">
            <v>40.680000000000007</v>
          </cell>
          <cell r="K10">
            <v>0</v>
          </cell>
        </row>
        <row r="11">
          <cell r="B11">
            <v>20.55</v>
          </cell>
          <cell r="C11">
            <v>30</v>
          </cell>
          <cell r="D11">
            <v>15.3</v>
          </cell>
          <cell r="E11">
            <v>70.666666666666671</v>
          </cell>
          <cell r="F11">
            <v>89</v>
          </cell>
          <cell r="G11">
            <v>39</v>
          </cell>
          <cell r="H11">
            <v>15.840000000000002</v>
          </cell>
          <cell r="I11" t="str">
            <v>SO</v>
          </cell>
          <cell r="J11">
            <v>62.639999999999993</v>
          </cell>
          <cell r="K11">
            <v>2.8</v>
          </cell>
        </row>
        <row r="12">
          <cell r="B12">
            <v>24.233333333333334</v>
          </cell>
          <cell r="C12">
            <v>32.700000000000003</v>
          </cell>
          <cell r="D12">
            <v>17.8</v>
          </cell>
          <cell r="E12">
            <v>60.541666666666664</v>
          </cell>
          <cell r="F12">
            <v>87</v>
          </cell>
          <cell r="G12">
            <v>27</v>
          </cell>
          <cell r="H12">
            <v>20.88</v>
          </cell>
          <cell r="I12" t="str">
            <v>SO</v>
          </cell>
          <cell r="J12">
            <v>36</v>
          </cell>
          <cell r="K12">
            <v>0</v>
          </cell>
        </row>
        <row r="13">
          <cell r="B13">
            <v>25.770833333333343</v>
          </cell>
          <cell r="C13">
            <v>33.799999999999997</v>
          </cell>
          <cell r="D13">
            <v>20.100000000000001</v>
          </cell>
          <cell r="E13">
            <v>41.625</v>
          </cell>
          <cell r="F13">
            <v>63</v>
          </cell>
          <cell r="G13">
            <v>16</v>
          </cell>
          <cell r="H13">
            <v>22.68</v>
          </cell>
          <cell r="I13" t="str">
            <v>S</v>
          </cell>
          <cell r="J13">
            <v>45.72</v>
          </cell>
          <cell r="K13">
            <v>0</v>
          </cell>
        </row>
        <row r="14">
          <cell r="B14">
            <v>17.012499999999999</v>
          </cell>
          <cell r="C14">
            <v>25.9</v>
          </cell>
          <cell r="D14">
            <v>12.4</v>
          </cell>
          <cell r="E14">
            <v>74.041666666666671</v>
          </cell>
          <cell r="F14">
            <v>94</v>
          </cell>
          <cell r="G14">
            <v>33</v>
          </cell>
          <cell r="H14">
            <v>15.120000000000001</v>
          </cell>
          <cell r="I14" t="str">
            <v>N</v>
          </cell>
          <cell r="J14">
            <v>38.159999999999997</v>
          </cell>
          <cell r="K14">
            <v>0</v>
          </cell>
        </row>
        <row r="15">
          <cell r="B15">
            <v>19.400000000000002</v>
          </cell>
          <cell r="C15">
            <v>32.5</v>
          </cell>
          <cell r="D15">
            <v>10.1</v>
          </cell>
          <cell r="E15">
            <v>64.833333333333329</v>
          </cell>
          <cell r="F15">
            <v>94</v>
          </cell>
          <cell r="G15">
            <v>23</v>
          </cell>
          <cell r="H15">
            <v>19.440000000000001</v>
          </cell>
          <cell r="I15" t="str">
            <v>S</v>
          </cell>
          <cell r="J15">
            <v>45</v>
          </cell>
          <cell r="K15">
            <v>0</v>
          </cell>
        </row>
        <row r="16">
          <cell r="B16">
            <v>26.629166666666663</v>
          </cell>
          <cell r="C16">
            <v>35.700000000000003</v>
          </cell>
          <cell r="D16">
            <v>18</v>
          </cell>
          <cell r="E16">
            <v>39.291666666666664</v>
          </cell>
          <cell r="F16">
            <v>66</v>
          </cell>
          <cell r="G16">
            <v>21</v>
          </cell>
          <cell r="H16">
            <v>18.36</v>
          </cell>
          <cell r="I16" t="str">
            <v>S</v>
          </cell>
          <cell r="J16">
            <v>42.12</v>
          </cell>
          <cell r="K16">
            <v>0</v>
          </cell>
        </row>
        <row r="17">
          <cell r="B17">
            <v>20.929166666666667</v>
          </cell>
          <cell r="C17">
            <v>29.2</v>
          </cell>
          <cell r="D17">
            <v>16.7</v>
          </cell>
          <cell r="E17">
            <v>53.75</v>
          </cell>
          <cell r="F17">
            <v>91</v>
          </cell>
          <cell r="G17">
            <v>22</v>
          </cell>
          <cell r="H17">
            <v>24.12</v>
          </cell>
          <cell r="I17" t="str">
            <v>N</v>
          </cell>
          <cell r="J17">
            <v>49.32</v>
          </cell>
          <cell r="K17">
            <v>0</v>
          </cell>
        </row>
        <row r="18">
          <cell r="B18">
            <v>15.716666666666663</v>
          </cell>
          <cell r="C18">
            <v>24.3</v>
          </cell>
          <cell r="D18">
            <v>7.8</v>
          </cell>
          <cell r="E18">
            <v>47.5</v>
          </cell>
          <cell r="F18">
            <v>74</v>
          </cell>
          <cell r="G18">
            <v>30</v>
          </cell>
          <cell r="H18">
            <v>22.68</v>
          </cell>
          <cell r="I18" t="str">
            <v>N</v>
          </cell>
          <cell r="J18">
            <v>46.080000000000005</v>
          </cell>
          <cell r="K18">
            <v>0</v>
          </cell>
        </row>
        <row r="19">
          <cell r="B19">
            <v>17.962499999999995</v>
          </cell>
          <cell r="C19">
            <v>26.9</v>
          </cell>
          <cell r="D19">
            <v>10.9</v>
          </cell>
          <cell r="E19">
            <v>57.083333333333336</v>
          </cell>
          <cell r="F19">
            <v>83</v>
          </cell>
          <cell r="G19">
            <v>35</v>
          </cell>
          <cell r="H19">
            <v>21.240000000000002</v>
          </cell>
          <cell r="I19" t="str">
            <v>SO</v>
          </cell>
          <cell r="J19">
            <v>37.440000000000005</v>
          </cell>
          <cell r="K19">
            <v>0</v>
          </cell>
        </row>
        <row r="20">
          <cell r="B20">
            <v>23.604166666666668</v>
          </cell>
          <cell r="C20">
            <v>31</v>
          </cell>
          <cell r="D20">
            <v>17.7</v>
          </cell>
          <cell r="E20">
            <v>47.5</v>
          </cell>
          <cell r="F20">
            <v>71</v>
          </cell>
          <cell r="G20">
            <v>23</v>
          </cell>
          <cell r="H20">
            <v>19.440000000000001</v>
          </cell>
          <cell r="I20" t="str">
            <v>SO</v>
          </cell>
          <cell r="J20">
            <v>43.92</v>
          </cell>
          <cell r="K20">
            <v>0.8</v>
          </cell>
        </row>
        <row r="21">
          <cell r="B21">
            <v>24.562500000000004</v>
          </cell>
          <cell r="C21">
            <v>34.4</v>
          </cell>
          <cell r="D21">
            <v>16.7</v>
          </cell>
          <cell r="E21">
            <v>40.541666666666664</v>
          </cell>
          <cell r="F21">
            <v>63</v>
          </cell>
          <cell r="G21">
            <v>20</v>
          </cell>
          <cell r="H21">
            <v>26.64</v>
          </cell>
          <cell r="I21" t="str">
            <v>SO</v>
          </cell>
          <cell r="J21">
            <v>52.2</v>
          </cell>
          <cell r="K21">
            <v>0</v>
          </cell>
        </row>
        <row r="22">
          <cell r="B22">
            <v>25.616666666666671</v>
          </cell>
          <cell r="C22">
            <v>33.700000000000003</v>
          </cell>
          <cell r="D22">
            <v>20.7</v>
          </cell>
          <cell r="E22">
            <v>47.666666666666664</v>
          </cell>
          <cell r="F22">
            <v>62</v>
          </cell>
          <cell r="G22">
            <v>28</v>
          </cell>
          <cell r="H22">
            <v>27.720000000000002</v>
          </cell>
          <cell r="I22" t="str">
            <v>S</v>
          </cell>
          <cell r="J22">
            <v>51.84</v>
          </cell>
          <cell r="K22">
            <v>0</v>
          </cell>
        </row>
        <row r="23">
          <cell r="B23">
            <v>22.350000000000005</v>
          </cell>
          <cell r="C23">
            <v>29.1</v>
          </cell>
          <cell r="D23">
            <v>16.8</v>
          </cell>
          <cell r="E23">
            <v>69.083333333333329</v>
          </cell>
          <cell r="F23">
            <v>94</v>
          </cell>
          <cell r="G23">
            <v>45</v>
          </cell>
          <cell r="H23">
            <v>19.079999999999998</v>
          </cell>
          <cell r="I23" t="str">
            <v>NE</v>
          </cell>
          <cell r="J23">
            <v>31.319999999999997</v>
          </cell>
          <cell r="K23">
            <v>0</v>
          </cell>
        </row>
        <row r="24">
          <cell r="B24">
            <v>20.604166666666668</v>
          </cell>
          <cell r="C24">
            <v>28.6</v>
          </cell>
          <cell r="D24">
            <v>12.8</v>
          </cell>
          <cell r="E24">
            <v>62.083333333333336</v>
          </cell>
          <cell r="F24">
            <v>86</v>
          </cell>
          <cell r="G24">
            <v>38</v>
          </cell>
          <cell r="H24">
            <v>14.4</v>
          </cell>
          <cell r="I24" t="str">
            <v>N</v>
          </cell>
          <cell r="J24">
            <v>32.76</v>
          </cell>
          <cell r="K24">
            <v>0</v>
          </cell>
        </row>
        <row r="25">
          <cell r="B25">
            <v>21.774999999999995</v>
          </cell>
          <cell r="C25">
            <v>29</v>
          </cell>
          <cell r="D25">
            <v>15</v>
          </cell>
          <cell r="E25">
            <v>65.375</v>
          </cell>
          <cell r="F25">
            <v>93</v>
          </cell>
          <cell r="G25">
            <v>37</v>
          </cell>
          <cell r="H25">
            <v>12.24</v>
          </cell>
          <cell r="I25" t="str">
            <v>NO</v>
          </cell>
          <cell r="J25">
            <v>29.52</v>
          </cell>
          <cell r="K25">
            <v>0</v>
          </cell>
        </row>
        <row r="26">
          <cell r="B26">
            <v>23.25</v>
          </cell>
          <cell r="C26">
            <v>29.8</v>
          </cell>
          <cell r="D26">
            <v>17.8</v>
          </cell>
          <cell r="E26">
            <v>53.583333333333336</v>
          </cell>
          <cell r="F26">
            <v>72</v>
          </cell>
          <cell r="G26">
            <v>33</v>
          </cell>
          <cell r="H26">
            <v>19.440000000000001</v>
          </cell>
          <cell r="I26" t="str">
            <v>O</v>
          </cell>
          <cell r="J26">
            <v>41.4</v>
          </cell>
          <cell r="K26">
            <v>0</v>
          </cell>
        </row>
        <row r="27">
          <cell r="B27">
            <v>21.304166666666667</v>
          </cell>
          <cell r="C27">
            <v>28</v>
          </cell>
          <cell r="D27">
            <v>16</v>
          </cell>
          <cell r="E27">
            <v>63.833333333333336</v>
          </cell>
          <cell r="F27">
            <v>92</v>
          </cell>
          <cell r="G27">
            <v>30</v>
          </cell>
          <cell r="H27">
            <v>15.120000000000001</v>
          </cell>
          <cell r="I27" t="str">
            <v>N</v>
          </cell>
          <cell r="J27">
            <v>37.080000000000005</v>
          </cell>
          <cell r="K27">
            <v>1.8</v>
          </cell>
        </row>
        <row r="28">
          <cell r="B28">
            <v>21.712500000000002</v>
          </cell>
          <cell r="C28">
            <v>29.7</v>
          </cell>
          <cell r="D28">
            <v>14.8</v>
          </cell>
          <cell r="E28">
            <v>42.583333333333336</v>
          </cell>
          <cell r="F28">
            <v>63</v>
          </cell>
          <cell r="G28">
            <v>16</v>
          </cell>
          <cell r="H28">
            <v>14.76</v>
          </cell>
          <cell r="I28" t="str">
            <v>NO</v>
          </cell>
          <cell r="J28">
            <v>30.240000000000002</v>
          </cell>
          <cell r="K28">
            <v>0</v>
          </cell>
        </row>
        <row r="29">
          <cell r="B29">
            <v>21.191666666666666</v>
          </cell>
          <cell r="C29">
            <v>29.2</v>
          </cell>
          <cell r="D29">
            <v>13.6</v>
          </cell>
          <cell r="E29">
            <v>48.791666666666664</v>
          </cell>
          <cell r="F29">
            <v>78</v>
          </cell>
          <cell r="G29">
            <v>24</v>
          </cell>
          <cell r="H29">
            <v>20.88</v>
          </cell>
          <cell r="I29" t="str">
            <v>SO</v>
          </cell>
          <cell r="J29">
            <v>37.800000000000004</v>
          </cell>
          <cell r="K29">
            <v>0</v>
          </cell>
        </row>
        <row r="30">
          <cell r="B30">
            <v>20.966666666666665</v>
          </cell>
          <cell r="C30">
            <v>28</v>
          </cell>
          <cell r="D30">
            <v>16.600000000000001</v>
          </cell>
          <cell r="E30">
            <v>54.166666666666664</v>
          </cell>
          <cell r="F30">
            <v>83</v>
          </cell>
          <cell r="G30">
            <v>32</v>
          </cell>
          <cell r="H30">
            <v>21.96</v>
          </cell>
          <cell r="I30" t="str">
            <v>SO</v>
          </cell>
          <cell r="J30">
            <v>43.92</v>
          </cell>
          <cell r="K30">
            <v>0.4</v>
          </cell>
        </row>
        <row r="31">
          <cell r="B31">
            <v>21.746666666666666</v>
          </cell>
          <cell r="C31">
            <v>25.4</v>
          </cell>
          <cell r="D31">
            <v>16.5</v>
          </cell>
          <cell r="E31">
            <v>62.666666666666664</v>
          </cell>
          <cell r="F31">
            <v>86</v>
          </cell>
          <cell r="G31">
            <v>40</v>
          </cell>
          <cell r="H31">
            <v>19.079999999999998</v>
          </cell>
          <cell r="I31" t="str">
            <v>N</v>
          </cell>
          <cell r="J31">
            <v>58.32</v>
          </cell>
          <cell r="K31">
            <v>1.7999999999999998</v>
          </cell>
        </row>
        <row r="32">
          <cell r="B32">
            <v>27.515384615384615</v>
          </cell>
          <cell r="C32">
            <v>31.9</v>
          </cell>
          <cell r="D32">
            <v>18</v>
          </cell>
          <cell r="E32">
            <v>40.92307692307692</v>
          </cell>
          <cell r="F32">
            <v>78</v>
          </cell>
          <cell r="G32">
            <v>25</v>
          </cell>
          <cell r="H32">
            <v>14.76</v>
          </cell>
          <cell r="I32" t="str">
            <v>SO</v>
          </cell>
          <cell r="J32">
            <v>26.64</v>
          </cell>
          <cell r="K32">
            <v>0</v>
          </cell>
        </row>
        <row r="33">
          <cell r="B33">
            <v>26.6</v>
          </cell>
          <cell r="C33">
            <v>33.799999999999997</v>
          </cell>
          <cell r="D33">
            <v>20.100000000000001</v>
          </cell>
          <cell r="E33">
            <v>41</v>
          </cell>
          <cell r="F33">
            <v>63</v>
          </cell>
          <cell r="G33">
            <v>23</v>
          </cell>
          <cell r="H33">
            <v>18</v>
          </cell>
          <cell r="I33" t="str">
            <v>SO</v>
          </cell>
          <cell r="J33">
            <v>39.24</v>
          </cell>
          <cell r="K33">
            <v>0</v>
          </cell>
        </row>
        <row r="34">
          <cell r="B34">
            <v>29.284210526315789</v>
          </cell>
          <cell r="C34">
            <v>36.1</v>
          </cell>
          <cell r="D34">
            <v>22.2</v>
          </cell>
          <cell r="E34">
            <v>34.210526315789473</v>
          </cell>
          <cell r="F34">
            <v>55</v>
          </cell>
          <cell r="G34">
            <v>15</v>
          </cell>
          <cell r="H34">
            <v>16.2</v>
          </cell>
          <cell r="I34" t="str">
            <v>SO</v>
          </cell>
          <cell r="J34">
            <v>37.440000000000005</v>
          </cell>
          <cell r="K34">
            <v>0</v>
          </cell>
        </row>
        <row r="35">
          <cell r="B35">
            <v>26.542857142857137</v>
          </cell>
          <cell r="C35">
            <v>30.2</v>
          </cell>
          <cell r="D35">
            <v>21.9</v>
          </cell>
          <cell r="E35">
            <v>52</v>
          </cell>
          <cell r="F35">
            <v>80</v>
          </cell>
          <cell r="G35">
            <v>30</v>
          </cell>
          <cell r="H35">
            <v>18</v>
          </cell>
          <cell r="I35" t="str">
            <v>N</v>
          </cell>
          <cell r="J35">
            <v>37.080000000000005</v>
          </cell>
          <cell r="K35">
            <v>0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21.529166666666669</v>
          </cell>
          <cell r="C5">
            <v>32.5</v>
          </cell>
          <cell r="D5">
            <v>11.8</v>
          </cell>
          <cell r="E5">
            <v>51.583333333333336</v>
          </cell>
          <cell r="F5">
            <v>87</v>
          </cell>
          <cell r="G5">
            <v>16</v>
          </cell>
          <cell r="H5">
            <v>18.720000000000002</v>
          </cell>
          <cell r="I5" t="str">
            <v>SO</v>
          </cell>
          <cell r="J5">
            <v>42.480000000000004</v>
          </cell>
          <cell r="K5">
            <v>0</v>
          </cell>
        </row>
        <row r="6">
          <cell r="B6">
            <v>17.587499999999995</v>
          </cell>
          <cell r="C6">
            <v>26.5</v>
          </cell>
          <cell r="D6">
            <v>9.1</v>
          </cell>
          <cell r="E6">
            <v>50.791666666666664</v>
          </cell>
          <cell r="F6">
            <v>87</v>
          </cell>
          <cell r="G6">
            <v>30</v>
          </cell>
          <cell r="H6">
            <v>19.8</v>
          </cell>
          <cell r="I6" t="str">
            <v>SO</v>
          </cell>
          <cell r="J6">
            <v>54</v>
          </cell>
          <cell r="K6">
            <v>0</v>
          </cell>
        </row>
        <row r="7">
          <cell r="B7">
            <v>9.6875000000000018</v>
          </cell>
          <cell r="C7">
            <v>19.100000000000001</v>
          </cell>
          <cell r="D7">
            <v>2</v>
          </cell>
          <cell r="E7">
            <v>59.25</v>
          </cell>
          <cell r="F7">
            <v>90</v>
          </cell>
          <cell r="G7">
            <v>15</v>
          </cell>
          <cell r="H7">
            <v>11.879999999999999</v>
          </cell>
          <cell r="I7" t="str">
            <v>SO</v>
          </cell>
          <cell r="J7">
            <v>34.56</v>
          </cell>
          <cell r="K7">
            <v>0</v>
          </cell>
        </row>
        <row r="8">
          <cell r="B8">
            <v>10.716666666666667</v>
          </cell>
          <cell r="C8">
            <v>22</v>
          </cell>
          <cell r="D8">
            <v>2.1</v>
          </cell>
          <cell r="E8">
            <v>49.375</v>
          </cell>
          <cell r="F8">
            <v>81</v>
          </cell>
          <cell r="G8">
            <v>13</v>
          </cell>
          <cell r="H8">
            <v>18.36</v>
          </cell>
          <cell r="I8" t="str">
            <v>SO</v>
          </cell>
          <cell r="J8">
            <v>43.56</v>
          </cell>
          <cell r="K8">
            <v>0</v>
          </cell>
        </row>
        <row r="9">
          <cell r="B9">
            <v>12.529166666666667</v>
          </cell>
          <cell r="C9">
            <v>22.7</v>
          </cell>
          <cell r="D9">
            <v>3.7</v>
          </cell>
          <cell r="E9">
            <v>59.208333333333336</v>
          </cell>
          <cell r="F9">
            <v>83</v>
          </cell>
          <cell r="G9">
            <v>39</v>
          </cell>
          <cell r="H9">
            <v>25.56</v>
          </cell>
          <cell r="I9" t="str">
            <v>SO</v>
          </cell>
          <cell r="J9">
            <v>39.24</v>
          </cell>
          <cell r="K9">
            <v>0</v>
          </cell>
        </row>
        <row r="10">
          <cell r="B10">
            <v>18.208333333333336</v>
          </cell>
          <cell r="C10">
            <v>29.2</v>
          </cell>
          <cell r="D10">
            <v>10.4</v>
          </cell>
          <cell r="E10">
            <v>65.541666666666671</v>
          </cell>
          <cell r="F10">
            <v>94</v>
          </cell>
          <cell r="G10">
            <v>27</v>
          </cell>
          <cell r="H10">
            <v>15.840000000000002</v>
          </cell>
          <cell r="I10" t="str">
            <v>SO</v>
          </cell>
          <cell r="J10">
            <v>38.880000000000003</v>
          </cell>
          <cell r="K10">
            <v>0</v>
          </cell>
        </row>
        <row r="11">
          <cell r="B11">
            <v>20.737499999999997</v>
          </cell>
          <cell r="C11">
            <v>30.9</v>
          </cell>
          <cell r="D11">
            <v>12.6</v>
          </cell>
          <cell r="E11">
            <v>62.416666666666664</v>
          </cell>
          <cell r="F11">
            <v>94</v>
          </cell>
          <cell r="G11">
            <v>27</v>
          </cell>
          <cell r="H11">
            <v>19.079999999999998</v>
          </cell>
          <cell r="I11" t="str">
            <v>SO</v>
          </cell>
          <cell r="J11">
            <v>32.76</v>
          </cell>
          <cell r="K11">
            <v>0</v>
          </cell>
        </row>
        <row r="12">
          <cell r="B12">
            <v>22.458333333333339</v>
          </cell>
          <cell r="C12">
            <v>33.6</v>
          </cell>
          <cell r="D12">
            <v>13.6</v>
          </cell>
          <cell r="E12">
            <v>62.541666666666664</v>
          </cell>
          <cell r="F12">
            <v>97</v>
          </cell>
          <cell r="G12">
            <v>22</v>
          </cell>
          <cell r="H12">
            <v>15.120000000000001</v>
          </cell>
          <cell r="I12" t="str">
            <v>SO</v>
          </cell>
          <cell r="J12">
            <v>42.84</v>
          </cell>
          <cell r="K12">
            <v>0</v>
          </cell>
        </row>
        <row r="13">
          <cell r="B13">
            <v>24.495833333333337</v>
          </cell>
          <cell r="C13">
            <v>34.200000000000003</v>
          </cell>
          <cell r="D13">
            <v>17.8</v>
          </cell>
          <cell r="E13">
            <v>46</v>
          </cell>
          <cell r="F13">
            <v>75</v>
          </cell>
          <cell r="G13">
            <v>13</v>
          </cell>
          <cell r="H13">
            <v>19.440000000000001</v>
          </cell>
          <cell r="I13" t="str">
            <v>SO</v>
          </cell>
          <cell r="J13">
            <v>47.519999999999996</v>
          </cell>
          <cell r="K13">
            <v>0</v>
          </cell>
        </row>
        <row r="14">
          <cell r="B14">
            <v>14.470833333333331</v>
          </cell>
          <cell r="C14">
            <v>22.6</v>
          </cell>
          <cell r="D14">
            <v>11.9</v>
          </cell>
          <cell r="E14">
            <v>76.791666666666671</v>
          </cell>
          <cell r="F14">
            <v>88</v>
          </cell>
          <cell r="G14">
            <v>49</v>
          </cell>
          <cell r="H14">
            <v>11.879999999999999</v>
          </cell>
          <cell r="I14" t="str">
            <v>SO</v>
          </cell>
          <cell r="J14">
            <v>32.04</v>
          </cell>
          <cell r="K14">
            <v>0</v>
          </cell>
        </row>
        <row r="15">
          <cell r="B15">
            <v>17.750000000000004</v>
          </cell>
          <cell r="C15">
            <v>31.9</v>
          </cell>
          <cell r="D15">
            <v>8.1</v>
          </cell>
          <cell r="E15">
            <v>67.541666666666671</v>
          </cell>
          <cell r="F15">
            <v>100</v>
          </cell>
          <cell r="G15">
            <v>21</v>
          </cell>
          <cell r="H15">
            <v>16.920000000000002</v>
          </cell>
          <cell r="I15" t="str">
            <v>SO</v>
          </cell>
          <cell r="J15">
            <v>44.64</v>
          </cell>
          <cell r="K15">
            <v>0</v>
          </cell>
        </row>
        <row r="16">
          <cell r="B16">
            <v>23.658333333333331</v>
          </cell>
          <cell r="C16">
            <v>35.5</v>
          </cell>
          <cell r="D16">
            <v>12.9</v>
          </cell>
          <cell r="E16">
            <v>45.458333333333336</v>
          </cell>
          <cell r="F16">
            <v>83</v>
          </cell>
          <cell r="G16">
            <v>16</v>
          </cell>
          <cell r="H16">
            <v>15.48</v>
          </cell>
          <cell r="I16" t="str">
            <v>SO</v>
          </cell>
          <cell r="J16">
            <v>46.080000000000005</v>
          </cell>
          <cell r="K16">
            <v>0</v>
          </cell>
        </row>
        <row r="17">
          <cell r="B17">
            <v>18.216666666666665</v>
          </cell>
          <cell r="C17">
            <v>23.1</v>
          </cell>
          <cell r="D17">
            <v>15.7</v>
          </cell>
          <cell r="E17">
            <v>55.375</v>
          </cell>
          <cell r="F17">
            <v>88</v>
          </cell>
          <cell r="G17">
            <v>21</v>
          </cell>
          <cell r="H17">
            <v>15.48</v>
          </cell>
          <cell r="I17" t="str">
            <v>SO</v>
          </cell>
          <cell r="J17">
            <v>43.2</v>
          </cell>
          <cell r="K17">
            <v>0</v>
          </cell>
        </row>
        <row r="18">
          <cell r="B18">
            <v>14.6625</v>
          </cell>
          <cell r="C18">
            <v>25.4</v>
          </cell>
          <cell r="D18">
            <v>5.9</v>
          </cell>
          <cell r="E18">
            <v>42.541666666666664</v>
          </cell>
          <cell r="F18">
            <v>75</v>
          </cell>
          <cell r="G18">
            <v>14</v>
          </cell>
          <cell r="H18">
            <v>10.8</v>
          </cell>
          <cell r="I18" t="str">
            <v>SO</v>
          </cell>
          <cell r="J18">
            <v>33.119999999999997</v>
          </cell>
          <cell r="K18">
            <v>0</v>
          </cell>
        </row>
        <row r="19">
          <cell r="B19">
            <v>16.383333333333336</v>
          </cell>
          <cell r="C19">
            <v>27.2</v>
          </cell>
          <cell r="D19">
            <v>8.3000000000000007</v>
          </cell>
          <cell r="E19">
            <v>53.5</v>
          </cell>
          <cell r="F19">
            <v>86</v>
          </cell>
          <cell r="G19">
            <v>32</v>
          </cell>
          <cell r="H19">
            <v>20.88</v>
          </cell>
          <cell r="I19" t="str">
            <v>SO</v>
          </cell>
          <cell r="J19">
            <v>36.36</v>
          </cell>
          <cell r="K19">
            <v>0</v>
          </cell>
        </row>
        <row r="20">
          <cell r="B20">
            <v>21.004166666666666</v>
          </cell>
          <cell r="C20">
            <v>31.4</v>
          </cell>
          <cell r="D20">
            <v>13.7</v>
          </cell>
          <cell r="E20">
            <v>54.75</v>
          </cell>
          <cell r="F20">
            <v>86</v>
          </cell>
          <cell r="G20">
            <v>19</v>
          </cell>
          <cell r="H20">
            <v>19.8</v>
          </cell>
          <cell r="I20" t="str">
            <v>SO</v>
          </cell>
          <cell r="J20">
            <v>42.480000000000004</v>
          </cell>
          <cell r="K20">
            <v>0</v>
          </cell>
        </row>
        <row r="21">
          <cell r="B21">
            <v>22.670833333333334</v>
          </cell>
          <cell r="C21">
            <v>34.1</v>
          </cell>
          <cell r="D21">
            <v>12.3</v>
          </cell>
          <cell r="E21">
            <v>41.583333333333336</v>
          </cell>
          <cell r="F21">
            <v>76</v>
          </cell>
          <cell r="G21">
            <v>16</v>
          </cell>
          <cell r="H21">
            <v>17.64</v>
          </cell>
          <cell r="I21" t="str">
            <v>SO</v>
          </cell>
          <cell r="J21">
            <v>48.6</v>
          </cell>
          <cell r="K21">
            <v>0</v>
          </cell>
        </row>
        <row r="22">
          <cell r="B22">
            <v>26.670833333333334</v>
          </cell>
          <cell r="C22">
            <v>34.1</v>
          </cell>
          <cell r="D22">
            <v>21.2</v>
          </cell>
          <cell r="E22">
            <v>40.75</v>
          </cell>
          <cell r="F22">
            <v>61</v>
          </cell>
          <cell r="G22">
            <v>20</v>
          </cell>
          <cell r="H22">
            <v>23.759999999999998</v>
          </cell>
          <cell r="I22" t="str">
            <v>SO</v>
          </cell>
          <cell r="J22">
            <v>57.6</v>
          </cell>
          <cell r="K22">
            <v>0</v>
          </cell>
        </row>
        <row r="23">
          <cell r="B23">
            <v>21.412499999999994</v>
          </cell>
          <cell r="C23">
            <v>28.1</v>
          </cell>
          <cell r="D23">
            <v>16.600000000000001</v>
          </cell>
          <cell r="E23">
            <v>66.958333333333329</v>
          </cell>
          <cell r="F23">
            <v>89</v>
          </cell>
          <cell r="G23">
            <v>39</v>
          </cell>
          <cell r="H23">
            <v>11.16</v>
          </cell>
          <cell r="I23" t="str">
            <v>SO</v>
          </cell>
          <cell r="J23">
            <v>31.319999999999997</v>
          </cell>
          <cell r="K23">
            <v>0.2</v>
          </cell>
        </row>
        <row r="24">
          <cell r="B24">
            <v>18.741666666666671</v>
          </cell>
          <cell r="C24">
            <v>28.7</v>
          </cell>
          <cell r="D24">
            <v>10.199999999999999</v>
          </cell>
          <cell r="E24">
            <v>62.958333333333336</v>
          </cell>
          <cell r="F24">
            <v>86</v>
          </cell>
          <cell r="G24">
            <v>36</v>
          </cell>
          <cell r="H24">
            <v>7.9200000000000008</v>
          </cell>
          <cell r="I24" t="str">
            <v>SO</v>
          </cell>
          <cell r="J24">
            <v>20.52</v>
          </cell>
          <cell r="K24">
            <v>0</v>
          </cell>
        </row>
        <row r="25">
          <cell r="B25">
            <v>19.879166666666674</v>
          </cell>
          <cell r="C25">
            <v>30.3</v>
          </cell>
          <cell r="D25">
            <v>12.3</v>
          </cell>
          <cell r="E25">
            <v>63.458333333333336</v>
          </cell>
          <cell r="F25">
            <v>89</v>
          </cell>
          <cell r="G25">
            <v>26</v>
          </cell>
          <cell r="H25">
            <v>11.520000000000001</v>
          </cell>
          <cell r="I25" t="str">
            <v>SO</v>
          </cell>
          <cell r="J25">
            <v>19.8</v>
          </cell>
          <cell r="K25">
            <v>0</v>
          </cell>
        </row>
        <row r="26">
          <cell r="B26">
            <v>20.587500000000002</v>
          </cell>
          <cell r="C26">
            <v>31.1</v>
          </cell>
          <cell r="D26">
            <v>11.6</v>
          </cell>
          <cell r="E26">
            <v>62.291666666666664</v>
          </cell>
          <cell r="F26">
            <v>98</v>
          </cell>
          <cell r="G26">
            <v>26</v>
          </cell>
          <cell r="H26">
            <v>14.76</v>
          </cell>
          <cell r="I26" t="str">
            <v>SO</v>
          </cell>
          <cell r="J26">
            <v>27.36</v>
          </cell>
          <cell r="K26">
            <v>0</v>
          </cell>
        </row>
        <row r="27">
          <cell r="B27">
            <v>19.629166666666666</v>
          </cell>
          <cell r="C27">
            <v>27.7</v>
          </cell>
          <cell r="D27">
            <v>11.8</v>
          </cell>
          <cell r="E27">
            <v>64.625</v>
          </cell>
          <cell r="F27">
            <v>94</v>
          </cell>
          <cell r="G27">
            <v>14</v>
          </cell>
          <cell r="H27">
            <v>9.3600000000000012</v>
          </cell>
          <cell r="I27" t="str">
            <v>SO</v>
          </cell>
          <cell r="J27">
            <v>25.56</v>
          </cell>
          <cell r="K27">
            <v>1.2</v>
          </cell>
        </row>
        <row r="28">
          <cell r="B28">
            <v>18.395833333333336</v>
          </cell>
          <cell r="C28">
            <v>30.5</v>
          </cell>
          <cell r="D28">
            <v>7</v>
          </cell>
          <cell r="E28">
            <v>51.458333333333336</v>
          </cell>
          <cell r="F28">
            <v>89</v>
          </cell>
          <cell r="G28">
            <v>13</v>
          </cell>
          <cell r="H28">
            <v>18</v>
          </cell>
          <cell r="I28" t="str">
            <v>SO</v>
          </cell>
          <cell r="J28">
            <v>33.480000000000004</v>
          </cell>
          <cell r="K28">
            <v>0</v>
          </cell>
        </row>
        <row r="29">
          <cell r="B29">
            <v>19.087500000000002</v>
          </cell>
          <cell r="C29">
            <v>28.9</v>
          </cell>
          <cell r="D29">
            <v>11.5</v>
          </cell>
          <cell r="E29">
            <v>53</v>
          </cell>
          <cell r="F29">
            <v>85</v>
          </cell>
          <cell r="G29">
            <v>22</v>
          </cell>
          <cell r="H29">
            <v>23.400000000000002</v>
          </cell>
          <cell r="I29" t="str">
            <v>SO</v>
          </cell>
          <cell r="J29">
            <v>42.12</v>
          </cell>
          <cell r="K29">
            <v>0</v>
          </cell>
        </row>
        <row r="30">
          <cell r="B30">
            <v>17.587499999999999</v>
          </cell>
          <cell r="C30">
            <v>24.4</v>
          </cell>
          <cell r="D30">
            <v>12</v>
          </cell>
          <cell r="E30">
            <v>62.625</v>
          </cell>
          <cell r="F30">
            <v>83</v>
          </cell>
          <cell r="G30">
            <v>40</v>
          </cell>
          <cell r="H30">
            <v>16.920000000000002</v>
          </cell>
          <cell r="I30" t="str">
            <v>SO</v>
          </cell>
          <cell r="J30">
            <v>42.84</v>
          </cell>
          <cell r="K30">
            <v>0</v>
          </cell>
        </row>
        <row r="31">
          <cell r="B31">
            <v>21.141666666666662</v>
          </cell>
          <cell r="C31">
            <v>30</v>
          </cell>
          <cell r="D31">
            <v>15.5</v>
          </cell>
          <cell r="E31">
            <v>61.541666666666664</v>
          </cell>
          <cell r="F31">
            <v>88</v>
          </cell>
          <cell r="G31">
            <v>27</v>
          </cell>
          <cell r="H31">
            <v>18.720000000000002</v>
          </cell>
          <cell r="I31" t="str">
            <v>SO</v>
          </cell>
          <cell r="J31">
            <v>27.36</v>
          </cell>
          <cell r="K31">
            <v>0.2</v>
          </cell>
        </row>
        <row r="32">
          <cell r="B32">
            <v>21.391666666666662</v>
          </cell>
          <cell r="C32">
            <v>32.9</v>
          </cell>
          <cell r="D32">
            <v>12.4</v>
          </cell>
          <cell r="E32">
            <v>60.625</v>
          </cell>
          <cell r="F32">
            <v>94</v>
          </cell>
          <cell r="G32">
            <v>17</v>
          </cell>
          <cell r="H32">
            <v>16.2</v>
          </cell>
          <cell r="I32" t="str">
            <v>SO</v>
          </cell>
          <cell r="J32">
            <v>34.56</v>
          </cell>
          <cell r="K32">
            <v>0</v>
          </cell>
        </row>
        <row r="33">
          <cell r="B33">
            <v>23.470833333333331</v>
          </cell>
          <cell r="C33">
            <v>34.200000000000003</v>
          </cell>
          <cell r="D33">
            <v>13.8</v>
          </cell>
          <cell r="E33">
            <v>48.5</v>
          </cell>
          <cell r="F33">
            <v>83</v>
          </cell>
          <cell r="G33">
            <v>16</v>
          </cell>
          <cell r="H33">
            <v>14.4</v>
          </cell>
          <cell r="I33" t="str">
            <v>SO</v>
          </cell>
          <cell r="J33">
            <v>39.96</v>
          </cell>
          <cell r="K33">
            <v>0</v>
          </cell>
        </row>
        <row r="34">
          <cell r="B34">
            <v>25.395833333333339</v>
          </cell>
          <cell r="C34">
            <v>36.299999999999997</v>
          </cell>
          <cell r="D34">
            <v>15.3</v>
          </cell>
          <cell r="E34">
            <v>41.291666666666664</v>
          </cell>
          <cell r="F34">
            <v>73</v>
          </cell>
          <cell r="G34">
            <v>13</v>
          </cell>
          <cell r="H34">
            <v>15.120000000000001</v>
          </cell>
          <cell r="I34" t="str">
            <v>SO</v>
          </cell>
          <cell r="J34">
            <v>36</v>
          </cell>
          <cell r="K34">
            <v>0</v>
          </cell>
        </row>
        <row r="35">
          <cell r="B35">
            <v>24.212500000000002</v>
          </cell>
          <cell r="C35">
            <v>30.8</v>
          </cell>
          <cell r="D35">
            <v>20.6</v>
          </cell>
          <cell r="E35">
            <v>56.416666666666664</v>
          </cell>
          <cell r="F35">
            <v>90</v>
          </cell>
          <cell r="G35">
            <v>26</v>
          </cell>
          <cell r="H35">
            <v>18.720000000000002</v>
          </cell>
          <cell r="I35" t="str">
            <v>SO</v>
          </cell>
          <cell r="J35">
            <v>46.080000000000005</v>
          </cell>
          <cell r="K35">
            <v>3.6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25.631250000000001</v>
          </cell>
          <cell r="C5">
            <v>33.4</v>
          </cell>
          <cell r="D5">
            <v>16.899999999999999</v>
          </cell>
          <cell r="E5">
            <v>43.125</v>
          </cell>
          <cell r="F5">
            <v>70</v>
          </cell>
          <cell r="G5">
            <v>25</v>
          </cell>
          <cell r="H5">
            <v>30.240000000000002</v>
          </cell>
          <cell r="I5" t="str">
            <v>N</v>
          </cell>
          <cell r="J5">
            <v>48.24</v>
          </cell>
          <cell r="K5">
            <v>0</v>
          </cell>
        </row>
        <row r="6">
          <cell r="B6">
            <v>15.106249999999999</v>
          </cell>
          <cell r="C6">
            <v>23.9</v>
          </cell>
          <cell r="D6">
            <v>10.199999999999999</v>
          </cell>
          <cell r="E6">
            <v>56.9375</v>
          </cell>
          <cell r="F6">
            <v>76</v>
          </cell>
          <cell r="G6">
            <v>35</v>
          </cell>
          <cell r="H6">
            <v>38.519999999999996</v>
          </cell>
          <cell r="I6" t="str">
            <v>S</v>
          </cell>
          <cell r="J6">
            <v>63.72</v>
          </cell>
          <cell r="K6">
            <v>0</v>
          </cell>
        </row>
        <row r="7">
          <cell r="B7">
            <v>12.87142857142857</v>
          </cell>
          <cell r="C7">
            <v>18.5</v>
          </cell>
          <cell r="D7">
            <v>2.2999999999999998</v>
          </cell>
          <cell r="E7">
            <v>47.428571428571431</v>
          </cell>
          <cell r="F7">
            <v>97</v>
          </cell>
          <cell r="G7">
            <v>28</v>
          </cell>
          <cell r="H7">
            <v>23.759999999999998</v>
          </cell>
          <cell r="I7" t="str">
            <v>S</v>
          </cell>
          <cell r="J7">
            <v>41.04</v>
          </cell>
          <cell r="K7">
            <v>0</v>
          </cell>
        </row>
        <row r="8">
          <cell r="B8">
            <v>14.606249999999998</v>
          </cell>
          <cell r="C8">
            <v>21.7</v>
          </cell>
          <cell r="D8">
            <v>3.5</v>
          </cell>
          <cell r="E8">
            <v>44.1875</v>
          </cell>
          <cell r="F8">
            <v>87</v>
          </cell>
          <cell r="G8">
            <v>22</v>
          </cell>
          <cell r="H8">
            <v>16.2</v>
          </cell>
          <cell r="I8" t="str">
            <v>SE</v>
          </cell>
          <cell r="J8">
            <v>31.680000000000003</v>
          </cell>
          <cell r="K8">
            <v>0</v>
          </cell>
        </row>
        <row r="9">
          <cell r="B9">
            <v>17.243750000000002</v>
          </cell>
          <cell r="C9">
            <v>23.3</v>
          </cell>
          <cell r="D9">
            <v>7</v>
          </cell>
          <cell r="E9">
            <v>55.25</v>
          </cell>
          <cell r="F9">
            <v>87</v>
          </cell>
          <cell r="G9">
            <v>40</v>
          </cell>
          <cell r="H9">
            <v>26.64</v>
          </cell>
          <cell r="I9" t="str">
            <v>L</v>
          </cell>
          <cell r="J9">
            <v>42.84</v>
          </cell>
          <cell r="K9">
            <v>0</v>
          </cell>
        </row>
        <row r="10">
          <cell r="B10">
            <v>22.675000000000004</v>
          </cell>
          <cell r="C10">
            <v>29.7</v>
          </cell>
          <cell r="D10">
            <v>13.7</v>
          </cell>
          <cell r="E10">
            <v>55.125</v>
          </cell>
          <cell r="F10">
            <v>88</v>
          </cell>
          <cell r="G10">
            <v>33</v>
          </cell>
          <cell r="H10">
            <v>32.4</v>
          </cell>
          <cell r="I10" t="str">
            <v>NE</v>
          </cell>
          <cell r="J10">
            <v>50.76</v>
          </cell>
          <cell r="K10">
            <v>0</v>
          </cell>
        </row>
        <row r="11">
          <cell r="B11">
            <v>24</v>
          </cell>
          <cell r="C11">
            <v>31.8</v>
          </cell>
          <cell r="D11">
            <v>16.399999999999999</v>
          </cell>
          <cell r="E11">
            <v>61.3125</v>
          </cell>
          <cell r="F11">
            <v>90</v>
          </cell>
          <cell r="G11">
            <v>36</v>
          </cell>
          <cell r="H11">
            <v>27</v>
          </cell>
          <cell r="I11" t="str">
            <v>NE</v>
          </cell>
          <cell r="J11">
            <v>49.32</v>
          </cell>
          <cell r="K11">
            <v>1.2</v>
          </cell>
        </row>
        <row r="12">
          <cell r="B12">
            <v>27.606666666666666</v>
          </cell>
          <cell r="C12">
            <v>33.6</v>
          </cell>
          <cell r="D12">
            <v>19.8</v>
          </cell>
          <cell r="E12">
            <v>49.733333333333334</v>
          </cell>
          <cell r="F12">
            <v>88</v>
          </cell>
          <cell r="G12">
            <v>29</v>
          </cell>
          <cell r="H12">
            <v>28.8</v>
          </cell>
          <cell r="I12" t="str">
            <v>NE</v>
          </cell>
          <cell r="J12">
            <v>41.76</v>
          </cell>
          <cell r="K12">
            <v>0</v>
          </cell>
        </row>
        <row r="13">
          <cell r="B13">
            <v>28.012499999999996</v>
          </cell>
          <cell r="C13">
            <v>34.5</v>
          </cell>
          <cell r="D13">
            <v>19.7</v>
          </cell>
          <cell r="E13">
            <v>38.3125</v>
          </cell>
          <cell r="F13">
            <v>66</v>
          </cell>
          <cell r="G13">
            <v>21</v>
          </cell>
          <cell r="H13">
            <v>29.16</v>
          </cell>
          <cell r="I13" t="str">
            <v>N</v>
          </cell>
          <cell r="J13">
            <v>53.28</v>
          </cell>
          <cell r="K13">
            <v>0</v>
          </cell>
        </row>
        <row r="14">
          <cell r="B14">
            <v>15.779999999999998</v>
          </cell>
          <cell r="C14">
            <v>24.7</v>
          </cell>
          <cell r="D14">
            <v>13.3</v>
          </cell>
          <cell r="E14">
            <v>78.333333333333329</v>
          </cell>
          <cell r="F14">
            <v>92</v>
          </cell>
          <cell r="G14">
            <v>39</v>
          </cell>
          <cell r="H14">
            <v>18.36</v>
          </cell>
          <cell r="I14" t="str">
            <v>S</v>
          </cell>
          <cell r="J14">
            <v>32.76</v>
          </cell>
          <cell r="K14">
            <v>0</v>
          </cell>
        </row>
        <row r="15">
          <cell r="B15">
            <v>24.785714285714281</v>
          </cell>
          <cell r="C15">
            <v>33.299999999999997</v>
          </cell>
          <cell r="D15">
            <v>7.8</v>
          </cell>
          <cell r="E15">
            <v>50.571428571428569</v>
          </cell>
          <cell r="F15">
            <v>98</v>
          </cell>
          <cell r="G15">
            <v>27</v>
          </cell>
          <cell r="H15">
            <v>25.92</v>
          </cell>
          <cell r="I15" t="str">
            <v>NE</v>
          </cell>
          <cell r="J15">
            <v>45.36</v>
          </cell>
          <cell r="K15">
            <v>0</v>
          </cell>
        </row>
        <row r="16">
          <cell r="B16">
            <v>28.912500000000001</v>
          </cell>
          <cell r="C16">
            <v>36.200000000000003</v>
          </cell>
          <cell r="D16">
            <v>17.7</v>
          </cell>
          <cell r="E16">
            <v>38.5</v>
          </cell>
          <cell r="F16">
            <v>70</v>
          </cell>
          <cell r="G16">
            <v>22</v>
          </cell>
          <cell r="H16">
            <v>30.96</v>
          </cell>
          <cell r="I16" t="str">
            <v>NE</v>
          </cell>
          <cell r="J16">
            <v>49.680000000000007</v>
          </cell>
          <cell r="K16">
            <v>0</v>
          </cell>
        </row>
        <row r="17">
          <cell r="B17">
            <v>19.38</v>
          </cell>
          <cell r="C17">
            <v>25</v>
          </cell>
          <cell r="D17">
            <v>15.5</v>
          </cell>
          <cell r="E17">
            <v>45.8</v>
          </cell>
          <cell r="F17">
            <v>84</v>
          </cell>
          <cell r="G17">
            <v>27</v>
          </cell>
          <cell r="H17">
            <v>33.840000000000003</v>
          </cell>
          <cell r="I17" t="str">
            <v>S</v>
          </cell>
          <cell r="J17">
            <v>56.16</v>
          </cell>
          <cell r="K17">
            <v>0</v>
          </cell>
        </row>
        <row r="18">
          <cell r="B18">
            <v>17.125</v>
          </cell>
          <cell r="C18">
            <v>24.3</v>
          </cell>
          <cell r="D18">
            <v>6.8</v>
          </cell>
          <cell r="E18">
            <v>40.6875</v>
          </cell>
          <cell r="F18">
            <v>80</v>
          </cell>
          <cell r="G18">
            <v>21</v>
          </cell>
          <cell r="H18">
            <v>22.32</v>
          </cell>
          <cell r="I18" t="str">
            <v>S</v>
          </cell>
          <cell r="J18">
            <v>43.2</v>
          </cell>
          <cell r="K18">
            <v>0</v>
          </cell>
        </row>
        <row r="19">
          <cell r="B19">
            <v>19.331250000000001</v>
          </cell>
          <cell r="C19">
            <v>27</v>
          </cell>
          <cell r="D19">
            <v>9.1</v>
          </cell>
          <cell r="E19">
            <v>49.8125</v>
          </cell>
          <cell r="F19">
            <v>74</v>
          </cell>
          <cell r="G19">
            <v>38</v>
          </cell>
          <cell r="H19">
            <v>29.16</v>
          </cell>
          <cell r="I19" t="str">
            <v>NE</v>
          </cell>
          <cell r="J19">
            <v>48.6</v>
          </cell>
          <cell r="K19">
            <v>0</v>
          </cell>
        </row>
        <row r="20">
          <cell r="B20">
            <v>24.868750000000002</v>
          </cell>
          <cell r="C20">
            <v>31.6</v>
          </cell>
          <cell r="D20">
            <v>17.5</v>
          </cell>
          <cell r="E20">
            <v>44.5</v>
          </cell>
          <cell r="F20">
            <v>71</v>
          </cell>
          <cell r="G20">
            <v>28</v>
          </cell>
          <cell r="H20">
            <v>30.96</v>
          </cell>
          <cell r="I20" t="str">
            <v>NE</v>
          </cell>
          <cell r="J20">
            <v>50.76</v>
          </cell>
          <cell r="K20">
            <v>0</v>
          </cell>
        </row>
        <row r="21">
          <cell r="B21">
            <v>27.287500000000001</v>
          </cell>
          <cell r="C21">
            <v>34.4</v>
          </cell>
          <cell r="D21">
            <v>17.8</v>
          </cell>
          <cell r="F21">
            <v>55</v>
          </cell>
          <cell r="G21">
            <v>22</v>
          </cell>
          <cell r="H21">
            <v>36</v>
          </cell>
          <cell r="I21" t="str">
            <v>NE</v>
          </cell>
          <cell r="J21">
            <v>55.440000000000005</v>
          </cell>
          <cell r="K21">
            <v>0</v>
          </cell>
        </row>
        <row r="22">
          <cell r="B22">
            <v>28.112500000000004</v>
          </cell>
          <cell r="C22">
            <v>35</v>
          </cell>
          <cell r="D22">
            <v>22.1</v>
          </cell>
          <cell r="E22">
            <v>43.875</v>
          </cell>
          <cell r="F22">
            <v>71</v>
          </cell>
          <cell r="G22">
            <v>25</v>
          </cell>
          <cell r="H22">
            <v>23.400000000000002</v>
          </cell>
          <cell r="I22" t="str">
            <v>NO</v>
          </cell>
          <cell r="J22">
            <v>42.480000000000004</v>
          </cell>
          <cell r="K22">
            <v>0.2</v>
          </cell>
        </row>
        <row r="23">
          <cell r="B23">
            <v>22.240000000000002</v>
          </cell>
          <cell r="C23">
            <v>26.4</v>
          </cell>
          <cell r="D23">
            <v>16.899999999999999</v>
          </cell>
          <cell r="E23">
            <v>66.733333333333334</v>
          </cell>
          <cell r="F23">
            <v>92</v>
          </cell>
          <cell r="G23">
            <v>51</v>
          </cell>
          <cell r="H23">
            <v>15.120000000000001</v>
          </cell>
          <cell r="J23">
            <v>28.8</v>
          </cell>
          <cell r="K23">
            <v>0</v>
          </cell>
        </row>
        <row r="24">
          <cell r="B24">
            <v>21.943749999999998</v>
          </cell>
          <cell r="C24">
            <v>27.3</v>
          </cell>
          <cell r="D24">
            <v>10.3</v>
          </cell>
          <cell r="E24">
            <v>60.25</v>
          </cell>
          <cell r="F24">
            <v>89</v>
          </cell>
          <cell r="G24">
            <v>50</v>
          </cell>
          <cell r="H24">
            <v>11.879999999999999</v>
          </cell>
          <cell r="I24" t="str">
            <v>S</v>
          </cell>
          <cell r="J24">
            <v>24.48</v>
          </cell>
          <cell r="K24">
            <v>0</v>
          </cell>
        </row>
        <row r="25">
          <cell r="B25">
            <v>23.27333333333333</v>
          </cell>
          <cell r="C25">
            <v>28.3</v>
          </cell>
          <cell r="D25">
            <v>11.7</v>
          </cell>
          <cell r="E25">
            <v>58.6</v>
          </cell>
          <cell r="F25">
            <v>98</v>
          </cell>
          <cell r="G25">
            <v>42</v>
          </cell>
          <cell r="H25">
            <v>13.68</v>
          </cell>
          <cell r="I25" t="str">
            <v>SE</v>
          </cell>
          <cell r="J25">
            <v>25.56</v>
          </cell>
          <cell r="K25">
            <v>0</v>
          </cell>
        </row>
        <row r="26">
          <cell r="B26">
            <v>23.62</v>
          </cell>
          <cell r="C26">
            <v>29.3</v>
          </cell>
          <cell r="D26">
            <v>15.3</v>
          </cell>
          <cell r="E26">
            <v>55</v>
          </cell>
          <cell r="F26">
            <v>82</v>
          </cell>
          <cell r="G26">
            <v>37</v>
          </cell>
          <cell r="H26">
            <v>18.720000000000002</v>
          </cell>
          <cell r="I26" t="str">
            <v>NE</v>
          </cell>
          <cell r="J26">
            <v>34.92</v>
          </cell>
          <cell r="K26">
            <v>0</v>
          </cell>
        </row>
        <row r="27">
          <cell r="B27">
            <v>21.506250000000005</v>
          </cell>
          <cell r="C27">
            <v>27.2</v>
          </cell>
          <cell r="D27">
            <v>12.7</v>
          </cell>
          <cell r="E27">
            <v>57.875</v>
          </cell>
          <cell r="F27">
            <v>98</v>
          </cell>
          <cell r="G27">
            <v>31</v>
          </cell>
          <cell r="H27">
            <v>19.440000000000001</v>
          </cell>
          <cell r="I27" t="str">
            <v>S</v>
          </cell>
          <cell r="J27">
            <v>28.8</v>
          </cell>
          <cell r="K27">
            <v>0</v>
          </cell>
        </row>
        <row r="28">
          <cell r="B28">
            <v>22.537500000000001</v>
          </cell>
          <cell r="C28">
            <v>30.2</v>
          </cell>
          <cell r="D28">
            <v>7.5</v>
          </cell>
          <cell r="E28">
            <v>45.5</v>
          </cell>
          <cell r="F28">
            <v>94</v>
          </cell>
          <cell r="G28">
            <v>26</v>
          </cell>
          <cell r="H28">
            <v>29.880000000000003</v>
          </cell>
          <cell r="I28" t="str">
            <v>NE</v>
          </cell>
          <cell r="J28">
            <v>42.84</v>
          </cell>
          <cell r="K28">
            <v>0</v>
          </cell>
        </row>
        <row r="29">
          <cell r="B29">
            <v>23.043749999999999</v>
          </cell>
          <cell r="C29">
            <v>29.8</v>
          </cell>
          <cell r="D29">
            <v>13.9</v>
          </cell>
          <cell r="E29">
            <v>43.6875</v>
          </cell>
          <cell r="F29">
            <v>74</v>
          </cell>
          <cell r="G29">
            <v>27</v>
          </cell>
          <cell r="H29">
            <v>30.240000000000002</v>
          </cell>
          <cell r="I29" t="str">
            <v>NE</v>
          </cell>
          <cell r="J29">
            <v>50.04</v>
          </cell>
          <cell r="K29">
            <v>0</v>
          </cell>
        </row>
        <row r="30">
          <cell r="B30">
            <v>21.525000000000002</v>
          </cell>
          <cell r="C30">
            <v>28.1</v>
          </cell>
          <cell r="D30">
            <v>14.8</v>
          </cell>
          <cell r="E30">
            <v>53.75</v>
          </cell>
          <cell r="F30">
            <v>71</v>
          </cell>
          <cell r="G30">
            <v>38</v>
          </cell>
          <cell r="H30">
            <v>24.48</v>
          </cell>
          <cell r="I30" t="str">
            <v>NE</v>
          </cell>
          <cell r="J30">
            <v>45.36</v>
          </cell>
          <cell r="K30">
            <v>0</v>
          </cell>
        </row>
        <row r="31">
          <cell r="B31">
            <v>23.780000000000005</v>
          </cell>
          <cell r="C31">
            <v>29.9</v>
          </cell>
          <cell r="D31">
            <v>16.2</v>
          </cell>
          <cell r="E31">
            <v>53.93333333333333</v>
          </cell>
          <cell r="F31">
            <v>83</v>
          </cell>
          <cell r="G31">
            <v>36</v>
          </cell>
          <cell r="H31">
            <v>16.2</v>
          </cell>
          <cell r="I31" t="str">
            <v>L</v>
          </cell>
          <cell r="J31">
            <v>27.36</v>
          </cell>
          <cell r="K31">
            <v>0</v>
          </cell>
        </row>
        <row r="32">
          <cell r="B32">
            <v>26.32</v>
          </cell>
          <cell r="C32">
            <v>32.9</v>
          </cell>
          <cell r="D32">
            <v>11.7</v>
          </cell>
          <cell r="E32">
            <v>48.533333333333331</v>
          </cell>
          <cell r="F32">
            <v>97</v>
          </cell>
          <cell r="G32">
            <v>29</v>
          </cell>
          <cell r="H32">
            <v>20.88</v>
          </cell>
          <cell r="I32" t="str">
            <v>NE</v>
          </cell>
          <cell r="J32">
            <v>41.76</v>
          </cell>
          <cell r="K32">
            <v>0</v>
          </cell>
        </row>
        <row r="33">
          <cell r="B33">
            <v>28.606666666666669</v>
          </cell>
          <cell r="C33">
            <v>34.1</v>
          </cell>
          <cell r="D33">
            <v>17.899999999999999</v>
          </cell>
          <cell r="E33">
            <v>39.06666666666667</v>
          </cell>
          <cell r="F33">
            <v>70</v>
          </cell>
          <cell r="G33">
            <v>27</v>
          </cell>
          <cell r="H33">
            <v>30.240000000000002</v>
          </cell>
          <cell r="I33" t="str">
            <v>NE</v>
          </cell>
          <cell r="J33">
            <v>44.28</v>
          </cell>
          <cell r="K33">
            <v>0</v>
          </cell>
        </row>
        <row r="34">
          <cell r="B34">
            <v>30.34</v>
          </cell>
          <cell r="C34">
            <v>37.1</v>
          </cell>
          <cell r="D34">
            <v>20.399999999999999</v>
          </cell>
          <cell r="E34">
            <v>31.666666666666668</v>
          </cell>
          <cell r="F34">
            <v>53</v>
          </cell>
          <cell r="G34">
            <v>17</v>
          </cell>
          <cell r="H34">
            <v>28.8</v>
          </cell>
          <cell r="I34" t="str">
            <v>NE</v>
          </cell>
          <cell r="J34">
            <v>47.16</v>
          </cell>
          <cell r="K34">
            <v>0</v>
          </cell>
        </row>
        <row r="35">
          <cell r="B35">
            <v>23.060000000000002</v>
          </cell>
          <cell r="C35">
            <v>25.9</v>
          </cell>
          <cell r="D35">
            <v>19</v>
          </cell>
          <cell r="E35">
            <v>76.266666666666666</v>
          </cell>
          <cell r="F35">
            <v>95</v>
          </cell>
          <cell r="G35">
            <v>38</v>
          </cell>
          <cell r="H35">
            <v>17.64</v>
          </cell>
          <cell r="I35" t="str">
            <v>S</v>
          </cell>
          <cell r="J35">
            <v>64.44</v>
          </cell>
          <cell r="K35">
            <v>12.200000000000001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27.135714285714283</v>
          </cell>
          <cell r="C5">
            <v>33.6</v>
          </cell>
          <cell r="D5">
            <v>16.2</v>
          </cell>
          <cell r="E5">
            <v>38.5</v>
          </cell>
          <cell r="F5">
            <v>70</v>
          </cell>
          <cell r="G5">
            <v>25</v>
          </cell>
          <cell r="H5">
            <v>29.52</v>
          </cell>
          <cell r="I5" t="str">
            <v>N</v>
          </cell>
          <cell r="J5">
            <v>50.4</v>
          </cell>
          <cell r="K5">
            <v>0</v>
          </cell>
        </row>
        <row r="6">
          <cell r="B6">
            <v>17.323076923076922</v>
          </cell>
          <cell r="C6">
            <v>25.1</v>
          </cell>
          <cell r="D6">
            <v>11.7</v>
          </cell>
          <cell r="E6">
            <v>48.46153846153846</v>
          </cell>
          <cell r="F6">
            <v>82</v>
          </cell>
          <cell r="G6">
            <v>35</v>
          </cell>
          <cell r="H6">
            <v>21.240000000000002</v>
          </cell>
          <cell r="I6" t="str">
            <v>S</v>
          </cell>
          <cell r="J6">
            <v>53.64</v>
          </cell>
          <cell r="K6">
            <v>0</v>
          </cell>
        </row>
        <row r="7">
          <cell r="B7">
            <v>13.799999999999997</v>
          </cell>
          <cell r="C7">
            <v>19.5</v>
          </cell>
          <cell r="D7">
            <v>6.9</v>
          </cell>
          <cell r="E7">
            <v>46.705882352941174</v>
          </cell>
          <cell r="F7">
            <v>83</v>
          </cell>
          <cell r="G7">
            <v>23</v>
          </cell>
          <cell r="H7">
            <v>16.2</v>
          </cell>
          <cell r="I7" t="str">
            <v>S</v>
          </cell>
          <cell r="J7">
            <v>49.680000000000007</v>
          </cell>
          <cell r="K7">
            <v>0</v>
          </cell>
        </row>
        <row r="8">
          <cell r="B8">
            <v>16.337499999999999</v>
          </cell>
          <cell r="C8">
            <v>22.4</v>
          </cell>
          <cell r="D8">
            <v>3.9</v>
          </cell>
          <cell r="E8">
            <v>41.125</v>
          </cell>
          <cell r="F8">
            <v>78</v>
          </cell>
          <cell r="G8">
            <v>29</v>
          </cell>
          <cell r="H8">
            <v>17.64</v>
          </cell>
          <cell r="I8" t="str">
            <v>SE</v>
          </cell>
          <cell r="J8">
            <v>33.119999999999997</v>
          </cell>
          <cell r="K8">
            <v>0</v>
          </cell>
        </row>
        <row r="9">
          <cell r="B9">
            <v>18.206666666666667</v>
          </cell>
          <cell r="C9">
            <v>25</v>
          </cell>
          <cell r="D9">
            <v>9.5</v>
          </cell>
          <cell r="E9">
            <v>58.866666666666667</v>
          </cell>
          <cell r="F9">
            <v>89</v>
          </cell>
          <cell r="G9">
            <v>39</v>
          </cell>
          <cell r="H9">
            <v>14.04</v>
          </cell>
          <cell r="I9" t="str">
            <v>L</v>
          </cell>
          <cell r="J9">
            <v>34.92</v>
          </cell>
          <cell r="K9">
            <v>0</v>
          </cell>
        </row>
        <row r="10">
          <cell r="B10">
            <v>23.153333333333332</v>
          </cell>
          <cell r="C10">
            <v>30.1</v>
          </cell>
          <cell r="D10">
            <v>13</v>
          </cell>
          <cell r="E10">
            <v>57.2</v>
          </cell>
          <cell r="F10">
            <v>94</v>
          </cell>
          <cell r="G10">
            <v>34</v>
          </cell>
          <cell r="H10">
            <v>17.28</v>
          </cell>
          <cell r="I10" t="str">
            <v>NE</v>
          </cell>
          <cell r="J10">
            <v>37.800000000000004</v>
          </cell>
          <cell r="K10">
            <v>0</v>
          </cell>
        </row>
        <row r="11">
          <cell r="B11">
            <v>23.721428571428568</v>
          </cell>
          <cell r="C11">
            <v>31.6</v>
          </cell>
          <cell r="D11">
            <v>15.6</v>
          </cell>
          <cell r="E11">
            <v>66.285714285714292</v>
          </cell>
          <cell r="F11">
            <v>93</v>
          </cell>
          <cell r="G11">
            <v>37</v>
          </cell>
          <cell r="H11">
            <v>20.88</v>
          </cell>
          <cell r="I11" t="str">
            <v>SE</v>
          </cell>
          <cell r="J11">
            <v>49.680000000000007</v>
          </cell>
          <cell r="K11">
            <v>6</v>
          </cell>
        </row>
        <row r="12">
          <cell r="B12">
            <v>26.66</v>
          </cell>
          <cell r="C12">
            <v>33.9</v>
          </cell>
          <cell r="D12">
            <v>17.899999999999999</v>
          </cell>
          <cell r="E12">
            <v>55.266666666666666</v>
          </cell>
          <cell r="F12">
            <v>89</v>
          </cell>
          <cell r="G12">
            <v>30</v>
          </cell>
          <cell r="H12">
            <v>15.840000000000002</v>
          </cell>
          <cell r="I12" t="str">
            <v>SE</v>
          </cell>
          <cell r="J12">
            <v>36</v>
          </cell>
          <cell r="K12">
            <v>0</v>
          </cell>
        </row>
        <row r="13">
          <cell r="B13">
            <v>27.939999999999998</v>
          </cell>
          <cell r="C13">
            <v>34.1</v>
          </cell>
          <cell r="D13">
            <v>19.899999999999999</v>
          </cell>
          <cell r="E13">
            <v>39.133333333333333</v>
          </cell>
          <cell r="F13">
            <v>67</v>
          </cell>
          <cell r="G13">
            <v>20</v>
          </cell>
          <cell r="H13">
            <v>30.6</v>
          </cell>
          <cell r="I13" t="str">
            <v>N</v>
          </cell>
          <cell r="J13">
            <v>47.519999999999996</v>
          </cell>
          <cell r="K13">
            <v>0</v>
          </cell>
        </row>
        <row r="14">
          <cell r="B14">
            <v>19.946666666666665</v>
          </cell>
          <cell r="C14">
            <v>25.2</v>
          </cell>
          <cell r="D14">
            <v>13.5</v>
          </cell>
          <cell r="E14">
            <v>61.733333333333334</v>
          </cell>
          <cell r="F14">
            <v>89</v>
          </cell>
          <cell r="G14">
            <v>37</v>
          </cell>
          <cell r="H14">
            <v>10.44</v>
          </cell>
          <cell r="I14" t="str">
            <v>S</v>
          </cell>
          <cell r="J14">
            <v>23.400000000000002</v>
          </cell>
          <cell r="K14">
            <v>0</v>
          </cell>
        </row>
        <row r="15">
          <cell r="B15">
            <v>24.056249999999999</v>
          </cell>
          <cell r="C15">
            <v>33.4</v>
          </cell>
          <cell r="D15">
            <v>10.7</v>
          </cell>
          <cell r="E15">
            <v>52.3125</v>
          </cell>
          <cell r="F15">
            <v>95</v>
          </cell>
          <cell r="G15">
            <v>25</v>
          </cell>
          <cell r="H15">
            <v>16.920000000000002</v>
          </cell>
          <cell r="I15" t="str">
            <v>N</v>
          </cell>
          <cell r="J15">
            <v>34.92</v>
          </cell>
          <cell r="K15">
            <v>0</v>
          </cell>
        </row>
        <row r="16">
          <cell r="B16">
            <v>29.126666666666669</v>
          </cell>
          <cell r="C16">
            <v>35.6</v>
          </cell>
          <cell r="D16">
            <v>16.399999999999999</v>
          </cell>
          <cell r="E16">
            <v>38.6</v>
          </cell>
          <cell r="F16">
            <v>76</v>
          </cell>
          <cell r="G16">
            <v>24</v>
          </cell>
          <cell r="H16">
            <v>24.840000000000003</v>
          </cell>
          <cell r="I16" t="str">
            <v>NO</v>
          </cell>
          <cell r="J16">
            <v>45</v>
          </cell>
          <cell r="K16">
            <v>0</v>
          </cell>
        </row>
        <row r="17">
          <cell r="B17">
            <v>22.266666666666666</v>
          </cell>
          <cell r="C17">
            <v>26.8</v>
          </cell>
          <cell r="D17">
            <v>18.3</v>
          </cell>
          <cell r="E17">
            <v>45.4</v>
          </cell>
          <cell r="F17">
            <v>84</v>
          </cell>
          <cell r="G17">
            <v>22</v>
          </cell>
          <cell r="H17">
            <v>20.16</v>
          </cell>
          <cell r="I17" t="str">
            <v>S</v>
          </cell>
          <cell r="J17">
            <v>42.480000000000004</v>
          </cell>
          <cell r="K17">
            <v>0</v>
          </cell>
        </row>
        <row r="18">
          <cell r="B18">
            <v>19.511764705882353</v>
          </cell>
          <cell r="C18">
            <v>26</v>
          </cell>
          <cell r="D18">
            <v>9.9</v>
          </cell>
          <cell r="E18">
            <v>40.058823529411768</v>
          </cell>
          <cell r="F18">
            <v>64</v>
          </cell>
          <cell r="G18">
            <v>31</v>
          </cell>
          <cell r="H18">
            <v>19.440000000000001</v>
          </cell>
          <cell r="I18" t="str">
            <v>SE</v>
          </cell>
          <cell r="J18">
            <v>39.24</v>
          </cell>
          <cell r="K18">
            <v>0</v>
          </cell>
        </row>
        <row r="19">
          <cell r="B19">
            <v>21.5</v>
          </cell>
          <cell r="C19">
            <v>28.2</v>
          </cell>
          <cell r="D19">
            <v>10.9</v>
          </cell>
          <cell r="E19">
            <v>49.4375</v>
          </cell>
          <cell r="F19">
            <v>84</v>
          </cell>
          <cell r="G19">
            <v>34</v>
          </cell>
          <cell r="H19">
            <v>14.4</v>
          </cell>
          <cell r="I19" t="str">
            <v>L</v>
          </cell>
          <cell r="J19">
            <v>36.72</v>
          </cell>
          <cell r="K19">
            <v>0</v>
          </cell>
        </row>
        <row r="20">
          <cell r="B20">
            <v>26.306666666666668</v>
          </cell>
          <cell r="C20">
            <v>32.299999999999997</v>
          </cell>
          <cell r="D20">
            <v>17.3</v>
          </cell>
          <cell r="E20">
            <v>41.4</v>
          </cell>
          <cell r="F20">
            <v>74</v>
          </cell>
          <cell r="G20">
            <v>24</v>
          </cell>
          <cell r="H20">
            <v>15.48</v>
          </cell>
          <cell r="I20" t="str">
            <v>L</v>
          </cell>
          <cell r="J20">
            <v>36</v>
          </cell>
          <cell r="K20">
            <v>0</v>
          </cell>
        </row>
        <row r="21">
          <cell r="B21">
            <v>27.624999999999996</v>
          </cell>
          <cell r="C21">
            <v>34.799999999999997</v>
          </cell>
          <cell r="D21">
            <v>16.100000000000001</v>
          </cell>
          <cell r="E21">
            <v>37.8125</v>
          </cell>
          <cell r="F21">
            <v>67</v>
          </cell>
          <cell r="G21">
            <v>25</v>
          </cell>
          <cell r="H21">
            <v>26.64</v>
          </cell>
          <cell r="I21" t="str">
            <v>NE</v>
          </cell>
          <cell r="J21">
            <v>45.72</v>
          </cell>
          <cell r="K21">
            <v>0</v>
          </cell>
        </row>
        <row r="22">
          <cell r="B22">
            <v>28.35</v>
          </cell>
          <cell r="C22">
            <v>33.799999999999997</v>
          </cell>
          <cell r="D22">
            <v>19.899999999999999</v>
          </cell>
          <cell r="E22">
            <v>46.071428571428569</v>
          </cell>
          <cell r="F22">
            <v>82</v>
          </cell>
          <cell r="G22">
            <v>33</v>
          </cell>
          <cell r="H22">
            <v>30.96</v>
          </cell>
          <cell r="I22" t="str">
            <v>NO</v>
          </cell>
          <cell r="J22">
            <v>51.12</v>
          </cell>
          <cell r="K22">
            <v>0</v>
          </cell>
        </row>
        <row r="23">
          <cell r="B23">
            <v>24.926666666666666</v>
          </cell>
          <cell r="C23">
            <v>30.2</v>
          </cell>
          <cell r="D23">
            <v>18.5</v>
          </cell>
          <cell r="E23">
            <v>61.8</v>
          </cell>
          <cell r="F23">
            <v>89</v>
          </cell>
          <cell r="G23">
            <v>44</v>
          </cell>
          <cell r="H23">
            <v>15.840000000000002</v>
          </cell>
          <cell r="I23" t="str">
            <v>SO</v>
          </cell>
          <cell r="J23">
            <v>31.680000000000003</v>
          </cell>
          <cell r="K23">
            <v>0</v>
          </cell>
        </row>
        <row r="24">
          <cell r="B24">
            <v>25.146666666666668</v>
          </cell>
          <cell r="C24">
            <v>30.2</v>
          </cell>
          <cell r="D24">
            <v>16.399999999999999</v>
          </cell>
          <cell r="E24">
            <v>49.8</v>
          </cell>
          <cell r="F24">
            <v>65</v>
          </cell>
          <cell r="G24">
            <v>37</v>
          </cell>
          <cell r="H24">
            <v>12.24</v>
          </cell>
          <cell r="I24" t="str">
            <v>SE</v>
          </cell>
          <cell r="J24">
            <v>31.680000000000003</v>
          </cell>
          <cell r="K24">
            <v>0</v>
          </cell>
        </row>
        <row r="25">
          <cell r="B25">
            <v>25.162500000000001</v>
          </cell>
          <cell r="C25">
            <v>30.7</v>
          </cell>
          <cell r="D25">
            <v>17.8</v>
          </cell>
          <cell r="E25">
            <v>54.375</v>
          </cell>
          <cell r="F25">
            <v>82</v>
          </cell>
          <cell r="G25">
            <v>38</v>
          </cell>
          <cell r="H25">
            <v>13.32</v>
          </cell>
          <cell r="I25" t="str">
            <v>SE</v>
          </cell>
          <cell r="J25">
            <v>34.200000000000003</v>
          </cell>
          <cell r="K25">
            <v>0</v>
          </cell>
        </row>
        <row r="26">
          <cell r="B26">
            <v>25.4</v>
          </cell>
          <cell r="C26">
            <v>31.1</v>
          </cell>
          <cell r="D26">
            <v>16.5</v>
          </cell>
          <cell r="E26">
            <v>49.5625</v>
          </cell>
          <cell r="F26">
            <v>80</v>
          </cell>
          <cell r="G26">
            <v>34</v>
          </cell>
          <cell r="H26">
            <v>16.559999999999999</v>
          </cell>
          <cell r="I26" t="str">
            <v>SE</v>
          </cell>
          <cell r="J26">
            <v>31.680000000000003</v>
          </cell>
          <cell r="K26">
            <v>0</v>
          </cell>
        </row>
        <row r="27">
          <cell r="B27">
            <v>25.03125</v>
          </cell>
          <cell r="C27">
            <v>29.9</v>
          </cell>
          <cell r="D27">
            <v>17</v>
          </cell>
          <cell r="E27">
            <v>48.875</v>
          </cell>
          <cell r="F27">
            <v>85</v>
          </cell>
          <cell r="G27">
            <v>30</v>
          </cell>
          <cell r="H27">
            <v>11.879999999999999</v>
          </cell>
          <cell r="I27" t="str">
            <v>SE</v>
          </cell>
          <cell r="J27">
            <v>25.92</v>
          </cell>
          <cell r="K27">
            <v>1.2</v>
          </cell>
        </row>
        <row r="28">
          <cell r="B28">
            <v>24.91764705882353</v>
          </cell>
          <cell r="C28">
            <v>31.4</v>
          </cell>
          <cell r="D28">
            <v>13.7</v>
          </cell>
          <cell r="E28">
            <v>36.588235294117645</v>
          </cell>
          <cell r="F28">
            <v>71</v>
          </cell>
          <cell r="G28">
            <v>17</v>
          </cell>
          <cell r="H28">
            <v>15.840000000000002</v>
          </cell>
          <cell r="I28" t="str">
            <v>L</v>
          </cell>
          <cell r="J28">
            <v>29.16</v>
          </cell>
          <cell r="K28">
            <v>0</v>
          </cell>
        </row>
        <row r="29">
          <cell r="B29">
            <v>23.382352941176471</v>
          </cell>
          <cell r="C29">
            <v>30.4</v>
          </cell>
          <cell r="D29">
            <v>14.2</v>
          </cell>
          <cell r="E29">
            <v>43.823529411764703</v>
          </cell>
          <cell r="F29">
            <v>76</v>
          </cell>
          <cell r="G29">
            <v>24</v>
          </cell>
          <cell r="H29">
            <v>17.64</v>
          </cell>
          <cell r="I29" t="str">
            <v>L</v>
          </cell>
          <cell r="J29">
            <v>36</v>
          </cell>
          <cell r="K29">
            <v>0</v>
          </cell>
        </row>
        <row r="30">
          <cell r="B30">
            <v>22.547058823529415</v>
          </cell>
          <cell r="C30">
            <v>28.7</v>
          </cell>
          <cell r="D30">
            <v>14.9</v>
          </cell>
          <cell r="E30">
            <v>52.294117647058826</v>
          </cell>
          <cell r="F30">
            <v>73</v>
          </cell>
          <cell r="G30">
            <v>36</v>
          </cell>
          <cell r="H30">
            <v>20.16</v>
          </cell>
          <cell r="I30" t="str">
            <v>L</v>
          </cell>
          <cell r="J30">
            <v>48.24</v>
          </cell>
          <cell r="K30">
            <v>0.2</v>
          </cell>
        </row>
        <row r="31">
          <cell r="B31">
            <v>22.166666666666668</v>
          </cell>
          <cell r="C31">
            <v>26.6</v>
          </cell>
          <cell r="D31">
            <v>18.600000000000001</v>
          </cell>
          <cell r="E31">
            <v>60.4</v>
          </cell>
          <cell r="F31">
            <v>76</v>
          </cell>
          <cell r="G31">
            <v>45</v>
          </cell>
          <cell r="H31">
            <v>21.6</v>
          </cell>
          <cell r="I31" t="str">
            <v>SE</v>
          </cell>
          <cell r="J31">
            <v>41.76</v>
          </cell>
          <cell r="K31">
            <v>0</v>
          </cell>
        </row>
        <row r="32">
          <cell r="B32">
            <v>25.393749999999997</v>
          </cell>
          <cell r="C32">
            <v>33</v>
          </cell>
          <cell r="D32">
            <v>13.6</v>
          </cell>
          <cell r="E32">
            <v>53.5</v>
          </cell>
          <cell r="F32">
            <v>91</v>
          </cell>
          <cell r="G32">
            <v>28</v>
          </cell>
          <cell r="H32">
            <v>12.24</v>
          </cell>
          <cell r="I32" t="str">
            <v>NE</v>
          </cell>
          <cell r="J32">
            <v>29.52</v>
          </cell>
          <cell r="K32">
            <v>0</v>
          </cell>
        </row>
        <row r="33">
          <cell r="B33">
            <v>27.894444444444442</v>
          </cell>
          <cell r="C33">
            <v>35.200000000000003</v>
          </cell>
          <cell r="D33">
            <v>18.600000000000001</v>
          </cell>
          <cell r="E33">
            <v>41.222222222222221</v>
          </cell>
          <cell r="F33">
            <v>70</v>
          </cell>
          <cell r="G33">
            <v>25</v>
          </cell>
          <cell r="H33">
            <v>15.120000000000001</v>
          </cell>
          <cell r="I33" t="str">
            <v>L</v>
          </cell>
          <cell r="J33">
            <v>31.680000000000003</v>
          </cell>
          <cell r="K33">
            <v>0</v>
          </cell>
        </row>
        <row r="34">
          <cell r="B34">
            <v>30.387499999999996</v>
          </cell>
          <cell r="C34">
            <v>37</v>
          </cell>
          <cell r="D34">
            <v>19.600000000000001</v>
          </cell>
          <cell r="E34">
            <v>36.125</v>
          </cell>
          <cell r="F34">
            <v>68</v>
          </cell>
          <cell r="G34">
            <v>17</v>
          </cell>
          <cell r="H34">
            <v>16.559999999999999</v>
          </cell>
          <cell r="I34" t="str">
            <v>L</v>
          </cell>
          <cell r="J34">
            <v>39.6</v>
          </cell>
          <cell r="K34">
            <v>0</v>
          </cell>
        </row>
        <row r="35">
          <cell r="B35">
            <v>24.923529411764708</v>
          </cell>
          <cell r="C35">
            <v>28.9</v>
          </cell>
          <cell r="D35">
            <v>17.600000000000001</v>
          </cell>
          <cell r="E35">
            <v>63.411764705882355</v>
          </cell>
          <cell r="F35">
            <v>87</v>
          </cell>
          <cell r="G35">
            <v>39</v>
          </cell>
          <cell r="H35">
            <v>16.920000000000002</v>
          </cell>
          <cell r="I35" t="str">
            <v>SO</v>
          </cell>
          <cell r="J35">
            <v>80.28</v>
          </cell>
          <cell r="K35">
            <v>6.3999999999999995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22.724999999999998</v>
          </cell>
          <cell r="C5">
            <v>32</v>
          </cell>
          <cell r="D5">
            <v>15.3</v>
          </cell>
          <cell r="E5">
            <v>52.5</v>
          </cell>
          <cell r="F5">
            <v>77</v>
          </cell>
          <cell r="G5">
            <v>24</v>
          </cell>
          <cell r="H5">
            <v>18</v>
          </cell>
          <cell r="I5" t="str">
            <v>SE</v>
          </cell>
          <cell r="J5">
            <v>38.880000000000003</v>
          </cell>
          <cell r="K5">
            <v>0</v>
          </cell>
        </row>
        <row r="6">
          <cell r="B6">
            <v>18.087500000000002</v>
          </cell>
          <cell r="C6">
            <v>25.7</v>
          </cell>
          <cell r="D6">
            <v>10.5</v>
          </cell>
          <cell r="E6">
            <v>57.541666666666664</v>
          </cell>
          <cell r="F6">
            <v>84</v>
          </cell>
          <cell r="G6">
            <v>37</v>
          </cell>
          <cell r="H6">
            <v>20.16</v>
          </cell>
          <cell r="I6" t="str">
            <v>NO</v>
          </cell>
          <cell r="J6">
            <v>56.88</v>
          </cell>
          <cell r="K6">
            <v>0</v>
          </cell>
        </row>
        <row r="7">
          <cell r="B7">
            <v>11.15</v>
          </cell>
          <cell r="C7">
            <v>18.3</v>
          </cell>
          <cell r="D7">
            <v>5.9</v>
          </cell>
          <cell r="E7">
            <v>60.875</v>
          </cell>
          <cell r="F7">
            <v>95</v>
          </cell>
          <cell r="G7">
            <v>23</v>
          </cell>
          <cell r="H7">
            <v>21.6</v>
          </cell>
          <cell r="I7" t="str">
            <v>O</v>
          </cell>
          <cell r="J7">
            <v>38.519999999999996</v>
          </cell>
          <cell r="K7">
            <v>0</v>
          </cell>
        </row>
        <row r="8">
          <cell r="B8">
            <v>12.004166666666668</v>
          </cell>
          <cell r="C8">
            <v>22.2</v>
          </cell>
          <cell r="D8">
            <v>4.9000000000000004</v>
          </cell>
          <cell r="E8">
            <v>53.125</v>
          </cell>
          <cell r="F8">
            <v>79</v>
          </cell>
          <cell r="G8">
            <v>25</v>
          </cell>
          <cell r="H8">
            <v>13.68</v>
          </cell>
          <cell r="I8" t="str">
            <v>O</v>
          </cell>
          <cell r="J8">
            <v>26.28</v>
          </cell>
          <cell r="K8">
            <v>0</v>
          </cell>
        </row>
        <row r="9">
          <cell r="B9">
            <v>14.491666666666665</v>
          </cell>
          <cell r="C9">
            <v>23.3</v>
          </cell>
          <cell r="D9">
            <v>6.7</v>
          </cell>
          <cell r="E9">
            <v>62.458333333333336</v>
          </cell>
          <cell r="F9">
            <v>94</v>
          </cell>
          <cell r="G9">
            <v>37</v>
          </cell>
          <cell r="H9">
            <v>20.88</v>
          </cell>
          <cell r="I9" t="str">
            <v>S</v>
          </cell>
          <cell r="J9">
            <v>36.36</v>
          </cell>
          <cell r="K9">
            <v>0</v>
          </cell>
        </row>
        <row r="10">
          <cell r="B10">
            <v>19.987500000000001</v>
          </cell>
          <cell r="C10">
            <v>28.4</v>
          </cell>
          <cell r="D10">
            <v>13.3</v>
          </cell>
          <cell r="E10">
            <v>65.166666666666671</v>
          </cell>
          <cell r="F10">
            <v>90</v>
          </cell>
          <cell r="G10">
            <v>37</v>
          </cell>
          <cell r="H10">
            <v>24.48</v>
          </cell>
          <cell r="I10" t="str">
            <v>S</v>
          </cell>
          <cell r="J10">
            <v>41.4</v>
          </cell>
          <cell r="K10">
            <v>0</v>
          </cell>
        </row>
        <row r="11">
          <cell r="B11">
            <v>21.375</v>
          </cell>
          <cell r="C11">
            <v>30.4</v>
          </cell>
          <cell r="D11">
            <v>13.8</v>
          </cell>
          <cell r="E11">
            <v>68.25</v>
          </cell>
          <cell r="F11">
            <v>93</v>
          </cell>
          <cell r="G11">
            <v>39</v>
          </cell>
          <cell r="H11">
            <v>18.720000000000002</v>
          </cell>
          <cell r="I11" t="str">
            <v>SE</v>
          </cell>
          <cell r="J11">
            <v>37.080000000000005</v>
          </cell>
          <cell r="K11">
            <v>0</v>
          </cell>
        </row>
        <row r="12">
          <cell r="B12">
            <v>24.745833333333337</v>
          </cell>
          <cell r="C12">
            <v>32.5</v>
          </cell>
          <cell r="D12">
            <v>18.8</v>
          </cell>
          <cell r="E12">
            <v>61.583333333333336</v>
          </cell>
          <cell r="F12">
            <v>90</v>
          </cell>
          <cell r="G12">
            <v>28</v>
          </cell>
          <cell r="H12">
            <v>15.840000000000002</v>
          </cell>
          <cell r="I12" t="str">
            <v>SE</v>
          </cell>
          <cell r="J12">
            <v>33.480000000000004</v>
          </cell>
          <cell r="K12">
            <v>2</v>
          </cell>
        </row>
        <row r="13">
          <cell r="B13">
            <v>25.974999999999998</v>
          </cell>
          <cell r="C13">
            <v>33.799999999999997</v>
          </cell>
          <cell r="D13">
            <v>20.399999999999999</v>
          </cell>
          <cell r="E13">
            <v>44.333333333333336</v>
          </cell>
          <cell r="F13">
            <v>66</v>
          </cell>
          <cell r="G13">
            <v>20</v>
          </cell>
          <cell r="H13">
            <v>22.32</v>
          </cell>
          <cell r="I13" t="str">
            <v>SE</v>
          </cell>
          <cell r="J13">
            <v>51.12</v>
          </cell>
          <cell r="K13">
            <v>0</v>
          </cell>
        </row>
        <row r="14">
          <cell r="B14">
            <v>16.020833333333332</v>
          </cell>
          <cell r="C14">
            <v>24.7</v>
          </cell>
          <cell r="D14">
            <v>13.4</v>
          </cell>
          <cell r="E14">
            <v>79.083333333333329</v>
          </cell>
          <cell r="F14">
            <v>95</v>
          </cell>
          <cell r="G14">
            <v>34</v>
          </cell>
          <cell r="H14">
            <v>11.879999999999999</v>
          </cell>
          <cell r="I14" t="str">
            <v>NO</v>
          </cell>
          <cell r="J14">
            <v>34.92</v>
          </cell>
          <cell r="K14">
            <v>0</v>
          </cell>
        </row>
        <row r="15">
          <cell r="B15">
            <v>18.454166666666666</v>
          </cell>
          <cell r="C15">
            <v>32.200000000000003</v>
          </cell>
          <cell r="D15">
            <v>8.8000000000000007</v>
          </cell>
          <cell r="E15">
            <v>66.150000000000006</v>
          </cell>
          <cell r="F15">
            <v>100</v>
          </cell>
          <cell r="G15">
            <v>29</v>
          </cell>
          <cell r="H15">
            <v>15.120000000000001</v>
          </cell>
          <cell r="I15" t="str">
            <v>SE</v>
          </cell>
          <cell r="J15">
            <v>34.200000000000003</v>
          </cell>
          <cell r="K15">
            <v>0</v>
          </cell>
        </row>
        <row r="16">
          <cell r="B16">
            <v>25.479166666666668</v>
          </cell>
          <cell r="C16">
            <v>35.200000000000003</v>
          </cell>
          <cell r="D16">
            <v>17.3</v>
          </cell>
          <cell r="E16">
            <v>47.458333333333336</v>
          </cell>
          <cell r="F16">
            <v>75</v>
          </cell>
          <cell r="G16">
            <v>20</v>
          </cell>
          <cell r="H16">
            <v>19.8</v>
          </cell>
          <cell r="I16" t="str">
            <v>SE</v>
          </cell>
          <cell r="J16">
            <v>42.84</v>
          </cell>
          <cell r="K16">
            <v>0</v>
          </cell>
        </row>
        <row r="17">
          <cell r="B17">
            <v>20.474999999999998</v>
          </cell>
          <cell r="C17">
            <v>28.5</v>
          </cell>
          <cell r="D17">
            <v>16.399999999999999</v>
          </cell>
          <cell r="E17">
            <v>57</v>
          </cell>
          <cell r="F17">
            <v>89</v>
          </cell>
          <cell r="G17">
            <v>30</v>
          </cell>
          <cell r="H17">
            <v>24.840000000000003</v>
          </cell>
          <cell r="I17" t="str">
            <v>NO</v>
          </cell>
          <cell r="J17">
            <v>46.440000000000005</v>
          </cell>
          <cell r="K17">
            <v>0</v>
          </cell>
        </row>
        <row r="18">
          <cell r="B18">
            <v>15.058333333333332</v>
          </cell>
          <cell r="C18">
            <v>23.5</v>
          </cell>
          <cell r="D18">
            <v>7.5</v>
          </cell>
          <cell r="E18">
            <v>49.333333333333336</v>
          </cell>
          <cell r="F18">
            <v>75</v>
          </cell>
          <cell r="G18">
            <v>28</v>
          </cell>
          <cell r="H18">
            <v>17.28</v>
          </cell>
          <cell r="I18" t="str">
            <v>O</v>
          </cell>
          <cell r="J18">
            <v>35.64</v>
          </cell>
          <cell r="K18">
            <v>0</v>
          </cell>
        </row>
        <row r="19">
          <cell r="B19">
            <v>16.883333333333333</v>
          </cell>
          <cell r="C19">
            <v>26.5</v>
          </cell>
          <cell r="D19">
            <v>9.4</v>
          </cell>
          <cell r="E19">
            <v>57.541666666666664</v>
          </cell>
          <cell r="F19">
            <v>79</v>
          </cell>
          <cell r="G19">
            <v>40</v>
          </cell>
          <cell r="H19">
            <v>22.32</v>
          </cell>
          <cell r="I19" t="str">
            <v>S</v>
          </cell>
          <cell r="J19">
            <v>37.080000000000005</v>
          </cell>
          <cell r="K19">
            <v>0</v>
          </cell>
        </row>
        <row r="20">
          <cell r="B20">
            <v>22.587500000000002</v>
          </cell>
          <cell r="C20">
            <v>30.2</v>
          </cell>
          <cell r="D20">
            <v>17.899999999999999</v>
          </cell>
          <cell r="E20">
            <v>51.333333333333336</v>
          </cell>
          <cell r="F20">
            <v>70</v>
          </cell>
          <cell r="G20">
            <v>27</v>
          </cell>
          <cell r="H20">
            <v>28.08</v>
          </cell>
          <cell r="I20" t="str">
            <v>SE</v>
          </cell>
          <cell r="J20">
            <v>46.800000000000004</v>
          </cell>
          <cell r="K20">
            <v>0</v>
          </cell>
        </row>
        <row r="21">
          <cell r="B21">
            <v>23.750000000000004</v>
          </cell>
          <cell r="C21">
            <v>33.4</v>
          </cell>
          <cell r="D21">
            <v>14.9</v>
          </cell>
          <cell r="E21">
            <v>40.791666666666664</v>
          </cell>
          <cell r="F21">
            <v>62</v>
          </cell>
          <cell r="G21">
            <v>22</v>
          </cell>
          <cell r="H21">
            <v>21.240000000000002</v>
          </cell>
          <cell r="I21" t="str">
            <v>SE</v>
          </cell>
          <cell r="J21">
            <v>43.92</v>
          </cell>
          <cell r="K21">
            <v>0</v>
          </cell>
        </row>
        <row r="22">
          <cell r="B22">
            <v>24.895833333333332</v>
          </cell>
          <cell r="C22">
            <v>31.7</v>
          </cell>
          <cell r="D22">
            <v>19.8</v>
          </cell>
          <cell r="E22">
            <v>50</v>
          </cell>
          <cell r="F22">
            <v>62</v>
          </cell>
          <cell r="G22">
            <v>35</v>
          </cell>
          <cell r="H22">
            <v>10.8</v>
          </cell>
          <cell r="I22" t="str">
            <v>SE</v>
          </cell>
          <cell r="J22">
            <v>23.040000000000003</v>
          </cell>
          <cell r="K22">
            <v>0</v>
          </cell>
        </row>
        <row r="23">
          <cell r="B23">
            <v>22.445833333333336</v>
          </cell>
          <cell r="C23">
            <v>27.9</v>
          </cell>
          <cell r="D23">
            <v>17.7</v>
          </cell>
          <cell r="E23">
            <v>69.75</v>
          </cell>
          <cell r="F23">
            <v>95</v>
          </cell>
          <cell r="G23">
            <v>48</v>
          </cell>
          <cell r="H23">
            <v>9.3600000000000012</v>
          </cell>
          <cell r="I23" t="str">
            <v>NO</v>
          </cell>
          <cell r="J23">
            <v>24.48</v>
          </cell>
          <cell r="K23">
            <v>0</v>
          </cell>
        </row>
        <row r="24">
          <cell r="B24">
            <v>20.162500000000001</v>
          </cell>
          <cell r="C24">
            <v>27</v>
          </cell>
          <cell r="D24">
            <v>14.3</v>
          </cell>
          <cell r="E24">
            <v>64.291666666666671</v>
          </cell>
          <cell r="F24">
            <v>88</v>
          </cell>
          <cell r="G24">
            <v>49</v>
          </cell>
          <cell r="H24">
            <v>11.520000000000001</v>
          </cell>
          <cell r="I24" t="str">
            <v>O</v>
          </cell>
          <cell r="J24">
            <v>27.36</v>
          </cell>
          <cell r="K24">
            <v>0</v>
          </cell>
        </row>
        <row r="25">
          <cell r="B25">
            <v>20.641666666666666</v>
          </cell>
          <cell r="C25">
            <v>27.9</v>
          </cell>
          <cell r="D25">
            <v>14.4</v>
          </cell>
          <cell r="E25">
            <v>68.625</v>
          </cell>
          <cell r="F25">
            <v>95</v>
          </cell>
          <cell r="G25">
            <v>42</v>
          </cell>
          <cell r="H25">
            <v>10.8</v>
          </cell>
          <cell r="I25" t="str">
            <v>O</v>
          </cell>
          <cell r="J25">
            <v>27.36</v>
          </cell>
          <cell r="K25">
            <v>0</v>
          </cell>
        </row>
        <row r="26">
          <cell r="B26">
            <v>20.725000000000001</v>
          </cell>
          <cell r="C26">
            <v>28</v>
          </cell>
          <cell r="D26">
            <v>14.6</v>
          </cell>
          <cell r="E26">
            <v>63.75</v>
          </cell>
          <cell r="F26">
            <v>90</v>
          </cell>
          <cell r="G26">
            <v>38</v>
          </cell>
          <cell r="H26">
            <v>20.52</v>
          </cell>
          <cell r="I26" t="str">
            <v>O</v>
          </cell>
          <cell r="J26">
            <v>30.96</v>
          </cell>
          <cell r="K26">
            <v>0</v>
          </cell>
        </row>
        <row r="27">
          <cell r="B27">
            <v>21.087500000000002</v>
          </cell>
          <cell r="C27">
            <v>27.4</v>
          </cell>
          <cell r="D27">
            <v>14.9</v>
          </cell>
          <cell r="E27">
            <v>60.791666666666664</v>
          </cell>
          <cell r="F27">
            <v>94</v>
          </cell>
          <cell r="G27">
            <v>27</v>
          </cell>
          <cell r="H27">
            <v>13.32</v>
          </cell>
          <cell r="I27" t="str">
            <v>O</v>
          </cell>
          <cell r="J27">
            <v>26.28</v>
          </cell>
          <cell r="K27">
            <v>0</v>
          </cell>
        </row>
        <row r="28">
          <cell r="B28">
            <v>19.804166666666664</v>
          </cell>
          <cell r="C28">
            <v>28.8</v>
          </cell>
          <cell r="D28">
            <v>11.5</v>
          </cell>
          <cell r="E28">
            <v>54.083333333333336</v>
          </cell>
          <cell r="F28">
            <v>86</v>
          </cell>
          <cell r="G28">
            <v>26</v>
          </cell>
          <cell r="H28">
            <v>21.6</v>
          </cell>
          <cell r="I28" t="str">
            <v>S</v>
          </cell>
          <cell r="J28">
            <v>37.800000000000004</v>
          </cell>
          <cell r="K28">
            <v>0</v>
          </cell>
        </row>
        <row r="29">
          <cell r="B29">
            <v>19.958333333333332</v>
          </cell>
          <cell r="C29">
            <v>28.9</v>
          </cell>
          <cell r="D29">
            <v>12.9</v>
          </cell>
          <cell r="E29">
            <v>54.166666666666664</v>
          </cell>
          <cell r="F29">
            <v>80</v>
          </cell>
          <cell r="G29">
            <v>25</v>
          </cell>
          <cell r="H29">
            <v>24.12</v>
          </cell>
          <cell r="I29" t="str">
            <v>S</v>
          </cell>
          <cell r="J29">
            <v>39.24</v>
          </cell>
          <cell r="K29">
            <v>0</v>
          </cell>
        </row>
        <row r="30">
          <cell r="B30">
            <v>20.262499999999996</v>
          </cell>
          <cell r="C30">
            <v>28.8</v>
          </cell>
          <cell r="D30">
            <v>12.8</v>
          </cell>
          <cell r="E30">
            <v>55.208333333333336</v>
          </cell>
          <cell r="F30">
            <v>83</v>
          </cell>
          <cell r="G30">
            <v>34</v>
          </cell>
          <cell r="H30">
            <v>20.16</v>
          </cell>
          <cell r="I30" t="str">
            <v>S</v>
          </cell>
          <cell r="J30">
            <v>41.04</v>
          </cell>
          <cell r="K30">
            <v>0</v>
          </cell>
        </row>
        <row r="31">
          <cell r="B31">
            <v>20.979166666666668</v>
          </cell>
          <cell r="C31">
            <v>28.6</v>
          </cell>
          <cell r="D31">
            <v>15.9</v>
          </cell>
          <cell r="E31">
            <v>64.916666666666671</v>
          </cell>
          <cell r="F31">
            <v>84</v>
          </cell>
          <cell r="G31">
            <v>38</v>
          </cell>
          <cell r="H31">
            <v>12.24</v>
          </cell>
          <cell r="I31" t="str">
            <v>O</v>
          </cell>
          <cell r="J31">
            <v>22.32</v>
          </cell>
          <cell r="K31">
            <v>1.4</v>
          </cell>
        </row>
        <row r="32">
          <cell r="B32">
            <v>22.754166666666666</v>
          </cell>
          <cell r="C32">
            <v>31.8</v>
          </cell>
          <cell r="D32">
            <v>14.8</v>
          </cell>
          <cell r="E32">
            <v>59.666666666666664</v>
          </cell>
          <cell r="F32">
            <v>90</v>
          </cell>
          <cell r="G32">
            <v>28</v>
          </cell>
          <cell r="H32">
            <v>19.079999999999998</v>
          </cell>
          <cell r="I32" t="str">
            <v>SE</v>
          </cell>
          <cell r="J32">
            <v>36.36</v>
          </cell>
          <cell r="K32">
            <v>0</v>
          </cell>
        </row>
        <row r="33">
          <cell r="B33">
            <v>24.908333333333335</v>
          </cell>
          <cell r="C33">
            <v>33</v>
          </cell>
          <cell r="D33">
            <v>18.100000000000001</v>
          </cell>
          <cell r="E33">
            <v>48.125</v>
          </cell>
          <cell r="F33">
            <v>72</v>
          </cell>
          <cell r="G33">
            <v>27</v>
          </cell>
          <cell r="H33">
            <v>19.440000000000001</v>
          </cell>
          <cell r="I33" t="str">
            <v>SE</v>
          </cell>
          <cell r="J33">
            <v>36.72</v>
          </cell>
          <cell r="K33">
            <v>0</v>
          </cell>
        </row>
        <row r="34">
          <cell r="B34">
            <v>27.083333333333332</v>
          </cell>
          <cell r="C34">
            <v>36.9</v>
          </cell>
          <cell r="D34">
            <v>19.3</v>
          </cell>
          <cell r="E34">
            <v>37.041666666666664</v>
          </cell>
          <cell r="F34">
            <v>55</v>
          </cell>
          <cell r="G34">
            <v>14</v>
          </cell>
          <cell r="H34">
            <v>15.840000000000002</v>
          </cell>
          <cell r="I34" t="str">
            <v>SE</v>
          </cell>
          <cell r="J34">
            <v>39.6</v>
          </cell>
          <cell r="K34">
            <v>0</v>
          </cell>
        </row>
        <row r="35">
          <cell r="B35">
            <v>23.254166666666663</v>
          </cell>
          <cell r="C35">
            <v>28.6</v>
          </cell>
          <cell r="D35">
            <v>19.899999999999999</v>
          </cell>
          <cell r="E35">
            <v>64.166666666666671</v>
          </cell>
          <cell r="F35">
            <v>98</v>
          </cell>
          <cell r="G35">
            <v>29</v>
          </cell>
          <cell r="H35">
            <v>12.96</v>
          </cell>
          <cell r="I35" t="str">
            <v>SE</v>
          </cell>
          <cell r="J35">
            <v>30.240000000000002</v>
          </cell>
          <cell r="K35">
            <v>6.2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23.983333333333331</v>
          </cell>
          <cell r="C5">
            <v>33</v>
          </cell>
          <cell r="D5">
            <v>16.399999999999999</v>
          </cell>
          <cell r="E5">
            <v>43.916666666666664</v>
          </cell>
          <cell r="F5">
            <v>65</v>
          </cell>
          <cell r="G5">
            <v>22</v>
          </cell>
          <cell r="H5">
            <v>23.040000000000003</v>
          </cell>
          <cell r="I5" t="str">
            <v>L</v>
          </cell>
          <cell r="J5">
            <v>42.12</v>
          </cell>
          <cell r="K5">
            <v>0</v>
          </cell>
        </row>
        <row r="6">
          <cell r="B6">
            <v>20.233333333333338</v>
          </cell>
          <cell r="C6">
            <v>27</v>
          </cell>
          <cell r="D6">
            <v>12.1</v>
          </cell>
          <cell r="E6">
            <v>48.791666666666664</v>
          </cell>
          <cell r="F6">
            <v>76</v>
          </cell>
          <cell r="G6">
            <v>32</v>
          </cell>
          <cell r="H6">
            <v>26.64</v>
          </cell>
          <cell r="I6" t="str">
            <v>SO</v>
          </cell>
          <cell r="J6">
            <v>62.639999999999993</v>
          </cell>
          <cell r="K6">
            <v>0</v>
          </cell>
        </row>
        <row r="7">
          <cell r="B7">
            <v>12.274999999999999</v>
          </cell>
          <cell r="C7">
            <v>18.600000000000001</v>
          </cell>
          <cell r="D7">
            <v>7</v>
          </cell>
          <cell r="E7">
            <v>54.75</v>
          </cell>
          <cell r="F7">
            <v>83</v>
          </cell>
          <cell r="G7">
            <v>24</v>
          </cell>
          <cell r="H7">
            <v>26.64</v>
          </cell>
          <cell r="I7" t="str">
            <v>S</v>
          </cell>
          <cell r="J7">
            <v>48.6</v>
          </cell>
          <cell r="K7">
            <v>0</v>
          </cell>
        </row>
        <row r="8">
          <cell r="B8">
            <v>12.983333333333333</v>
          </cell>
          <cell r="C8">
            <v>22.3</v>
          </cell>
          <cell r="D8">
            <v>5.7</v>
          </cell>
          <cell r="E8">
            <v>50.916666666666664</v>
          </cell>
          <cell r="F8">
            <v>74</v>
          </cell>
          <cell r="G8">
            <v>27</v>
          </cell>
          <cell r="H8">
            <v>17.28</v>
          </cell>
          <cell r="I8" t="str">
            <v>S</v>
          </cell>
          <cell r="J8">
            <v>31.680000000000003</v>
          </cell>
          <cell r="K8">
            <v>0</v>
          </cell>
        </row>
        <row r="9">
          <cell r="B9">
            <v>15.949999999999998</v>
          </cell>
          <cell r="C9">
            <v>24.5</v>
          </cell>
          <cell r="D9">
            <v>9.3000000000000007</v>
          </cell>
          <cell r="E9">
            <v>65.666666666666671</v>
          </cell>
          <cell r="F9">
            <v>88</v>
          </cell>
          <cell r="G9">
            <v>40</v>
          </cell>
          <cell r="H9">
            <v>17.64</v>
          </cell>
          <cell r="I9" t="str">
            <v>L</v>
          </cell>
          <cell r="J9">
            <v>38.880000000000003</v>
          </cell>
          <cell r="K9">
            <v>0</v>
          </cell>
        </row>
        <row r="10">
          <cell r="B10">
            <v>20.504166666666666</v>
          </cell>
          <cell r="C10">
            <v>29.2</v>
          </cell>
          <cell r="D10">
            <v>14.1</v>
          </cell>
          <cell r="E10">
            <v>63.583333333333336</v>
          </cell>
          <cell r="F10">
            <v>92</v>
          </cell>
          <cell r="G10">
            <v>32</v>
          </cell>
          <cell r="H10">
            <v>23.040000000000003</v>
          </cell>
          <cell r="I10" t="str">
            <v>L</v>
          </cell>
          <cell r="J10">
            <v>42.12</v>
          </cell>
          <cell r="K10">
            <v>0</v>
          </cell>
        </row>
        <row r="11">
          <cell r="B11">
            <v>22.112499999999997</v>
          </cell>
          <cell r="C11">
            <v>31.3</v>
          </cell>
          <cell r="D11">
            <v>16.100000000000001</v>
          </cell>
          <cell r="E11">
            <v>65.208333333333329</v>
          </cell>
          <cell r="F11">
            <v>88</v>
          </cell>
          <cell r="G11">
            <v>33</v>
          </cell>
          <cell r="H11">
            <v>18.720000000000002</v>
          </cell>
          <cell r="I11" t="str">
            <v>NE</v>
          </cell>
          <cell r="J11">
            <v>33.840000000000003</v>
          </cell>
          <cell r="K11">
            <v>1.2</v>
          </cell>
        </row>
        <row r="12">
          <cell r="B12">
            <v>25.216666666666669</v>
          </cell>
          <cell r="C12">
            <v>34</v>
          </cell>
          <cell r="D12">
            <v>18.899999999999999</v>
          </cell>
          <cell r="E12">
            <v>57.833333333333336</v>
          </cell>
          <cell r="F12">
            <v>85</v>
          </cell>
          <cell r="G12">
            <v>22</v>
          </cell>
          <cell r="H12">
            <v>16.920000000000002</v>
          </cell>
          <cell r="I12" t="str">
            <v>NE</v>
          </cell>
          <cell r="J12">
            <v>35.64</v>
          </cell>
          <cell r="K12">
            <v>1.6</v>
          </cell>
        </row>
        <row r="13">
          <cell r="B13">
            <v>26.645833333333332</v>
          </cell>
          <cell r="C13">
            <v>34.1</v>
          </cell>
          <cell r="D13">
            <v>20</v>
          </cell>
          <cell r="E13">
            <v>39.666666666666664</v>
          </cell>
          <cell r="F13">
            <v>62</v>
          </cell>
          <cell r="G13">
            <v>18</v>
          </cell>
          <cell r="H13">
            <v>25.56</v>
          </cell>
          <cell r="I13" t="str">
            <v>N</v>
          </cell>
          <cell r="J13">
            <v>44.64</v>
          </cell>
          <cell r="K13">
            <v>0</v>
          </cell>
        </row>
        <row r="14">
          <cell r="B14">
            <v>19.925000000000001</v>
          </cell>
          <cell r="C14">
            <v>27.4</v>
          </cell>
          <cell r="D14">
            <v>14.1</v>
          </cell>
          <cell r="E14">
            <v>63.791666666666664</v>
          </cell>
          <cell r="F14">
            <v>91</v>
          </cell>
          <cell r="G14">
            <v>30</v>
          </cell>
          <cell r="H14">
            <v>20.52</v>
          </cell>
          <cell r="I14" t="str">
            <v>S</v>
          </cell>
          <cell r="J14">
            <v>39.96</v>
          </cell>
          <cell r="K14">
            <v>0</v>
          </cell>
        </row>
        <row r="15">
          <cell r="B15">
            <v>20.662499999999998</v>
          </cell>
          <cell r="C15">
            <v>33.1</v>
          </cell>
          <cell r="D15">
            <v>11.9</v>
          </cell>
          <cell r="E15">
            <v>61.625</v>
          </cell>
          <cell r="F15">
            <v>91</v>
          </cell>
          <cell r="G15">
            <v>25</v>
          </cell>
          <cell r="H15">
            <v>19.079999999999998</v>
          </cell>
          <cell r="I15" t="str">
            <v>S</v>
          </cell>
          <cell r="J15">
            <v>36.72</v>
          </cell>
          <cell r="K15">
            <v>0</v>
          </cell>
        </row>
        <row r="16">
          <cell r="B16">
            <v>26.691666666666666</v>
          </cell>
          <cell r="C16">
            <v>35.200000000000003</v>
          </cell>
          <cell r="D16">
            <v>19.3</v>
          </cell>
          <cell r="E16">
            <v>40.75</v>
          </cell>
          <cell r="F16">
            <v>62</v>
          </cell>
          <cell r="G16">
            <v>21</v>
          </cell>
          <cell r="H16">
            <v>19.079999999999998</v>
          </cell>
          <cell r="I16" t="str">
            <v>L</v>
          </cell>
          <cell r="J16">
            <v>36</v>
          </cell>
          <cell r="K16">
            <v>0</v>
          </cell>
        </row>
        <row r="17">
          <cell r="B17">
            <v>22.962499999999995</v>
          </cell>
          <cell r="C17">
            <v>29.4</v>
          </cell>
          <cell r="D17">
            <v>18.399999999999999</v>
          </cell>
          <cell r="E17">
            <v>52.458333333333336</v>
          </cell>
          <cell r="F17">
            <v>87</v>
          </cell>
          <cell r="G17">
            <v>29</v>
          </cell>
          <cell r="H17">
            <v>25.2</v>
          </cell>
          <cell r="I17" t="str">
            <v>S</v>
          </cell>
          <cell r="J17">
            <v>44.28</v>
          </cell>
          <cell r="K17">
            <v>0</v>
          </cell>
        </row>
        <row r="18">
          <cell r="B18">
            <v>17.766666666666666</v>
          </cell>
          <cell r="C18">
            <v>26</v>
          </cell>
          <cell r="D18">
            <v>10.7</v>
          </cell>
          <cell r="E18">
            <v>42.708333333333336</v>
          </cell>
          <cell r="F18">
            <v>59</v>
          </cell>
          <cell r="G18">
            <v>29</v>
          </cell>
          <cell r="H18">
            <v>28.8</v>
          </cell>
          <cell r="I18" t="str">
            <v>S</v>
          </cell>
          <cell r="J18">
            <v>51.84</v>
          </cell>
          <cell r="K18">
            <v>0</v>
          </cell>
        </row>
        <row r="19">
          <cell r="B19">
            <v>18.824999999999999</v>
          </cell>
          <cell r="C19">
            <v>28.1</v>
          </cell>
          <cell r="D19">
            <v>11.1</v>
          </cell>
          <cell r="E19">
            <v>57.791666666666664</v>
          </cell>
          <cell r="F19">
            <v>78</v>
          </cell>
          <cell r="G19">
            <v>35</v>
          </cell>
          <cell r="H19">
            <v>18</v>
          </cell>
          <cell r="I19" t="str">
            <v>L</v>
          </cell>
          <cell r="J19">
            <v>36.36</v>
          </cell>
          <cell r="K19">
            <v>0</v>
          </cell>
        </row>
        <row r="20">
          <cell r="B20">
            <v>23.149999999999995</v>
          </cell>
          <cell r="C20">
            <v>30.3</v>
          </cell>
          <cell r="D20">
            <v>17.399999999999999</v>
          </cell>
          <cell r="E20">
            <v>49.416666666666664</v>
          </cell>
          <cell r="F20">
            <v>73</v>
          </cell>
          <cell r="G20">
            <v>26</v>
          </cell>
          <cell r="H20">
            <v>19.079999999999998</v>
          </cell>
          <cell r="I20" t="str">
            <v>L</v>
          </cell>
          <cell r="J20">
            <v>38.159999999999997</v>
          </cell>
          <cell r="K20">
            <v>0</v>
          </cell>
        </row>
        <row r="21">
          <cell r="B21">
            <v>24.958333333333332</v>
          </cell>
          <cell r="C21">
            <v>34.1</v>
          </cell>
          <cell r="D21">
            <v>17.399999999999999</v>
          </cell>
          <cell r="E21">
            <v>40.166666666666664</v>
          </cell>
          <cell r="F21">
            <v>63</v>
          </cell>
          <cell r="G21">
            <v>20</v>
          </cell>
          <cell r="H21">
            <v>20.88</v>
          </cell>
          <cell r="I21" t="str">
            <v>NE</v>
          </cell>
          <cell r="J21">
            <v>37.800000000000004</v>
          </cell>
          <cell r="K21">
            <v>0</v>
          </cell>
        </row>
        <row r="22">
          <cell r="B22">
            <v>25.599999999999998</v>
          </cell>
          <cell r="C22">
            <v>32.200000000000003</v>
          </cell>
          <cell r="D22">
            <v>20.399999999999999</v>
          </cell>
          <cell r="E22">
            <v>44.458333333333336</v>
          </cell>
          <cell r="F22">
            <v>60</v>
          </cell>
          <cell r="G22">
            <v>30</v>
          </cell>
          <cell r="H22">
            <v>16.559999999999999</v>
          </cell>
          <cell r="I22" t="str">
            <v>NE</v>
          </cell>
          <cell r="J22">
            <v>33.119999999999997</v>
          </cell>
          <cell r="K22">
            <v>0</v>
          </cell>
        </row>
        <row r="23">
          <cell r="B23">
            <v>24.5625</v>
          </cell>
          <cell r="C23">
            <v>29.7</v>
          </cell>
          <cell r="D23">
            <v>19.600000000000001</v>
          </cell>
          <cell r="E23">
            <v>61.291666666666664</v>
          </cell>
          <cell r="F23">
            <v>82</v>
          </cell>
          <cell r="G23">
            <v>44</v>
          </cell>
          <cell r="H23">
            <v>11.879999999999999</v>
          </cell>
          <cell r="I23" t="str">
            <v>O</v>
          </cell>
          <cell r="J23">
            <v>25.92</v>
          </cell>
          <cell r="K23">
            <v>0</v>
          </cell>
        </row>
        <row r="24">
          <cell r="B24">
            <v>22.524999999999995</v>
          </cell>
          <cell r="C24">
            <v>29.3</v>
          </cell>
          <cell r="D24">
            <v>16.600000000000001</v>
          </cell>
          <cell r="E24">
            <v>61.25</v>
          </cell>
          <cell r="F24">
            <v>84</v>
          </cell>
          <cell r="G24">
            <v>41</v>
          </cell>
          <cell r="H24">
            <v>19.8</v>
          </cell>
          <cell r="I24" t="str">
            <v>S</v>
          </cell>
          <cell r="J24">
            <v>33.119999999999997</v>
          </cell>
          <cell r="K24">
            <v>0</v>
          </cell>
        </row>
        <row r="25">
          <cell r="B25">
            <v>22.779166666666665</v>
          </cell>
          <cell r="C25">
            <v>30</v>
          </cell>
          <cell r="D25">
            <v>16.7</v>
          </cell>
          <cell r="E25">
            <v>61.416666666666664</v>
          </cell>
          <cell r="F25">
            <v>85</v>
          </cell>
          <cell r="G25">
            <v>33</v>
          </cell>
          <cell r="H25">
            <v>12.6</v>
          </cell>
          <cell r="I25" t="str">
            <v>SE</v>
          </cell>
          <cell r="J25">
            <v>28.08</v>
          </cell>
          <cell r="K25">
            <v>0</v>
          </cell>
        </row>
        <row r="26">
          <cell r="B26">
            <v>22.804166666666664</v>
          </cell>
          <cell r="C26">
            <v>29.2</v>
          </cell>
          <cell r="D26">
            <v>16.600000000000001</v>
          </cell>
          <cell r="E26">
            <v>54.5</v>
          </cell>
          <cell r="F26">
            <v>79</v>
          </cell>
          <cell r="G26">
            <v>33</v>
          </cell>
          <cell r="H26">
            <v>15.840000000000002</v>
          </cell>
          <cell r="I26" t="str">
            <v>L</v>
          </cell>
          <cell r="J26">
            <v>32.76</v>
          </cell>
          <cell r="K26">
            <v>0</v>
          </cell>
        </row>
        <row r="27">
          <cell r="B27">
            <v>23.075000000000003</v>
          </cell>
          <cell r="C27">
            <v>29.1</v>
          </cell>
          <cell r="D27">
            <v>17.100000000000001</v>
          </cell>
          <cell r="E27">
            <v>52.083333333333336</v>
          </cell>
          <cell r="F27">
            <v>83</v>
          </cell>
          <cell r="G27">
            <v>29</v>
          </cell>
          <cell r="H27">
            <v>13.32</v>
          </cell>
          <cell r="I27" t="str">
            <v>S</v>
          </cell>
          <cell r="J27">
            <v>27.720000000000002</v>
          </cell>
          <cell r="K27">
            <v>0</v>
          </cell>
        </row>
        <row r="28">
          <cell r="B28">
            <v>22.270833333333332</v>
          </cell>
          <cell r="C28">
            <v>30.1</v>
          </cell>
          <cell r="D28">
            <v>15.5</v>
          </cell>
          <cell r="E28">
            <v>45.5</v>
          </cell>
          <cell r="F28">
            <v>70</v>
          </cell>
          <cell r="G28">
            <v>23</v>
          </cell>
          <cell r="H28">
            <v>14.04</v>
          </cell>
          <cell r="I28" t="str">
            <v>S</v>
          </cell>
          <cell r="J28">
            <v>32.4</v>
          </cell>
          <cell r="K28">
            <v>0</v>
          </cell>
        </row>
        <row r="29">
          <cell r="B29">
            <v>21.258333333333333</v>
          </cell>
          <cell r="C29">
            <v>29.8</v>
          </cell>
          <cell r="D29">
            <v>13.7</v>
          </cell>
          <cell r="E29">
            <v>50.166666666666664</v>
          </cell>
          <cell r="F29">
            <v>80</v>
          </cell>
          <cell r="G29">
            <v>24</v>
          </cell>
          <cell r="H29">
            <v>18.720000000000002</v>
          </cell>
          <cell r="I29" t="str">
            <v>L</v>
          </cell>
          <cell r="J29">
            <v>39.6</v>
          </cell>
          <cell r="K29">
            <v>0</v>
          </cell>
        </row>
        <row r="30">
          <cell r="B30">
            <v>22.508333333333336</v>
          </cell>
          <cell r="C30">
            <v>31.8</v>
          </cell>
          <cell r="D30">
            <v>15.1</v>
          </cell>
          <cell r="E30">
            <v>50.791666666666664</v>
          </cell>
          <cell r="F30">
            <v>80</v>
          </cell>
          <cell r="G30">
            <v>26</v>
          </cell>
          <cell r="H30">
            <v>27.36</v>
          </cell>
          <cell r="I30" t="str">
            <v>L</v>
          </cell>
          <cell r="J30">
            <v>47.16</v>
          </cell>
          <cell r="K30">
            <v>0</v>
          </cell>
        </row>
        <row r="31">
          <cell r="B31">
            <v>21.970833333333331</v>
          </cell>
          <cell r="C31">
            <v>27</v>
          </cell>
          <cell r="D31">
            <v>17.7</v>
          </cell>
          <cell r="E31">
            <v>55.541666666666664</v>
          </cell>
          <cell r="F31">
            <v>67</v>
          </cell>
          <cell r="G31">
            <v>42</v>
          </cell>
          <cell r="H31">
            <v>19.440000000000001</v>
          </cell>
          <cell r="I31" t="str">
            <v>L</v>
          </cell>
          <cell r="J31">
            <v>47.16</v>
          </cell>
          <cell r="K31">
            <v>0</v>
          </cell>
        </row>
        <row r="32">
          <cell r="B32">
            <v>24.378260869565221</v>
          </cell>
          <cell r="C32">
            <v>32.6</v>
          </cell>
          <cell r="D32">
            <v>17.100000000000001</v>
          </cell>
          <cell r="E32">
            <v>52.956521739130437</v>
          </cell>
          <cell r="F32">
            <v>80</v>
          </cell>
          <cell r="G32">
            <v>25</v>
          </cell>
          <cell r="H32">
            <v>15.840000000000002</v>
          </cell>
          <cell r="I32" t="str">
            <v>NE</v>
          </cell>
          <cell r="J32">
            <v>34.56</v>
          </cell>
          <cell r="K32">
            <v>0</v>
          </cell>
        </row>
        <row r="33">
          <cell r="B33">
            <v>26.233333333333331</v>
          </cell>
          <cell r="C33">
            <v>33.9</v>
          </cell>
          <cell r="D33">
            <v>20.2</v>
          </cell>
          <cell r="E33">
            <v>43.25</v>
          </cell>
          <cell r="F33">
            <v>64</v>
          </cell>
          <cell r="G33">
            <v>23</v>
          </cell>
          <cell r="H33">
            <v>17.28</v>
          </cell>
          <cell r="I33" t="str">
            <v>L</v>
          </cell>
          <cell r="J33">
            <v>37.440000000000005</v>
          </cell>
          <cell r="K33">
            <v>0</v>
          </cell>
        </row>
        <row r="34">
          <cell r="B34">
            <v>28.231818181818188</v>
          </cell>
          <cell r="C34">
            <v>36.700000000000003</v>
          </cell>
          <cell r="D34">
            <v>20.100000000000001</v>
          </cell>
          <cell r="E34">
            <v>35.81818181818182</v>
          </cell>
          <cell r="F34">
            <v>57</v>
          </cell>
          <cell r="G34">
            <v>18</v>
          </cell>
          <cell r="H34">
            <v>16.920000000000002</v>
          </cell>
          <cell r="I34" t="str">
            <v>NE</v>
          </cell>
          <cell r="J34">
            <v>37.080000000000005</v>
          </cell>
          <cell r="K34">
            <v>0</v>
          </cell>
        </row>
        <row r="35">
          <cell r="B35">
            <v>25.966666666666669</v>
          </cell>
          <cell r="C35">
            <v>33.200000000000003</v>
          </cell>
          <cell r="D35">
            <v>20.7</v>
          </cell>
          <cell r="E35">
            <v>51.904761904761905</v>
          </cell>
          <cell r="F35">
            <v>81</v>
          </cell>
          <cell r="G35">
            <v>30</v>
          </cell>
          <cell r="H35">
            <v>19.8</v>
          </cell>
          <cell r="I35" t="str">
            <v>NE</v>
          </cell>
          <cell r="J35">
            <v>45.36</v>
          </cell>
          <cell r="K35">
            <v>0.4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23.662500000000005</v>
          </cell>
          <cell r="C5">
            <v>33.1</v>
          </cell>
          <cell r="D5">
            <v>14.3</v>
          </cell>
          <cell r="E5">
            <v>53.25</v>
          </cell>
          <cell r="F5">
            <v>77</v>
          </cell>
          <cell r="G5">
            <v>25</v>
          </cell>
          <cell r="H5">
            <v>16.920000000000002</v>
          </cell>
          <cell r="I5" t="str">
            <v>SE</v>
          </cell>
          <cell r="J5">
            <v>45.72</v>
          </cell>
          <cell r="K5">
            <v>0</v>
          </cell>
        </row>
        <row r="6">
          <cell r="B6">
            <v>19.566666666666666</v>
          </cell>
          <cell r="C6">
            <v>25.8</v>
          </cell>
          <cell r="D6">
            <v>11.9</v>
          </cell>
          <cell r="E6">
            <v>54.416666666666664</v>
          </cell>
          <cell r="F6">
            <v>79</v>
          </cell>
          <cell r="G6">
            <v>36</v>
          </cell>
          <cell r="H6">
            <v>20.88</v>
          </cell>
          <cell r="I6" t="str">
            <v>S</v>
          </cell>
          <cell r="J6">
            <v>51.84</v>
          </cell>
          <cell r="K6">
            <v>0</v>
          </cell>
        </row>
        <row r="7">
          <cell r="B7">
            <v>13.395833333333336</v>
          </cell>
          <cell r="C7">
            <v>20.6</v>
          </cell>
          <cell r="D7">
            <v>9.4</v>
          </cell>
          <cell r="E7">
            <v>57.375</v>
          </cell>
          <cell r="F7">
            <v>80</v>
          </cell>
          <cell r="G7">
            <v>27</v>
          </cell>
          <cell r="H7">
            <v>10.44</v>
          </cell>
          <cell r="I7" t="str">
            <v>S</v>
          </cell>
          <cell r="J7">
            <v>28.08</v>
          </cell>
          <cell r="K7">
            <v>0</v>
          </cell>
        </row>
        <row r="8">
          <cell r="B8">
            <v>12.212500000000004</v>
          </cell>
          <cell r="C8">
            <v>24.7</v>
          </cell>
          <cell r="D8">
            <v>1.5</v>
          </cell>
          <cell r="E8">
            <v>54.625</v>
          </cell>
          <cell r="F8">
            <v>86</v>
          </cell>
          <cell r="G8">
            <v>18</v>
          </cell>
          <cell r="H8">
            <v>5.4</v>
          </cell>
          <cell r="I8" t="str">
            <v>S</v>
          </cell>
          <cell r="J8">
            <v>18</v>
          </cell>
          <cell r="K8">
            <v>0</v>
          </cell>
        </row>
        <row r="9">
          <cell r="B9">
            <v>15.970833333333333</v>
          </cell>
          <cell r="C9">
            <v>26</v>
          </cell>
          <cell r="D9">
            <v>5.0999999999999996</v>
          </cell>
          <cell r="E9">
            <v>56.791666666666664</v>
          </cell>
          <cell r="F9">
            <v>82</v>
          </cell>
          <cell r="G9">
            <v>36</v>
          </cell>
          <cell r="H9">
            <v>11.879999999999999</v>
          </cell>
          <cell r="I9" t="str">
            <v>SE</v>
          </cell>
          <cell r="J9">
            <v>30.96</v>
          </cell>
          <cell r="K9">
            <v>0</v>
          </cell>
        </row>
        <row r="10">
          <cell r="B10">
            <v>20.549999999999994</v>
          </cell>
          <cell r="C10">
            <v>30.4</v>
          </cell>
          <cell r="D10">
            <v>10.199999999999999</v>
          </cell>
          <cell r="E10">
            <v>61.375</v>
          </cell>
          <cell r="F10">
            <v>89</v>
          </cell>
          <cell r="G10">
            <v>30</v>
          </cell>
          <cell r="H10">
            <v>15.840000000000002</v>
          </cell>
          <cell r="I10" t="str">
            <v>NE</v>
          </cell>
          <cell r="J10">
            <v>31.319999999999997</v>
          </cell>
          <cell r="K10">
            <v>0</v>
          </cell>
        </row>
        <row r="11">
          <cell r="B11">
            <v>24.104166666666671</v>
          </cell>
          <cell r="C11">
            <v>32.4</v>
          </cell>
          <cell r="D11">
            <v>14.4</v>
          </cell>
          <cell r="E11">
            <v>55.583333333333336</v>
          </cell>
          <cell r="F11">
            <v>82</v>
          </cell>
          <cell r="G11">
            <v>35</v>
          </cell>
          <cell r="H11">
            <v>18.36</v>
          </cell>
          <cell r="I11" t="str">
            <v>N</v>
          </cell>
          <cell r="J11">
            <v>39.96</v>
          </cell>
          <cell r="K11">
            <v>0</v>
          </cell>
        </row>
        <row r="12">
          <cell r="B12">
            <v>24.945833333333329</v>
          </cell>
          <cell r="C12">
            <v>33.5</v>
          </cell>
          <cell r="D12">
            <v>18.100000000000001</v>
          </cell>
          <cell r="E12">
            <v>59.5</v>
          </cell>
          <cell r="F12">
            <v>82</v>
          </cell>
          <cell r="G12">
            <v>30</v>
          </cell>
          <cell r="H12">
            <v>16.920000000000002</v>
          </cell>
          <cell r="I12" t="str">
            <v>N</v>
          </cell>
          <cell r="J12">
            <v>35.28</v>
          </cell>
          <cell r="K12">
            <v>0</v>
          </cell>
        </row>
        <row r="13">
          <cell r="B13">
            <v>26.016666666666669</v>
          </cell>
          <cell r="C13">
            <v>34.1</v>
          </cell>
          <cell r="D13">
            <v>18</v>
          </cell>
          <cell r="E13">
            <v>50.958333333333336</v>
          </cell>
          <cell r="F13">
            <v>79</v>
          </cell>
          <cell r="G13">
            <v>21</v>
          </cell>
          <cell r="H13">
            <v>22.68</v>
          </cell>
          <cell r="I13" t="str">
            <v>N</v>
          </cell>
          <cell r="J13">
            <v>45.72</v>
          </cell>
          <cell r="K13">
            <v>0</v>
          </cell>
        </row>
        <row r="14">
          <cell r="B14">
            <v>18.362500000000004</v>
          </cell>
          <cell r="C14">
            <v>27.5</v>
          </cell>
          <cell r="D14">
            <v>14</v>
          </cell>
          <cell r="E14">
            <v>67.75</v>
          </cell>
          <cell r="F14">
            <v>80</v>
          </cell>
          <cell r="G14">
            <v>37</v>
          </cell>
          <cell r="H14">
            <v>11.879999999999999</v>
          </cell>
          <cell r="I14" t="str">
            <v>SO</v>
          </cell>
          <cell r="J14">
            <v>34.56</v>
          </cell>
          <cell r="K14">
            <v>0</v>
          </cell>
        </row>
        <row r="15">
          <cell r="B15">
            <v>20.458333333333329</v>
          </cell>
          <cell r="C15">
            <v>33</v>
          </cell>
          <cell r="D15">
            <v>10.7</v>
          </cell>
          <cell r="E15">
            <v>65.333333333333329</v>
          </cell>
          <cell r="F15">
            <v>93</v>
          </cell>
          <cell r="G15">
            <v>27</v>
          </cell>
          <cell r="H15">
            <v>16.920000000000002</v>
          </cell>
          <cell r="I15" t="str">
            <v>N</v>
          </cell>
          <cell r="J15">
            <v>34.200000000000003</v>
          </cell>
          <cell r="K15">
            <v>0</v>
          </cell>
        </row>
        <row r="16">
          <cell r="B16">
            <v>24.433333333333334</v>
          </cell>
          <cell r="C16">
            <v>35.200000000000003</v>
          </cell>
          <cell r="D16">
            <v>14.6</v>
          </cell>
          <cell r="E16">
            <v>55.958333333333336</v>
          </cell>
          <cell r="F16">
            <v>84</v>
          </cell>
          <cell r="G16">
            <v>25</v>
          </cell>
          <cell r="H16">
            <v>15.840000000000002</v>
          </cell>
          <cell r="I16" t="str">
            <v>N</v>
          </cell>
          <cell r="J16">
            <v>34.92</v>
          </cell>
          <cell r="K16">
            <v>0</v>
          </cell>
        </row>
        <row r="17">
          <cell r="B17">
            <v>21.116666666666667</v>
          </cell>
          <cell r="C17">
            <v>28.7</v>
          </cell>
          <cell r="D17">
            <v>17.3</v>
          </cell>
          <cell r="E17">
            <v>58.833333333333336</v>
          </cell>
          <cell r="F17">
            <v>80</v>
          </cell>
          <cell r="G17">
            <v>34</v>
          </cell>
          <cell r="H17">
            <v>12.6</v>
          </cell>
          <cell r="I17" t="str">
            <v>S</v>
          </cell>
          <cell r="J17">
            <v>37.440000000000005</v>
          </cell>
          <cell r="K17">
            <v>0</v>
          </cell>
        </row>
        <row r="18">
          <cell r="B18">
            <v>16.795833333333334</v>
          </cell>
          <cell r="C18">
            <v>26.6</v>
          </cell>
          <cell r="D18">
            <v>8.9</v>
          </cell>
          <cell r="E18">
            <v>46.416666666666664</v>
          </cell>
          <cell r="F18">
            <v>68</v>
          </cell>
          <cell r="G18">
            <v>32</v>
          </cell>
          <cell r="H18">
            <v>10.44</v>
          </cell>
          <cell r="I18" t="str">
            <v>S</v>
          </cell>
          <cell r="J18">
            <v>26.64</v>
          </cell>
          <cell r="K18">
            <v>0</v>
          </cell>
        </row>
        <row r="19">
          <cell r="B19">
            <v>20.462499999999995</v>
          </cell>
          <cell r="C19">
            <v>31.4</v>
          </cell>
          <cell r="D19">
            <v>11.1</v>
          </cell>
          <cell r="E19">
            <v>54.166666666666664</v>
          </cell>
          <cell r="F19">
            <v>78</v>
          </cell>
          <cell r="G19">
            <v>31</v>
          </cell>
          <cell r="H19">
            <v>12.96</v>
          </cell>
          <cell r="I19" t="str">
            <v>L</v>
          </cell>
          <cell r="J19">
            <v>27.720000000000002</v>
          </cell>
          <cell r="K19">
            <v>0</v>
          </cell>
        </row>
        <row r="20">
          <cell r="B20">
            <v>24.495833333333337</v>
          </cell>
          <cell r="C20">
            <v>33.700000000000003</v>
          </cell>
          <cell r="D20">
            <v>15.1</v>
          </cell>
          <cell r="E20">
            <v>50.125</v>
          </cell>
          <cell r="F20">
            <v>80</v>
          </cell>
          <cell r="G20">
            <v>21</v>
          </cell>
          <cell r="H20">
            <v>16.2</v>
          </cell>
          <cell r="I20" t="str">
            <v>SE</v>
          </cell>
          <cell r="J20">
            <v>36.36</v>
          </cell>
          <cell r="K20">
            <v>0</v>
          </cell>
        </row>
        <row r="21">
          <cell r="B21">
            <v>25.349999999999998</v>
          </cell>
          <cell r="C21">
            <v>35</v>
          </cell>
          <cell r="D21">
            <v>15</v>
          </cell>
          <cell r="E21">
            <v>44.291666666666664</v>
          </cell>
          <cell r="F21">
            <v>71</v>
          </cell>
          <cell r="G21">
            <v>25</v>
          </cell>
          <cell r="H21">
            <v>19.8</v>
          </cell>
          <cell r="I21" t="str">
            <v>N</v>
          </cell>
          <cell r="J21">
            <v>47.519999999999996</v>
          </cell>
          <cell r="K21">
            <v>0</v>
          </cell>
        </row>
        <row r="22">
          <cell r="B22">
            <v>26.916666666666668</v>
          </cell>
          <cell r="C22">
            <v>33.799999999999997</v>
          </cell>
          <cell r="D22">
            <v>20.6</v>
          </cell>
          <cell r="E22">
            <v>52.416666666666664</v>
          </cell>
          <cell r="F22">
            <v>72</v>
          </cell>
          <cell r="G22">
            <v>34</v>
          </cell>
          <cell r="H22">
            <v>14.76</v>
          </cell>
          <cell r="I22" t="str">
            <v>N</v>
          </cell>
          <cell r="J22">
            <v>32.76</v>
          </cell>
          <cell r="K22">
            <v>0</v>
          </cell>
        </row>
        <row r="23">
          <cell r="B23">
            <v>22.458333333333332</v>
          </cell>
          <cell r="C23">
            <v>29.7</v>
          </cell>
          <cell r="D23">
            <v>17.8</v>
          </cell>
          <cell r="E23">
            <v>65.5</v>
          </cell>
          <cell r="F23">
            <v>81</v>
          </cell>
          <cell r="G23">
            <v>43</v>
          </cell>
          <cell r="H23">
            <v>12.96</v>
          </cell>
          <cell r="I23" t="str">
            <v>SO</v>
          </cell>
          <cell r="J23">
            <v>28.44</v>
          </cell>
          <cell r="K23">
            <v>0</v>
          </cell>
        </row>
        <row r="24">
          <cell r="B24">
            <v>20.966666666666665</v>
          </cell>
          <cell r="C24">
            <v>29.7</v>
          </cell>
          <cell r="D24">
            <v>14.5</v>
          </cell>
          <cell r="E24">
            <v>60.916666666666664</v>
          </cell>
          <cell r="F24">
            <v>84</v>
          </cell>
          <cell r="G24">
            <v>41</v>
          </cell>
          <cell r="H24">
            <v>9.3600000000000012</v>
          </cell>
          <cell r="I24" t="str">
            <v>SO</v>
          </cell>
          <cell r="J24">
            <v>22.68</v>
          </cell>
          <cell r="K24">
            <v>0</v>
          </cell>
        </row>
        <row r="25">
          <cell r="B25">
            <v>22.974999999999998</v>
          </cell>
          <cell r="C25">
            <v>33.299999999999997</v>
          </cell>
          <cell r="D25">
            <v>14.6</v>
          </cell>
          <cell r="E25">
            <v>62.791666666666664</v>
          </cell>
          <cell r="F25">
            <v>85</v>
          </cell>
          <cell r="G25">
            <v>38</v>
          </cell>
          <cell r="H25">
            <v>5.04</v>
          </cell>
          <cell r="I25" t="str">
            <v>SE</v>
          </cell>
          <cell r="J25">
            <v>18.36</v>
          </cell>
          <cell r="K25">
            <v>0</v>
          </cell>
        </row>
        <row r="26">
          <cell r="B26">
            <v>25.462500000000002</v>
          </cell>
          <cell r="C26">
            <v>34.4</v>
          </cell>
          <cell r="D26">
            <v>16</v>
          </cell>
          <cell r="E26">
            <v>54.958333333333336</v>
          </cell>
          <cell r="F26">
            <v>78</v>
          </cell>
          <cell r="G26">
            <v>33</v>
          </cell>
          <cell r="H26">
            <v>9</v>
          </cell>
          <cell r="I26" t="str">
            <v>S</v>
          </cell>
          <cell r="J26">
            <v>17.64</v>
          </cell>
          <cell r="K26">
            <v>0</v>
          </cell>
        </row>
        <row r="27">
          <cell r="B27">
            <v>24.55</v>
          </cell>
          <cell r="C27">
            <v>30.8</v>
          </cell>
          <cell r="D27">
            <v>17.3</v>
          </cell>
          <cell r="E27">
            <v>57.083333333333336</v>
          </cell>
          <cell r="F27">
            <v>81</v>
          </cell>
          <cell r="G27">
            <v>38</v>
          </cell>
          <cell r="H27">
            <v>9</v>
          </cell>
          <cell r="I27" t="str">
            <v>S</v>
          </cell>
          <cell r="J27">
            <v>25.92</v>
          </cell>
          <cell r="K27">
            <v>0</v>
          </cell>
        </row>
        <row r="28">
          <cell r="B28">
            <v>23.595833333333331</v>
          </cell>
          <cell r="C28">
            <v>33.200000000000003</v>
          </cell>
          <cell r="D28">
            <v>13.5</v>
          </cell>
          <cell r="E28">
            <v>47.333333333333336</v>
          </cell>
          <cell r="F28">
            <v>79</v>
          </cell>
          <cell r="G28">
            <v>27</v>
          </cell>
          <cell r="H28">
            <v>10.44</v>
          </cell>
          <cell r="I28" t="str">
            <v>S</v>
          </cell>
          <cell r="J28">
            <v>27.36</v>
          </cell>
          <cell r="K28">
            <v>0</v>
          </cell>
        </row>
        <row r="29">
          <cell r="B29">
            <v>24.883333333333336</v>
          </cell>
          <cell r="C29">
            <v>33</v>
          </cell>
          <cell r="D29">
            <v>18.600000000000001</v>
          </cell>
          <cell r="E29">
            <v>39.166666666666664</v>
          </cell>
          <cell r="F29">
            <v>57</v>
          </cell>
          <cell r="G29">
            <v>23</v>
          </cell>
          <cell r="H29">
            <v>12.24</v>
          </cell>
          <cell r="I29" t="str">
            <v>L</v>
          </cell>
          <cell r="J29">
            <v>29.52</v>
          </cell>
          <cell r="K29">
            <v>0</v>
          </cell>
        </row>
        <row r="30">
          <cell r="B30">
            <v>21.908333333333331</v>
          </cell>
          <cell r="C30">
            <v>27.2</v>
          </cell>
          <cell r="D30">
            <v>15.6</v>
          </cell>
          <cell r="E30">
            <v>51.916666666666664</v>
          </cell>
          <cell r="F30">
            <v>71</v>
          </cell>
          <cell r="G30">
            <v>34</v>
          </cell>
          <cell r="H30">
            <v>8.2799999999999994</v>
          </cell>
          <cell r="I30" t="str">
            <v>SE</v>
          </cell>
          <cell r="J30">
            <v>26.64</v>
          </cell>
          <cell r="K30">
            <v>0.2</v>
          </cell>
        </row>
        <row r="31">
          <cell r="B31">
            <v>22.091666666666669</v>
          </cell>
          <cell r="C31">
            <v>27.6</v>
          </cell>
          <cell r="D31">
            <v>17.399999999999999</v>
          </cell>
          <cell r="E31">
            <v>68.416666666666671</v>
          </cell>
          <cell r="F31">
            <v>87</v>
          </cell>
          <cell r="G31">
            <v>38</v>
          </cell>
          <cell r="H31">
            <v>26.28</v>
          </cell>
          <cell r="I31" t="str">
            <v>L</v>
          </cell>
          <cell r="J31">
            <v>57.6</v>
          </cell>
          <cell r="K31">
            <v>7.0000000000000009</v>
          </cell>
        </row>
        <row r="32">
          <cell r="B32">
            <v>23.629166666666666</v>
          </cell>
          <cell r="C32">
            <v>33.5</v>
          </cell>
          <cell r="D32">
            <v>15.1</v>
          </cell>
          <cell r="E32">
            <v>61.333333333333336</v>
          </cell>
          <cell r="F32">
            <v>86</v>
          </cell>
          <cell r="G32">
            <v>28</v>
          </cell>
          <cell r="H32">
            <v>11.520000000000001</v>
          </cell>
          <cell r="I32" t="str">
            <v>NE</v>
          </cell>
          <cell r="J32">
            <v>25.2</v>
          </cell>
          <cell r="K32">
            <v>0</v>
          </cell>
        </row>
        <row r="33">
          <cell r="B33">
            <v>25.483333333333331</v>
          </cell>
          <cell r="C33">
            <v>34.9</v>
          </cell>
          <cell r="D33">
            <v>16.7</v>
          </cell>
          <cell r="E33">
            <v>56.083333333333336</v>
          </cell>
          <cell r="F33">
            <v>81</v>
          </cell>
          <cell r="G33">
            <v>28</v>
          </cell>
          <cell r="H33">
            <v>12.96</v>
          </cell>
          <cell r="I33" t="str">
            <v>SE</v>
          </cell>
          <cell r="J33">
            <v>29.16</v>
          </cell>
          <cell r="K33">
            <v>0</v>
          </cell>
        </row>
        <row r="34">
          <cell r="B34">
            <v>26.258333333333329</v>
          </cell>
          <cell r="C34">
            <v>36.4</v>
          </cell>
          <cell r="D34">
            <v>16.8</v>
          </cell>
          <cell r="E34">
            <v>54.5</v>
          </cell>
          <cell r="F34">
            <v>79</v>
          </cell>
          <cell r="G34">
            <v>27</v>
          </cell>
          <cell r="H34">
            <v>16.559999999999999</v>
          </cell>
          <cell r="I34" t="str">
            <v>N</v>
          </cell>
          <cell r="J34">
            <v>38.519999999999996</v>
          </cell>
          <cell r="K34">
            <v>0</v>
          </cell>
        </row>
        <row r="35">
          <cell r="B35">
            <v>25.366666666666664</v>
          </cell>
          <cell r="C35">
            <v>31.4</v>
          </cell>
          <cell r="D35">
            <v>19.600000000000001</v>
          </cell>
          <cell r="E35">
            <v>64.416666666666671</v>
          </cell>
          <cell r="F35">
            <v>79</v>
          </cell>
          <cell r="G35">
            <v>41</v>
          </cell>
          <cell r="H35">
            <v>9.3600000000000012</v>
          </cell>
          <cell r="I35" t="str">
            <v>S</v>
          </cell>
          <cell r="J35">
            <v>25.56</v>
          </cell>
          <cell r="K35">
            <v>2.6</v>
          </cell>
        </row>
        <row r="36">
          <cell r="I36" t="str">
            <v>S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24.320833333333336</v>
          </cell>
          <cell r="C5">
            <v>32.6</v>
          </cell>
          <cell r="D5">
            <v>15.6</v>
          </cell>
          <cell r="E5">
            <v>44.208333333333336</v>
          </cell>
          <cell r="F5">
            <v>72</v>
          </cell>
          <cell r="G5">
            <v>23</v>
          </cell>
          <cell r="H5">
            <v>17.64</v>
          </cell>
          <cell r="I5" t="str">
            <v>O</v>
          </cell>
          <cell r="J5">
            <v>37.440000000000005</v>
          </cell>
          <cell r="K5">
            <v>0</v>
          </cell>
        </row>
        <row r="6">
          <cell r="B6">
            <v>18.883333333333336</v>
          </cell>
          <cell r="C6">
            <v>26.7</v>
          </cell>
          <cell r="D6">
            <v>10.7</v>
          </cell>
          <cell r="E6">
            <v>52.5</v>
          </cell>
          <cell r="F6">
            <v>83</v>
          </cell>
          <cell r="G6">
            <v>34</v>
          </cell>
          <cell r="H6">
            <v>19.440000000000001</v>
          </cell>
          <cell r="I6" t="str">
            <v>NE</v>
          </cell>
          <cell r="J6">
            <v>49.680000000000007</v>
          </cell>
          <cell r="K6">
            <v>0</v>
          </cell>
        </row>
        <row r="7">
          <cell r="B7">
            <v>11.545833333333334</v>
          </cell>
          <cell r="C7">
            <v>18.899999999999999</v>
          </cell>
          <cell r="D7">
            <v>4.9000000000000004</v>
          </cell>
          <cell r="E7">
            <v>59.458333333333336</v>
          </cell>
          <cell r="F7">
            <v>93</v>
          </cell>
          <cell r="G7">
            <v>23</v>
          </cell>
          <cell r="H7">
            <v>12.96</v>
          </cell>
          <cell r="I7" t="str">
            <v>NE</v>
          </cell>
          <cell r="J7">
            <v>34.200000000000003</v>
          </cell>
          <cell r="K7">
            <v>0</v>
          </cell>
        </row>
        <row r="8">
          <cell r="B8">
            <v>11.820833333333333</v>
          </cell>
          <cell r="C8">
            <v>21.7</v>
          </cell>
          <cell r="D8">
            <v>3.1</v>
          </cell>
          <cell r="E8">
            <v>52.958333333333336</v>
          </cell>
          <cell r="F8">
            <v>85</v>
          </cell>
          <cell r="G8">
            <v>23</v>
          </cell>
          <cell r="H8">
            <v>11.16</v>
          </cell>
          <cell r="I8" t="str">
            <v>N</v>
          </cell>
          <cell r="J8">
            <v>24.840000000000003</v>
          </cell>
          <cell r="K8">
            <v>0</v>
          </cell>
        </row>
        <row r="9">
          <cell r="B9">
            <v>14.741666666666669</v>
          </cell>
          <cell r="C9">
            <v>23.4</v>
          </cell>
          <cell r="D9">
            <v>6.3</v>
          </cell>
          <cell r="E9">
            <v>63.833333333333336</v>
          </cell>
          <cell r="F9">
            <v>92</v>
          </cell>
          <cell r="G9">
            <v>41</v>
          </cell>
          <cell r="H9">
            <v>16.2</v>
          </cell>
          <cell r="I9" t="str">
            <v>NO</v>
          </cell>
          <cell r="J9">
            <v>34.56</v>
          </cell>
          <cell r="K9">
            <v>0</v>
          </cell>
        </row>
        <row r="10">
          <cell r="B10">
            <v>20.508333333333333</v>
          </cell>
          <cell r="C10">
            <v>29.4</v>
          </cell>
          <cell r="D10">
            <v>14.4</v>
          </cell>
          <cell r="E10">
            <v>64.5</v>
          </cell>
          <cell r="F10">
            <v>92</v>
          </cell>
          <cell r="G10">
            <v>31</v>
          </cell>
          <cell r="H10">
            <v>20.52</v>
          </cell>
          <cell r="I10" t="str">
            <v>O</v>
          </cell>
          <cell r="J10">
            <v>43.56</v>
          </cell>
          <cell r="K10">
            <v>0</v>
          </cell>
        </row>
        <row r="11">
          <cell r="B11">
            <v>21.633333333333336</v>
          </cell>
          <cell r="C11">
            <v>31.6</v>
          </cell>
          <cell r="D11">
            <v>14.2</v>
          </cell>
          <cell r="E11">
            <v>66.958333333333329</v>
          </cell>
          <cell r="F11">
            <v>93</v>
          </cell>
          <cell r="G11">
            <v>35</v>
          </cell>
          <cell r="H11">
            <v>16.920000000000002</v>
          </cell>
          <cell r="I11" t="str">
            <v>O</v>
          </cell>
          <cell r="J11">
            <v>34.92</v>
          </cell>
          <cell r="K11">
            <v>0</v>
          </cell>
        </row>
        <row r="12">
          <cell r="B12">
            <v>25.170833333333338</v>
          </cell>
          <cell r="C12">
            <v>32.700000000000003</v>
          </cell>
          <cell r="D12">
            <v>18.2</v>
          </cell>
          <cell r="E12">
            <v>58.333333333333336</v>
          </cell>
          <cell r="F12">
            <v>88</v>
          </cell>
          <cell r="G12">
            <v>28</v>
          </cell>
          <cell r="H12">
            <v>16.2</v>
          </cell>
          <cell r="I12" t="str">
            <v>O</v>
          </cell>
          <cell r="J12">
            <v>33.480000000000004</v>
          </cell>
          <cell r="K12">
            <v>0</v>
          </cell>
        </row>
        <row r="13">
          <cell r="B13">
            <v>26.854166666666671</v>
          </cell>
          <cell r="C13">
            <v>33.799999999999997</v>
          </cell>
          <cell r="D13">
            <v>20.8</v>
          </cell>
          <cell r="E13">
            <v>39.166666666666664</v>
          </cell>
          <cell r="F13">
            <v>61</v>
          </cell>
          <cell r="G13">
            <v>18</v>
          </cell>
          <cell r="H13">
            <v>20.16</v>
          </cell>
          <cell r="I13" t="str">
            <v>S</v>
          </cell>
          <cell r="J13">
            <v>43.92</v>
          </cell>
          <cell r="K13">
            <v>0</v>
          </cell>
        </row>
        <row r="14">
          <cell r="B14">
            <v>16.470833333333328</v>
          </cell>
          <cell r="C14">
            <v>25.6</v>
          </cell>
          <cell r="D14">
            <v>13.4</v>
          </cell>
          <cell r="E14">
            <v>76.291666666666671</v>
          </cell>
          <cell r="F14">
            <v>91</v>
          </cell>
          <cell r="G14">
            <v>33</v>
          </cell>
          <cell r="H14">
            <v>13.32</v>
          </cell>
          <cell r="I14" t="str">
            <v>NE</v>
          </cell>
          <cell r="J14">
            <v>26.64</v>
          </cell>
          <cell r="K14">
            <v>0</v>
          </cell>
        </row>
        <row r="15">
          <cell r="B15">
            <v>19.362499999999997</v>
          </cell>
          <cell r="C15">
            <v>32.1</v>
          </cell>
          <cell r="D15">
            <v>9.1</v>
          </cell>
          <cell r="E15">
            <v>66.791666666666671</v>
          </cell>
          <cell r="F15">
            <v>98</v>
          </cell>
          <cell r="G15">
            <v>26</v>
          </cell>
          <cell r="H15">
            <v>15.840000000000002</v>
          </cell>
          <cell r="I15" t="str">
            <v>SO</v>
          </cell>
          <cell r="J15">
            <v>34.56</v>
          </cell>
          <cell r="K15">
            <v>0</v>
          </cell>
        </row>
        <row r="16">
          <cell r="B16">
            <v>25.629166666666666</v>
          </cell>
          <cell r="C16">
            <v>35.1</v>
          </cell>
          <cell r="D16">
            <v>16.7</v>
          </cell>
          <cell r="E16">
            <v>45.875</v>
          </cell>
          <cell r="F16">
            <v>76</v>
          </cell>
          <cell r="G16">
            <v>22</v>
          </cell>
          <cell r="H16">
            <v>13.32</v>
          </cell>
          <cell r="I16" t="str">
            <v>SO</v>
          </cell>
          <cell r="J16">
            <v>39.96</v>
          </cell>
          <cell r="K16">
            <v>0</v>
          </cell>
        </row>
        <row r="17">
          <cell r="B17">
            <v>20.587500000000002</v>
          </cell>
          <cell r="C17">
            <v>27.6</v>
          </cell>
          <cell r="D17">
            <v>16.7</v>
          </cell>
          <cell r="E17">
            <v>54.75</v>
          </cell>
          <cell r="F17">
            <v>90</v>
          </cell>
          <cell r="G17">
            <v>22</v>
          </cell>
          <cell r="H17">
            <v>16.920000000000002</v>
          </cell>
          <cell r="I17" t="str">
            <v>NE</v>
          </cell>
          <cell r="J17">
            <v>41.76</v>
          </cell>
          <cell r="K17">
            <v>0</v>
          </cell>
        </row>
        <row r="18">
          <cell r="B18">
            <v>15.799999999999999</v>
          </cell>
          <cell r="C18">
            <v>25.3</v>
          </cell>
          <cell r="D18">
            <v>7.9</v>
          </cell>
          <cell r="E18">
            <v>47.833333333333336</v>
          </cell>
          <cell r="F18">
            <v>76</v>
          </cell>
          <cell r="G18">
            <v>22</v>
          </cell>
          <cell r="H18">
            <v>11.520000000000001</v>
          </cell>
          <cell r="I18" t="str">
            <v>N</v>
          </cell>
          <cell r="J18">
            <v>30.96</v>
          </cell>
          <cell r="K18">
            <v>0</v>
          </cell>
        </row>
        <row r="19">
          <cell r="B19">
            <v>17.945833333333336</v>
          </cell>
          <cell r="C19">
            <v>27.6</v>
          </cell>
          <cell r="D19">
            <v>10.8</v>
          </cell>
          <cell r="E19">
            <v>56.208333333333336</v>
          </cell>
          <cell r="F19">
            <v>78</v>
          </cell>
          <cell r="G19">
            <v>38</v>
          </cell>
          <cell r="H19">
            <v>17.64</v>
          </cell>
          <cell r="I19" t="str">
            <v>O</v>
          </cell>
          <cell r="J19">
            <v>38.159999999999997</v>
          </cell>
          <cell r="K19">
            <v>0</v>
          </cell>
        </row>
        <row r="20">
          <cell r="B20">
            <v>22.845833333333331</v>
          </cell>
          <cell r="C20">
            <v>31.1</v>
          </cell>
          <cell r="D20">
            <v>16.100000000000001</v>
          </cell>
          <cell r="E20">
            <v>52.916666666666664</v>
          </cell>
          <cell r="F20">
            <v>80</v>
          </cell>
          <cell r="G20">
            <v>21</v>
          </cell>
          <cell r="H20">
            <v>19.8</v>
          </cell>
          <cell r="I20" t="str">
            <v>O</v>
          </cell>
          <cell r="J20">
            <v>39.24</v>
          </cell>
          <cell r="K20">
            <v>0</v>
          </cell>
        </row>
        <row r="21">
          <cell r="B21">
            <v>24.887499999999999</v>
          </cell>
          <cell r="C21">
            <v>33.799999999999997</v>
          </cell>
          <cell r="D21">
            <v>16.2</v>
          </cell>
          <cell r="E21">
            <v>41.458333333333336</v>
          </cell>
          <cell r="F21">
            <v>70</v>
          </cell>
          <cell r="G21">
            <v>21</v>
          </cell>
          <cell r="H21">
            <v>21.6</v>
          </cell>
          <cell r="I21" t="str">
            <v>SO</v>
          </cell>
          <cell r="J21">
            <v>49.32</v>
          </cell>
          <cell r="K21">
            <v>0</v>
          </cell>
        </row>
        <row r="22">
          <cell r="B22">
            <v>26.125</v>
          </cell>
          <cell r="C22">
            <v>33.6</v>
          </cell>
          <cell r="D22">
            <v>21</v>
          </cell>
          <cell r="E22">
            <v>47.791666666666664</v>
          </cell>
          <cell r="F22">
            <v>63</v>
          </cell>
          <cell r="G22">
            <v>28</v>
          </cell>
          <cell r="H22">
            <v>17.28</v>
          </cell>
          <cell r="I22" t="str">
            <v>S</v>
          </cell>
          <cell r="J22">
            <v>45.36</v>
          </cell>
          <cell r="K22">
            <v>0</v>
          </cell>
        </row>
        <row r="23">
          <cell r="B23">
            <v>23.087500000000002</v>
          </cell>
          <cell r="C23">
            <v>28.8</v>
          </cell>
          <cell r="D23">
            <v>18.5</v>
          </cell>
          <cell r="E23">
            <v>67.833333333333329</v>
          </cell>
          <cell r="F23">
            <v>92</v>
          </cell>
          <cell r="G23">
            <v>47</v>
          </cell>
          <cell r="H23">
            <v>12.24</v>
          </cell>
          <cell r="I23" t="str">
            <v>L</v>
          </cell>
          <cell r="J23">
            <v>28.8</v>
          </cell>
          <cell r="K23">
            <v>0</v>
          </cell>
        </row>
        <row r="24">
          <cell r="B24">
            <v>20.920833333333338</v>
          </cell>
          <cell r="C24">
            <v>28.5</v>
          </cell>
          <cell r="D24">
            <v>13.8</v>
          </cell>
          <cell r="E24">
            <v>57.541666666666664</v>
          </cell>
          <cell r="F24">
            <v>77</v>
          </cell>
          <cell r="G24">
            <v>42</v>
          </cell>
          <cell r="H24">
            <v>9</v>
          </cell>
          <cell r="I24" t="str">
            <v>L</v>
          </cell>
          <cell r="J24">
            <v>22.68</v>
          </cell>
          <cell r="K24">
            <v>0</v>
          </cell>
        </row>
        <row r="25">
          <cell r="B25">
            <v>21.583333333333332</v>
          </cell>
          <cell r="C25">
            <v>30</v>
          </cell>
          <cell r="D25">
            <v>15.1</v>
          </cell>
          <cell r="E25">
            <v>66.708333333333329</v>
          </cell>
          <cell r="F25">
            <v>92</v>
          </cell>
          <cell r="G25">
            <v>33</v>
          </cell>
          <cell r="H25">
            <v>11.16</v>
          </cell>
          <cell r="I25" t="str">
            <v>N</v>
          </cell>
          <cell r="J25">
            <v>26.64</v>
          </cell>
          <cell r="K25">
            <v>0</v>
          </cell>
        </row>
        <row r="26">
          <cell r="B26">
            <v>21.900000000000002</v>
          </cell>
          <cell r="C26">
            <v>29.3</v>
          </cell>
          <cell r="D26">
            <v>14.7</v>
          </cell>
          <cell r="E26">
            <v>61.625</v>
          </cell>
          <cell r="F26">
            <v>90</v>
          </cell>
          <cell r="G26">
            <v>35</v>
          </cell>
          <cell r="H26">
            <v>14.76</v>
          </cell>
          <cell r="I26" t="str">
            <v>NO</v>
          </cell>
          <cell r="J26">
            <v>30.240000000000002</v>
          </cell>
          <cell r="K26">
            <v>0</v>
          </cell>
        </row>
        <row r="27">
          <cell r="B27">
            <v>21.170833333333331</v>
          </cell>
          <cell r="C27">
            <v>27.9</v>
          </cell>
          <cell r="D27">
            <v>15.4</v>
          </cell>
          <cell r="E27">
            <v>66.416666666666671</v>
          </cell>
          <cell r="F27">
            <v>96</v>
          </cell>
          <cell r="G27">
            <v>26</v>
          </cell>
          <cell r="H27">
            <v>8.64</v>
          </cell>
          <cell r="I27" t="str">
            <v>N</v>
          </cell>
          <cell r="J27">
            <v>29.52</v>
          </cell>
          <cell r="K27">
            <v>1.4000000000000001</v>
          </cell>
        </row>
        <row r="28">
          <cell r="B28">
            <v>20.12083333333333</v>
          </cell>
          <cell r="C28">
            <v>30.2</v>
          </cell>
          <cell r="D28">
            <v>10.8</v>
          </cell>
          <cell r="E28">
            <v>53.291666666666664</v>
          </cell>
          <cell r="F28">
            <v>84</v>
          </cell>
          <cell r="G28">
            <v>21</v>
          </cell>
          <cell r="H28">
            <v>17.28</v>
          </cell>
          <cell r="I28" t="str">
            <v>NO</v>
          </cell>
          <cell r="J28">
            <v>33.840000000000003</v>
          </cell>
          <cell r="K28">
            <v>0</v>
          </cell>
        </row>
        <row r="29">
          <cell r="B29">
            <v>21.337500000000006</v>
          </cell>
          <cell r="C29">
            <v>29.5</v>
          </cell>
          <cell r="D29">
            <v>13.8</v>
          </cell>
          <cell r="E29">
            <v>50.041666666666664</v>
          </cell>
          <cell r="F29">
            <v>79</v>
          </cell>
          <cell r="G29">
            <v>25</v>
          </cell>
          <cell r="H29">
            <v>16.920000000000002</v>
          </cell>
          <cell r="I29" t="str">
            <v>O</v>
          </cell>
          <cell r="J29">
            <v>40.32</v>
          </cell>
          <cell r="K29">
            <v>0</v>
          </cell>
        </row>
        <row r="30">
          <cell r="B30">
            <v>21.05</v>
          </cell>
          <cell r="C30">
            <v>30.1</v>
          </cell>
          <cell r="D30">
            <v>14.1</v>
          </cell>
          <cell r="E30">
            <v>56.416666666666664</v>
          </cell>
          <cell r="F30">
            <v>83</v>
          </cell>
          <cell r="G30">
            <v>30</v>
          </cell>
          <cell r="H30">
            <v>16.2</v>
          </cell>
          <cell r="I30" t="str">
            <v>O</v>
          </cell>
          <cell r="J30">
            <v>42.12</v>
          </cell>
          <cell r="K30">
            <v>0</v>
          </cell>
        </row>
        <row r="31">
          <cell r="B31">
            <v>20.316666666666666</v>
          </cell>
          <cell r="C31">
            <v>25.8</v>
          </cell>
          <cell r="D31">
            <v>17</v>
          </cell>
          <cell r="E31">
            <v>72</v>
          </cell>
          <cell r="F31">
            <v>88</v>
          </cell>
          <cell r="G31">
            <v>53</v>
          </cell>
          <cell r="H31">
            <v>11.879999999999999</v>
          </cell>
          <cell r="I31" t="str">
            <v>NO</v>
          </cell>
          <cell r="J31">
            <v>24.48</v>
          </cell>
          <cell r="K31">
            <v>1.8</v>
          </cell>
        </row>
        <row r="32">
          <cell r="B32">
            <v>22.400000000000002</v>
          </cell>
          <cell r="C32">
            <v>32.700000000000003</v>
          </cell>
          <cell r="D32">
            <v>14</v>
          </cell>
          <cell r="E32">
            <v>65.75</v>
          </cell>
          <cell r="F32">
            <v>97</v>
          </cell>
          <cell r="G32">
            <v>26</v>
          </cell>
          <cell r="H32">
            <v>13.32</v>
          </cell>
          <cell r="I32" t="str">
            <v>O</v>
          </cell>
          <cell r="J32">
            <v>29.880000000000003</v>
          </cell>
          <cell r="K32">
            <v>0</v>
          </cell>
        </row>
        <row r="33">
          <cell r="B33">
            <v>26.029166666666665</v>
          </cell>
          <cell r="C33">
            <v>33.9</v>
          </cell>
          <cell r="D33">
            <v>18.100000000000001</v>
          </cell>
          <cell r="E33">
            <v>46.208333333333336</v>
          </cell>
          <cell r="F33">
            <v>75</v>
          </cell>
          <cell r="G33">
            <v>24</v>
          </cell>
          <cell r="H33">
            <v>14.76</v>
          </cell>
          <cell r="I33" t="str">
            <v>O</v>
          </cell>
          <cell r="J33">
            <v>34.92</v>
          </cell>
          <cell r="K33">
            <v>0</v>
          </cell>
        </row>
        <row r="34">
          <cell r="B34">
            <v>27.266666666666669</v>
          </cell>
          <cell r="C34">
            <v>36.200000000000003</v>
          </cell>
          <cell r="D34">
            <v>17.600000000000001</v>
          </cell>
          <cell r="E34">
            <v>39.916666666666664</v>
          </cell>
          <cell r="F34">
            <v>71</v>
          </cell>
          <cell r="G34">
            <v>17</v>
          </cell>
          <cell r="H34">
            <v>17.64</v>
          </cell>
          <cell r="I34" t="str">
            <v>O</v>
          </cell>
          <cell r="J34">
            <v>38.159999999999997</v>
          </cell>
          <cell r="K34">
            <v>0</v>
          </cell>
        </row>
        <row r="35">
          <cell r="B35">
            <v>23.625</v>
          </cell>
          <cell r="C35">
            <v>29.4</v>
          </cell>
          <cell r="D35">
            <v>20.3</v>
          </cell>
          <cell r="E35">
            <v>65</v>
          </cell>
          <cell r="F35">
            <v>97</v>
          </cell>
          <cell r="G35">
            <v>31</v>
          </cell>
          <cell r="H35">
            <v>20.88</v>
          </cell>
          <cell r="I35" t="str">
            <v>SO</v>
          </cell>
          <cell r="J35">
            <v>59.760000000000005</v>
          </cell>
          <cell r="K35">
            <v>7.8</v>
          </cell>
        </row>
        <row r="36">
          <cell r="I36" t="str">
            <v>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21.558333333333334</v>
          </cell>
          <cell r="C5">
            <v>32.299999999999997</v>
          </cell>
          <cell r="D5">
            <v>12.4</v>
          </cell>
          <cell r="E5">
            <v>55.083333333333336</v>
          </cell>
          <cell r="F5">
            <v>84</v>
          </cell>
          <cell r="G5">
            <v>24</v>
          </cell>
          <cell r="H5">
            <v>27.720000000000002</v>
          </cell>
          <cell r="I5" t="str">
            <v>N</v>
          </cell>
          <cell r="J5">
            <v>64.8</v>
          </cell>
          <cell r="K5">
            <v>0</v>
          </cell>
        </row>
        <row r="6">
          <cell r="B6">
            <v>16.525000000000002</v>
          </cell>
          <cell r="C6">
            <v>22.1</v>
          </cell>
          <cell r="D6">
            <v>9.1999999999999993</v>
          </cell>
          <cell r="E6">
            <v>60.708333333333336</v>
          </cell>
          <cell r="F6">
            <v>90</v>
          </cell>
          <cell r="G6">
            <v>37</v>
          </cell>
          <cell r="H6">
            <v>44.64</v>
          </cell>
          <cell r="I6" t="str">
            <v>S</v>
          </cell>
          <cell r="J6">
            <v>74.88000000000001</v>
          </cell>
          <cell r="K6">
            <v>0</v>
          </cell>
        </row>
        <row r="7">
          <cell r="B7">
            <v>10.241666666666669</v>
          </cell>
          <cell r="C7">
            <v>18.3</v>
          </cell>
          <cell r="D7">
            <v>5.0999999999999996</v>
          </cell>
          <cell r="E7">
            <v>61.208333333333336</v>
          </cell>
          <cell r="F7">
            <v>88</v>
          </cell>
          <cell r="G7">
            <v>21</v>
          </cell>
          <cell r="H7">
            <v>31.319999999999997</v>
          </cell>
          <cell r="I7" t="str">
            <v>S</v>
          </cell>
          <cell r="J7">
            <v>47.88</v>
          </cell>
          <cell r="K7">
            <v>0.2</v>
          </cell>
        </row>
        <row r="8">
          <cell r="B8">
            <v>10.791666666666666</v>
          </cell>
          <cell r="C8">
            <v>21.3</v>
          </cell>
          <cell r="D8">
            <v>3.4</v>
          </cell>
          <cell r="E8">
            <v>54.708333333333336</v>
          </cell>
          <cell r="F8">
            <v>81</v>
          </cell>
          <cell r="G8">
            <v>24</v>
          </cell>
          <cell r="H8">
            <v>21.96</v>
          </cell>
          <cell r="I8" t="str">
            <v>S</v>
          </cell>
          <cell r="J8">
            <v>34.56</v>
          </cell>
          <cell r="K8">
            <v>0</v>
          </cell>
        </row>
        <row r="9">
          <cell r="B9">
            <v>13.600000000000001</v>
          </cell>
          <cell r="C9">
            <v>23</v>
          </cell>
          <cell r="D9">
            <v>7.5</v>
          </cell>
          <cell r="E9">
            <v>67.416666666666671</v>
          </cell>
          <cell r="F9">
            <v>92</v>
          </cell>
          <cell r="G9">
            <v>46</v>
          </cell>
          <cell r="H9">
            <v>20.52</v>
          </cell>
          <cell r="I9" t="str">
            <v>L</v>
          </cell>
          <cell r="J9">
            <v>43.2</v>
          </cell>
          <cell r="K9">
            <v>0</v>
          </cell>
        </row>
        <row r="10">
          <cell r="B10">
            <v>18.375</v>
          </cell>
          <cell r="C10">
            <v>28.7</v>
          </cell>
          <cell r="D10">
            <v>11.6</v>
          </cell>
          <cell r="E10">
            <v>71.5</v>
          </cell>
          <cell r="F10">
            <v>96</v>
          </cell>
          <cell r="G10">
            <v>36</v>
          </cell>
          <cell r="H10">
            <v>30.6</v>
          </cell>
          <cell r="I10" t="str">
            <v>NE</v>
          </cell>
          <cell r="J10">
            <v>47.88</v>
          </cell>
          <cell r="K10">
            <v>0</v>
          </cell>
        </row>
        <row r="11">
          <cell r="B11">
            <v>19.112500000000001</v>
          </cell>
          <cell r="C11">
            <v>29.5</v>
          </cell>
          <cell r="D11">
            <v>13</v>
          </cell>
          <cell r="E11">
            <v>76.416666666666671</v>
          </cell>
          <cell r="F11">
            <v>96</v>
          </cell>
          <cell r="G11">
            <v>42</v>
          </cell>
          <cell r="H11">
            <v>21.240000000000002</v>
          </cell>
          <cell r="I11" t="str">
            <v>NE</v>
          </cell>
          <cell r="J11">
            <v>55.800000000000004</v>
          </cell>
          <cell r="K11">
            <v>2.4</v>
          </cell>
        </row>
        <row r="12">
          <cell r="B12">
            <v>22.75</v>
          </cell>
          <cell r="C12">
            <v>32.4</v>
          </cell>
          <cell r="D12">
            <v>16.399999999999999</v>
          </cell>
          <cell r="E12">
            <v>68.041666666666671</v>
          </cell>
          <cell r="F12">
            <v>93</v>
          </cell>
          <cell r="G12">
            <v>31</v>
          </cell>
          <cell r="H12">
            <v>28.8</v>
          </cell>
          <cell r="I12" t="str">
            <v>L</v>
          </cell>
          <cell r="J12">
            <v>46.080000000000005</v>
          </cell>
          <cell r="K12">
            <v>0</v>
          </cell>
        </row>
        <row r="13">
          <cell r="B13">
            <v>24.287499999999998</v>
          </cell>
          <cell r="C13">
            <v>33.299999999999997</v>
          </cell>
          <cell r="D13">
            <v>18</v>
          </cell>
          <cell r="E13">
            <v>49.791666666666664</v>
          </cell>
          <cell r="F13">
            <v>74</v>
          </cell>
          <cell r="G13">
            <v>21</v>
          </cell>
          <cell r="H13">
            <v>33.480000000000004</v>
          </cell>
          <cell r="I13" t="str">
            <v>N</v>
          </cell>
          <cell r="J13">
            <v>56.88</v>
          </cell>
          <cell r="K13">
            <v>0</v>
          </cell>
        </row>
        <row r="14">
          <cell r="B14">
            <v>15.254166666666665</v>
          </cell>
          <cell r="C14">
            <v>24.5</v>
          </cell>
          <cell r="D14">
            <v>11.8</v>
          </cell>
          <cell r="E14">
            <v>79.583333333333329</v>
          </cell>
          <cell r="F14">
            <v>94</v>
          </cell>
          <cell r="G14">
            <v>40</v>
          </cell>
          <cell r="H14">
            <v>26.28</v>
          </cell>
          <cell r="I14" t="str">
            <v>S</v>
          </cell>
          <cell r="J14">
            <v>40.32</v>
          </cell>
          <cell r="K14">
            <v>0.2</v>
          </cell>
        </row>
        <row r="15">
          <cell r="B15">
            <v>18.104166666666668</v>
          </cell>
          <cell r="C15">
            <v>31.2</v>
          </cell>
          <cell r="D15">
            <v>8.6</v>
          </cell>
          <cell r="E15">
            <v>69.25</v>
          </cell>
          <cell r="F15">
            <v>98</v>
          </cell>
          <cell r="G15">
            <v>28</v>
          </cell>
          <cell r="H15">
            <v>28.8</v>
          </cell>
          <cell r="I15" t="str">
            <v>N</v>
          </cell>
          <cell r="J15">
            <v>43.92</v>
          </cell>
          <cell r="K15">
            <v>0</v>
          </cell>
        </row>
        <row r="16">
          <cell r="B16">
            <v>23.833333333333332</v>
          </cell>
          <cell r="C16">
            <v>34.700000000000003</v>
          </cell>
          <cell r="D16">
            <v>14.4</v>
          </cell>
          <cell r="E16">
            <v>50.25</v>
          </cell>
          <cell r="F16">
            <v>84</v>
          </cell>
          <cell r="G16">
            <v>24</v>
          </cell>
          <cell r="H16">
            <v>24.840000000000003</v>
          </cell>
          <cell r="I16" t="str">
            <v>N</v>
          </cell>
          <cell r="J16">
            <v>46.800000000000004</v>
          </cell>
          <cell r="K16">
            <v>0</v>
          </cell>
        </row>
        <row r="17">
          <cell r="B17">
            <v>19.450000000000003</v>
          </cell>
          <cell r="C17">
            <v>26.6</v>
          </cell>
          <cell r="D17">
            <v>15.9</v>
          </cell>
          <cell r="E17">
            <v>57.458333333333336</v>
          </cell>
          <cell r="F17">
            <v>91</v>
          </cell>
          <cell r="G17">
            <v>26</v>
          </cell>
          <cell r="H17">
            <v>36</v>
          </cell>
          <cell r="I17" t="str">
            <v>S</v>
          </cell>
          <cell r="J17">
            <v>60.480000000000004</v>
          </cell>
          <cell r="K17">
            <v>0</v>
          </cell>
        </row>
        <row r="18">
          <cell r="B18">
            <v>14.712500000000004</v>
          </cell>
          <cell r="C18">
            <v>24</v>
          </cell>
          <cell r="D18">
            <v>6.5</v>
          </cell>
          <cell r="E18">
            <v>49.083333333333336</v>
          </cell>
          <cell r="F18">
            <v>77</v>
          </cell>
          <cell r="G18">
            <v>29</v>
          </cell>
          <cell r="H18">
            <v>34.56</v>
          </cell>
          <cell r="I18" t="str">
            <v>S</v>
          </cell>
          <cell r="J18">
            <v>57.24</v>
          </cell>
          <cell r="K18">
            <v>0</v>
          </cell>
        </row>
        <row r="19">
          <cell r="B19">
            <v>17.079166666666669</v>
          </cell>
          <cell r="C19">
            <v>26.8</v>
          </cell>
          <cell r="D19">
            <v>10.4</v>
          </cell>
          <cell r="E19">
            <v>58.833333333333336</v>
          </cell>
          <cell r="F19">
            <v>87</v>
          </cell>
          <cell r="G19">
            <v>41</v>
          </cell>
          <cell r="H19">
            <v>27.720000000000002</v>
          </cell>
          <cell r="I19" t="str">
            <v>NE</v>
          </cell>
          <cell r="J19">
            <v>39.6</v>
          </cell>
          <cell r="K19">
            <v>0</v>
          </cell>
        </row>
        <row r="20">
          <cell r="B20">
            <v>21.774999999999995</v>
          </cell>
          <cell r="C20">
            <v>30.7</v>
          </cell>
          <cell r="D20">
            <v>15</v>
          </cell>
          <cell r="E20">
            <v>56</v>
          </cell>
          <cell r="F20">
            <v>85</v>
          </cell>
          <cell r="G20">
            <v>27</v>
          </cell>
          <cell r="H20">
            <v>30.96</v>
          </cell>
          <cell r="I20" t="str">
            <v>NE</v>
          </cell>
          <cell r="J20">
            <v>45.72</v>
          </cell>
          <cell r="K20">
            <v>0</v>
          </cell>
        </row>
        <row r="21">
          <cell r="B21">
            <v>22.683333333333337</v>
          </cell>
          <cell r="C21">
            <v>33.6</v>
          </cell>
          <cell r="D21">
            <v>12.6</v>
          </cell>
          <cell r="E21">
            <v>47.5</v>
          </cell>
          <cell r="F21">
            <v>81</v>
          </cell>
          <cell r="G21">
            <v>24</v>
          </cell>
          <cell r="H21">
            <v>36</v>
          </cell>
          <cell r="I21" t="str">
            <v>NE</v>
          </cell>
          <cell r="J21">
            <v>60.12</v>
          </cell>
          <cell r="K21">
            <v>0</v>
          </cell>
        </row>
        <row r="22">
          <cell r="B22">
            <v>24.974999999999998</v>
          </cell>
          <cell r="C22">
            <v>32.799999999999997</v>
          </cell>
          <cell r="D22">
            <v>20</v>
          </cell>
          <cell r="E22">
            <v>52.166666666666664</v>
          </cell>
          <cell r="F22">
            <v>69</v>
          </cell>
          <cell r="G22">
            <v>31</v>
          </cell>
          <cell r="H22">
            <v>30.240000000000002</v>
          </cell>
          <cell r="I22" t="str">
            <v>N</v>
          </cell>
          <cell r="J22">
            <v>52.56</v>
          </cell>
          <cell r="K22">
            <v>0</v>
          </cell>
        </row>
        <row r="23">
          <cell r="B23">
            <v>21.337500000000002</v>
          </cell>
          <cell r="C23">
            <v>26.9</v>
          </cell>
          <cell r="D23">
            <v>16.7</v>
          </cell>
          <cell r="E23">
            <v>73.125</v>
          </cell>
          <cell r="F23">
            <v>94</v>
          </cell>
          <cell r="G23">
            <v>52</v>
          </cell>
          <cell r="H23">
            <v>27.36</v>
          </cell>
          <cell r="I23" t="str">
            <v>SO</v>
          </cell>
          <cell r="J23">
            <v>41.4</v>
          </cell>
          <cell r="K23">
            <v>0</v>
          </cell>
        </row>
        <row r="24">
          <cell r="B24">
            <v>19.937500000000004</v>
          </cell>
          <cell r="C24">
            <v>28.5</v>
          </cell>
          <cell r="D24">
            <v>12.2</v>
          </cell>
          <cell r="E24">
            <v>62.875</v>
          </cell>
          <cell r="F24">
            <v>79</v>
          </cell>
          <cell r="G24">
            <v>43</v>
          </cell>
          <cell r="H24">
            <v>19.079999999999998</v>
          </cell>
          <cell r="I24" t="str">
            <v>S</v>
          </cell>
          <cell r="J24">
            <v>34.200000000000003</v>
          </cell>
          <cell r="K24">
            <v>0</v>
          </cell>
        </row>
        <row r="25">
          <cell r="B25">
            <v>20.804166666666664</v>
          </cell>
          <cell r="C25">
            <v>29.1</v>
          </cell>
          <cell r="D25">
            <v>14.2</v>
          </cell>
          <cell r="E25">
            <v>69.166666666666671</v>
          </cell>
          <cell r="F25">
            <v>92</v>
          </cell>
          <cell r="G25">
            <v>41</v>
          </cell>
          <cell r="H25">
            <v>16.2</v>
          </cell>
          <cell r="I25" t="str">
            <v>S</v>
          </cell>
          <cell r="J25">
            <v>27.720000000000002</v>
          </cell>
          <cell r="K25">
            <v>0</v>
          </cell>
        </row>
        <row r="26">
          <cell r="B26">
            <v>21.45</v>
          </cell>
          <cell r="C26">
            <v>29.7</v>
          </cell>
          <cell r="D26">
            <v>15.1</v>
          </cell>
          <cell r="E26">
            <v>62.166666666666664</v>
          </cell>
          <cell r="F26">
            <v>84</v>
          </cell>
          <cell r="G26">
            <v>36</v>
          </cell>
          <cell r="H26">
            <v>24.840000000000003</v>
          </cell>
          <cell r="I26" t="str">
            <v>L</v>
          </cell>
          <cell r="J26">
            <v>42.480000000000004</v>
          </cell>
          <cell r="K26">
            <v>0</v>
          </cell>
        </row>
        <row r="27">
          <cell r="B27">
            <v>20.258333333333336</v>
          </cell>
          <cell r="C27">
            <v>27.1</v>
          </cell>
          <cell r="D27">
            <v>14.8</v>
          </cell>
          <cell r="E27">
            <v>68.75</v>
          </cell>
          <cell r="F27">
            <v>94</v>
          </cell>
          <cell r="G27">
            <v>30</v>
          </cell>
          <cell r="H27">
            <v>20.52</v>
          </cell>
          <cell r="I27" t="str">
            <v>S</v>
          </cell>
          <cell r="J27">
            <v>39.6</v>
          </cell>
          <cell r="K27">
            <v>1.4</v>
          </cell>
        </row>
        <row r="28">
          <cell r="B28">
            <v>20.112500000000004</v>
          </cell>
          <cell r="C28">
            <v>29.7</v>
          </cell>
          <cell r="D28">
            <v>11.9</v>
          </cell>
          <cell r="E28">
            <v>49.375</v>
          </cell>
          <cell r="F28">
            <v>75</v>
          </cell>
          <cell r="G28">
            <v>21</v>
          </cell>
          <cell r="H28">
            <v>22.68</v>
          </cell>
          <cell r="I28" t="str">
            <v>NE</v>
          </cell>
          <cell r="J28">
            <v>38.159999999999997</v>
          </cell>
          <cell r="K28">
            <v>0</v>
          </cell>
        </row>
        <row r="29">
          <cell r="B29">
            <v>19.87916666666667</v>
          </cell>
          <cell r="C29">
            <v>28.7</v>
          </cell>
          <cell r="D29">
            <v>11.8</v>
          </cell>
          <cell r="E29">
            <v>54.833333333333336</v>
          </cell>
          <cell r="F29">
            <v>86</v>
          </cell>
          <cell r="G29">
            <v>30</v>
          </cell>
          <cell r="H29">
            <v>26.64</v>
          </cell>
          <cell r="I29" t="str">
            <v>L</v>
          </cell>
          <cell r="J29">
            <v>38.880000000000003</v>
          </cell>
          <cell r="K29">
            <v>0</v>
          </cell>
        </row>
        <row r="30">
          <cell r="B30">
            <v>18.8</v>
          </cell>
          <cell r="C30">
            <v>27.3</v>
          </cell>
          <cell r="D30">
            <v>13.9</v>
          </cell>
          <cell r="E30">
            <v>63.125</v>
          </cell>
          <cell r="F30">
            <v>85</v>
          </cell>
          <cell r="G30">
            <v>38</v>
          </cell>
          <cell r="H30">
            <v>29.16</v>
          </cell>
          <cell r="I30" t="str">
            <v>NE</v>
          </cell>
          <cell r="J30">
            <v>47.519999999999996</v>
          </cell>
          <cell r="K30">
            <v>2</v>
          </cell>
        </row>
        <row r="31">
          <cell r="B31">
            <v>20.320833333333336</v>
          </cell>
          <cell r="C31">
            <v>27.1</v>
          </cell>
          <cell r="D31">
            <v>15.6</v>
          </cell>
          <cell r="E31">
            <v>72.916666666666671</v>
          </cell>
          <cell r="F31">
            <v>93</v>
          </cell>
          <cell r="G31">
            <v>43</v>
          </cell>
          <cell r="H31">
            <v>19.079999999999998</v>
          </cell>
          <cell r="I31" t="str">
            <v>SE</v>
          </cell>
          <cell r="J31">
            <v>38.880000000000003</v>
          </cell>
          <cell r="K31">
            <v>1.5999999999999999</v>
          </cell>
        </row>
        <row r="32">
          <cell r="B32">
            <v>21.683333333333334</v>
          </cell>
          <cell r="C32">
            <v>31.7</v>
          </cell>
          <cell r="D32">
            <v>14.5</v>
          </cell>
          <cell r="E32">
            <v>65.291666666666671</v>
          </cell>
          <cell r="F32">
            <v>94</v>
          </cell>
          <cell r="G32">
            <v>29</v>
          </cell>
          <cell r="H32">
            <v>20.16</v>
          </cell>
          <cell r="I32" t="str">
            <v>NE</v>
          </cell>
          <cell r="J32">
            <v>33.840000000000003</v>
          </cell>
          <cell r="K32">
            <v>0</v>
          </cell>
        </row>
        <row r="33">
          <cell r="B33">
            <v>24.050000000000008</v>
          </cell>
          <cell r="C33">
            <v>33.299999999999997</v>
          </cell>
          <cell r="D33">
            <v>17.2</v>
          </cell>
          <cell r="E33">
            <v>52.083333333333336</v>
          </cell>
          <cell r="F33">
            <v>75</v>
          </cell>
          <cell r="G33">
            <v>24</v>
          </cell>
          <cell r="H33">
            <v>26.64</v>
          </cell>
          <cell r="I33" t="str">
            <v>L</v>
          </cell>
          <cell r="J33">
            <v>43.2</v>
          </cell>
          <cell r="K33">
            <v>0</v>
          </cell>
        </row>
        <row r="34">
          <cell r="B34">
            <v>25.612500000000001</v>
          </cell>
          <cell r="C34">
            <v>35.6</v>
          </cell>
          <cell r="D34">
            <v>16.7</v>
          </cell>
          <cell r="E34">
            <v>47</v>
          </cell>
          <cell r="F34">
            <v>77</v>
          </cell>
          <cell r="G34">
            <v>22</v>
          </cell>
          <cell r="H34">
            <v>25.2</v>
          </cell>
          <cell r="I34" t="str">
            <v>NE</v>
          </cell>
          <cell r="J34">
            <v>42.480000000000004</v>
          </cell>
          <cell r="K34">
            <v>0</v>
          </cell>
        </row>
        <row r="35">
          <cell r="B35">
            <v>22.545833333333324</v>
          </cell>
          <cell r="C35">
            <v>27.7</v>
          </cell>
          <cell r="D35">
            <v>18.7</v>
          </cell>
          <cell r="E35">
            <v>67.208333333333329</v>
          </cell>
          <cell r="F35">
            <v>86</v>
          </cell>
          <cell r="G35">
            <v>36</v>
          </cell>
          <cell r="H35">
            <v>27.720000000000002</v>
          </cell>
          <cell r="I35" t="str">
            <v>O</v>
          </cell>
          <cell r="J35">
            <v>62.639999999999993</v>
          </cell>
          <cell r="K35">
            <v>2.4000000000000004</v>
          </cell>
        </row>
        <row r="36">
          <cell r="I36" t="str">
            <v>S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21.475000000000005</v>
          </cell>
          <cell r="C5">
            <v>33.700000000000003</v>
          </cell>
          <cell r="D5">
            <v>11.5</v>
          </cell>
          <cell r="E5">
            <v>56.458333333333336</v>
          </cell>
          <cell r="F5">
            <v>88</v>
          </cell>
          <cell r="G5">
            <v>22</v>
          </cell>
          <cell r="H5">
            <v>2.16</v>
          </cell>
          <cell r="I5" t="str">
            <v>NE</v>
          </cell>
          <cell r="J5">
            <v>33.119999999999997</v>
          </cell>
          <cell r="K5">
            <v>0</v>
          </cell>
        </row>
        <row r="6">
          <cell r="B6">
            <v>17.891666666666669</v>
          </cell>
          <cell r="C6">
            <v>22.2</v>
          </cell>
          <cell r="D6">
            <v>11.8</v>
          </cell>
          <cell r="E6">
            <v>58.625</v>
          </cell>
          <cell r="F6">
            <v>81</v>
          </cell>
          <cell r="G6">
            <v>34</v>
          </cell>
          <cell r="H6">
            <v>16.920000000000002</v>
          </cell>
          <cell r="I6" t="str">
            <v>NO</v>
          </cell>
          <cell r="J6">
            <v>44.64</v>
          </cell>
          <cell r="K6">
            <v>0</v>
          </cell>
        </row>
        <row r="7">
          <cell r="B7">
            <v>11.862499999999999</v>
          </cell>
          <cell r="C7">
            <v>19.2</v>
          </cell>
          <cell r="D7">
            <v>7.7</v>
          </cell>
          <cell r="E7">
            <v>56.666666666666664</v>
          </cell>
          <cell r="F7">
            <v>80</v>
          </cell>
          <cell r="G7">
            <v>22</v>
          </cell>
          <cell r="H7">
            <v>7.9200000000000008</v>
          </cell>
          <cell r="I7" t="str">
            <v>NO</v>
          </cell>
          <cell r="J7">
            <v>39.6</v>
          </cell>
          <cell r="K7">
            <v>0</v>
          </cell>
        </row>
        <row r="8">
          <cell r="B8">
            <v>12.491666666666667</v>
          </cell>
          <cell r="C8">
            <v>22</v>
          </cell>
          <cell r="D8">
            <v>5</v>
          </cell>
          <cell r="E8">
            <v>51.041666666666664</v>
          </cell>
          <cell r="F8">
            <v>73</v>
          </cell>
          <cell r="G8">
            <v>28</v>
          </cell>
          <cell r="H8">
            <v>0.72000000000000008</v>
          </cell>
          <cell r="I8" t="str">
            <v>NO</v>
          </cell>
          <cell r="J8">
            <v>25.56</v>
          </cell>
          <cell r="K8">
            <v>0</v>
          </cell>
        </row>
        <row r="9">
          <cell r="B9">
            <v>14.5</v>
          </cell>
          <cell r="C9">
            <v>24.5</v>
          </cell>
          <cell r="D9">
            <v>5.5</v>
          </cell>
          <cell r="E9">
            <v>64.291666666666671</v>
          </cell>
          <cell r="F9">
            <v>92</v>
          </cell>
          <cell r="G9">
            <v>41</v>
          </cell>
          <cell r="H9">
            <v>0.72000000000000008</v>
          </cell>
          <cell r="I9" t="str">
            <v>SO</v>
          </cell>
          <cell r="J9">
            <v>22.32</v>
          </cell>
          <cell r="K9">
            <v>0</v>
          </cell>
        </row>
        <row r="10">
          <cell r="B10">
            <v>18.379166666666663</v>
          </cell>
          <cell r="C10">
            <v>30.5</v>
          </cell>
          <cell r="D10">
            <v>9.5</v>
          </cell>
          <cell r="E10">
            <v>70.083333333333329</v>
          </cell>
          <cell r="F10">
            <v>95</v>
          </cell>
          <cell r="G10">
            <v>29</v>
          </cell>
          <cell r="H10">
            <v>0.72000000000000008</v>
          </cell>
          <cell r="I10" t="str">
            <v>S</v>
          </cell>
          <cell r="J10">
            <v>29.16</v>
          </cell>
          <cell r="K10">
            <v>0</v>
          </cell>
        </row>
        <row r="11">
          <cell r="B11">
            <v>20.541666666666668</v>
          </cell>
          <cell r="C11">
            <v>32.799999999999997</v>
          </cell>
          <cell r="D11">
            <v>12.1</v>
          </cell>
          <cell r="E11">
            <v>67.416666666666671</v>
          </cell>
          <cell r="F11">
            <v>92</v>
          </cell>
          <cell r="G11">
            <v>32</v>
          </cell>
          <cell r="H11">
            <v>0</v>
          </cell>
          <cell r="I11" t="str">
            <v>S</v>
          </cell>
          <cell r="J11">
            <v>32.4</v>
          </cell>
          <cell r="K11">
            <v>0</v>
          </cell>
        </row>
        <row r="12">
          <cell r="B12">
            <v>22.854166666666668</v>
          </cell>
          <cell r="C12">
            <v>34.6</v>
          </cell>
          <cell r="D12">
            <v>13.8</v>
          </cell>
          <cell r="E12">
            <v>64.375</v>
          </cell>
          <cell r="F12">
            <v>94</v>
          </cell>
          <cell r="G12">
            <v>25</v>
          </cell>
          <cell r="H12">
            <v>0.36000000000000004</v>
          </cell>
          <cell r="I12" t="str">
            <v>NE</v>
          </cell>
          <cell r="J12">
            <v>25.2</v>
          </cell>
          <cell r="K12">
            <v>0</v>
          </cell>
        </row>
        <row r="13">
          <cell r="B13">
            <v>24.266666666666669</v>
          </cell>
          <cell r="C13">
            <v>34.6</v>
          </cell>
          <cell r="D13">
            <v>14.6</v>
          </cell>
          <cell r="E13">
            <v>51.958333333333336</v>
          </cell>
          <cell r="F13">
            <v>88</v>
          </cell>
          <cell r="G13">
            <v>18</v>
          </cell>
          <cell r="H13">
            <v>2.16</v>
          </cell>
          <cell r="I13" t="str">
            <v>NE</v>
          </cell>
          <cell r="J13">
            <v>33.840000000000003</v>
          </cell>
          <cell r="K13">
            <v>0</v>
          </cell>
        </row>
        <row r="14">
          <cell r="B14">
            <v>19.108333333333331</v>
          </cell>
          <cell r="C14">
            <v>25.3</v>
          </cell>
          <cell r="D14">
            <v>14.2</v>
          </cell>
          <cell r="E14">
            <v>66.583333333333329</v>
          </cell>
          <cell r="F14">
            <v>89</v>
          </cell>
          <cell r="G14">
            <v>44</v>
          </cell>
          <cell r="H14">
            <v>0.36000000000000004</v>
          </cell>
          <cell r="I14" t="str">
            <v>O</v>
          </cell>
          <cell r="J14">
            <v>23.040000000000003</v>
          </cell>
          <cell r="K14">
            <v>0</v>
          </cell>
        </row>
        <row r="15">
          <cell r="B15">
            <v>19.474999999999998</v>
          </cell>
          <cell r="C15">
            <v>34.299999999999997</v>
          </cell>
          <cell r="D15">
            <v>9.1999999999999993</v>
          </cell>
          <cell r="E15">
            <v>63.416666666666664</v>
          </cell>
          <cell r="F15">
            <v>94</v>
          </cell>
          <cell r="G15">
            <v>20</v>
          </cell>
          <cell r="H15">
            <v>3.24</v>
          </cell>
          <cell r="I15" t="str">
            <v>NE</v>
          </cell>
          <cell r="J15">
            <v>32.76</v>
          </cell>
          <cell r="K15">
            <v>0</v>
          </cell>
        </row>
        <row r="16">
          <cell r="B16">
            <v>23.529166666666665</v>
          </cell>
          <cell r="C16">
            <v>35.6</v>
          </cell>
          <cell r="D16">
            <v>13.5</v>
          </cell>
          <cell r="E16">
            <v>53.208333333333336</v>
          </cell>
          <cell r="F16">
            <v>85</v>
          </cell>
          <cell r="G16">
            <v>21</v>
          </cell>
          <cell r="H16">
            <v>10.44</v>
          </cell>
          <cell r="I16" t="str">
            <v>NE</v>
          </cell>
          <cell r="J16">
            <v>35.28</v>
          </cell>
          <cell r="K16">
            <v>0</v>
          </cell>
        </row>
        <row r="17">
          <cell r="B17">
            <v>21.316666666666666</v>
          </cell>
          <cell r="C17">
            <v>26</v>
          </cell>
          <cell r="D17">
            <v>17.100000000000001</v>
          </cell>
          <cell r="E17">
            <v>54.333333333333336</v>
          </cell>
          <cell r="F17">
            <v>84</v>
          </cell>
          <cell r="G17">
            <v>22</v>
          </cell>
          <cell r="H17">
            <v>11.16</v>
          </cell>
          <cell r="I17" t="str">
            <v>NO</v>
          </cell>
          <cell r="J17">
            <v>39.96</v>
          </cell>
          <cell r="K17">
            <v>0</v>
          </cell>
        </row>
        <row r="18">
          <cell r="B18">
            <v>16.516666666666666</v>
          </cell>
          <cell r="C18">
            <v>24.8</v>
          </cell>
          <cell r="D18">
            <v>9.1</v>
          </cell>
          <cell r="E18">
            <v>45.666666666666664</v>
          </cell>
          <cell r="F18">
            <v>66</v>
          </cell>
          <cell r="G18">
            <v>32</v>
          </cell>
          <cell r="H18">
            <v>11.879999999999999</v>
          </cell>
          <cell r="I18" t="str">
            <v>NO</v>
          </cell>
          <cell r="J18">
            <v>30.240000000000002</v>
          </cell>
          <cell r="K18">
            <v>0</v>
          </cell>
        </row>
        <row r="19">
          <cell r="B19">
            <v>19.070833333333336</v>
          </cell>
          <cell r="C19">
            <v>29.2</v>
          </cell>
          <cell r="D19">
            <v>11.8</v>
          </cell>
          <cell r="E19">
            <v>55</v>
          </cell>
          <cell r="F19">
            <v>83</v>
          </cell>
          <cell r="G19">
            <v>33</v>
          </cell>
          <cell r="H19">
            <v>14.76</v>
          </cell>
          <cell r="I19" t="str">
            <v>SO</v>
          </cell>
          <cell r="J19">
            <v>33.119999999999997</v>
          </cell>
          <cell r="K19">
            <v>0</v>
          </cell>
        </row>
        <row r="20">
          <cell r="B20">
            <v>22.579166666666669</v>
          </cell>
          <cell r="C20">
            <v>33.200000000000003</v>
          </cell>
          <cell r="D20">
            <v>13.7</v>
          </cell>
          <cell r="E20">
            <v>53.708333333333336</v>
          </cell>
          <cell r="F20">
            <v>86</v>
          </cell>
          <cell r="G20">
            <v>17</v>
          </cell>
          <cell r="H20">
            <v>8.2799999999999994</v>
          </cell>
          <cell r="I20" t="str">
            <v>SO</v>
          </cell>
          <cell r="J20">
            <v>23.040000000000003</v>
          </cell>
          <cell r="K20">
            <v>1.2</v>
          </cell>
        </row>
        <row r="21">
          <cell r="B21">
            <v>22.554166666666671</v>
          </cell>
          <cell r="C21">
            <v>35.1</v>
          </cell>
          <cell r="D21">
            <v>11.6</v>
          </cell>
          <cell r="E21">
            <v>51.541666666666664</v>
          </cell>
          <cell r="F21">
            <v>83</v>
          </cell>
          <cell r="G21">
            <v>22</v>
          </cell>
          <cell r="H21">
            <v>10.8</v>
          </cell>
          <cell r="I21" t="str">
            <v>L</v>
          </cell>
          <cell r="J21">
            <v>32.76</v>
          </cell>
          <cell r="K21">
            <v>0</v>
          </cell>
        </row>
        <row r="22">
          <cell r="B22">
            <v>24.587500000000002</v>
          </cell>
          <cell r="C22">
            <v>33.299999999999997</v>
          </cell>
          <cell r="D22">
            <v>18.2</v>
          </cell>
          <cell r="E22">
            <v>55.041666666666664</v>
          </cell>
          <cell r="F22">
            <v>78</v>
          </cell>
          <cell r="G22">
            <v>31</v>
          </cell>
          <cell r="H22">
            <v>10.08</v>
          </cell>
          <cell r="I22" t="str">
            <v>L</v>
          </cell>
          <cell r="J22">
            <v>32.76</v>
          </cell>
          <cell r="K22">
            <v>0</v>
          </cell>
        </row>
        <row r="23">
          <cell r="B23">
            <v>22.995833333333334</v>
          </cell>
          <cell r="C23">
            <v>30.5</v>
          </cell>
          <cell r="D23">
            <v>16.5</v>
          </cell>
          <cell r="E23">
            <v>66.5</v>
          </cell>
          <cell r="F23">
            <v>91</v>
          </cell>
          <cell r="G23">
            <v>42</v>
          </cell>
          <cell r="H23">
            <v>16.920000000000002</v>
          </cell>
          <cell r="I23" t="str">
            <v>NE</v>
          </cell>
          <cell r="J23">
            <v>32.76</v>
          </cell>
          <cell r="K23">
            <v>0</v>
          </cell>
        </row>
        <row r="24">
          <cell r="B24">
            <v>21.687499999999996</v>
          </cell>
          <cell r="C24">
            <v>30</v>
          </cell>
          <cell r="D24">
            <v>15</v>
          </cell>
          <cell r="E24">
            <v>58.291666666666664</v>
          </cell>
          <cell r="F24">
            <v>84</v>
          </cell>
          <cell r="G24">
            <v>31</v>
          </cell>
          <cell r="H24">
            <v>8.64</v>
          </cell>
          <cell r="I24" t="str">
            <v>N</v>
          </cell>
          <cell r="J24">
            <v>23.400000000000002</v>
          </cell>
          <cell r="K24">
            <v>0</v>
          </cell>
        </row>
        <row r="25">
          <cell r="B25">
            <v>22.441666666666666</v>
          </cell>
          <cell r="C25">
            <v>31</v>
          </cell>
          <cell r="D25">
            <v>15.3</v>
          </cell>
          <cell r="E25">
            <v>62.458333333333336</v>
          </cell>
          <cell r="F25">
            <v>89</v>
          </cell>
          <cell r="G25">
            <v>32</v>
          </cell>
          <cell r="H25">
            <v>9</v>
          </cell>
          <cell r="I25" t="str">
            <v>SO</v>
          </cell>
          <cell r="J25">
            <v>23.759999999999998</v>
          </cell>
          <cell r="K25">
            <v>0</v>
          </cell>
        </row>
        <row r="26">
          <cell r="B26">
            <v>22.266666666666666</v>
          </cell>
          <cell r="C26">
            <v>32</v>
          </cell>
          <cell r="D26">
            <v>13</v>
          </cell>
          <cell r="E26">
            <v>59.208333333333336</v>
          </cell>
          <cell r="F26">
            <v>89</v>
          </cell>
          <cell r="G26">
            <v>27</v>
          </cell>
          <cell r="H26">
            <v>9.3600000000000012</v>
          </cell>
          <cell r="I26" t="str">
            <v>SO</v>
          </cell>
          <cell r="J26">
            <v>24.48</v>
          </cell>
          <cell r="K26">
            <v>0</v>
          </cell>
        </row>
        <row r="27">
          <cell r="B27">
            <v>22.791666666666661</v>
          </cell>
          <cell r="C27">
            <v>30</v>
          </cell>
          <cell r="D27">
            <v>16</v>
          </cell>
          <cell r="E27">
            <v>58.333333333333336</v>
          </cell>
          <cell r="F27">
            <v>88</v>
          </cell>
          <cell r="G27">
            <v>29</v>
          </cell>
          <cell r="H27">
            <v>8.2799999999999994</v>
          </cell>
          <cell r="I27" t="str">
            <v>NO</v>
          </cell>
          <cell r="J27">
            <v>22.68</v>
          </cell>
          <cell r="K27">
            <v>0.6</v>
          </cell>
        </row>
        <row r="28">
          <cell r="B28">
            <v>20.625000000000004</v>
          </cell>
          <cell r="C28">
            <v>31.4</v>
          </cell>
          <cell r="D28">
            <v>9.6999999999999993</v>
          </cell>
          <cell r="E28">
            <v>49.458333333333336</v>
          </cell>
          <cell r="F28">
            <v>85</v>
          </cell>
          <cell r="G28">
            <v>18</v>
          </cell>
          <cell r="H28">
            <v>10.08</v>
          </cell>
          <cell r="I28" t="str">
            <v>SO</v>
          </cell>
          <cell r="J28">
            <v>23.759999999999998</v>
          </cell>
          <cell r="K28">
            <v>0</v>
          </cell>
        </row>
        <row r="29">
          <cell r="B29">
            <v>20.970833333333339</v>
          </cell>
          <cell r="C29">
            <v>30.7</v>
          </cell>
          <cell r="D29">
            <v>14.4</v>
          </cell>
          <cell r="E29">
            <v>50.333333333333336</v>
          </cell>
          <cell r="F29">
            <v>75</v>
          </cell>
          <cell r="G29">
            <v>24</v>
          </cell>
          <cell r="H29">
            <v>13.32</v>
          </cell>
          <cell r="I29" t="str">
            <v>SO</v>
          </cell>
          <cell r="J29">
            <v>36</v>
          </cell>
          <cell r="K29">
            <v>0</v>
          </cell>
        </row>
        <row r="30">
          <cell r="B30">
            <v>19.454166666666666</v>
          </cell>
          <cell r="C30">
            <v>26.9</v>
          </cell>
          <cell r="D30">
            <v>12.8</v>
          </cell>
          <cell r="E30">
            <v>58.25</v>
          </cell>
          <cell r="F30">
            <v>79</v>
          </cell>
          <cell r="G30">
            <v>36</v>
          </cell>
          <cell r="H30">
            <v>12.6</v>
          </cell>
          <cell r="I30" t="str">
            <v>SO</v>
          </cell>
          <cell r="J30">
            <v>40.32</v>
          </cell>
          <cell r="K30">
            <v>0.8</v>
          </cell>
        </row>
        <row r="31">
          <cell r="B31">
            <v>18.966666666666669</v>
          </cell>
          <cell r="C31">
            <v>23.2</v>
          </cell>
          <cell r="D31">
            <v>16.3</v>
          </cell>
          <cell r="E31">
            <v>75.166666666666671</v>
          </cell>
          <cell r="F31">
            <v>87</v>
          </cell>
          <cell r="G31">
            <v>58</v>
          </cell>
          <cell r="H31">
            <v>11.879999999999999</v>
          </cell>
          <cell r="I31" t="str">
            <v>O</v>
          </cell>
          <cell r="J31">
            <v>37.800000000000004</v>
          </cell>
          <cell r="K31">
            <v>0</v>
          </cell>
        </row>
        <row r="32">
          <cell r="B32">
            <v>21.487500000000001</v>
          </cell>
          <cell r="C32">
            <v>32.700000000000003</v>
          </cell>
          <cell r="D32">
            <v>11.9</v>
          </cell>
          <cell r="E32">
            <v>65.083333333333329</v>
          </cell>
          <cell r="F32">
            <v>94</v>
          </cell>
          <cell r="G32">
            <v>25</v>
          </cell>
          <cell r="H32">
            <v>9.3600000000000012</v>
          </cell>
          <cell r="I32" t="str">
            <v>NE</v>
          </cell>
          <cell r="J32">
            <v>23.040000000000003</v>
          </cell>
          <cell r="K32">
            <v>0</v>
          </cell>
        </row>
        <row r="33">
          <cell r="B33">
            <v>23.541666666666668</v>
          </cell>
          <cell r="C33">
            <v>35.4</v>
          </cell>
          <cell r="D33">
            <v>13.7</v>
          </cell>
          <cell r="E33">
            <v>54.208333333333336</v>
          </cell>
          <cell r="F33">
            <v>86</v>
          </cell>
          <cell r="G33">
            <v>19</v>
          </cell>
          <cell r="H33">
            <v>7.2</v>
          </cell>
          <cell r="I33" t="str">
            <v>NE</v>
          </cell>
          <cell r="J33">
            <v>21.240000000000002</v>
          </cell>
          <cell r="K33">
            <v>0</v>
          </cell>
        </row>
        <row r="34">
          <cell r="B34">
            <v>24.958333333333339</v>
          </cell>
          <cell r="C34">
            <v>37.200000000000003</v>
          </cell>
          <cell r="D34">
            <v>14.8</v>
          </cell>
          <cell r="E34">
            <v>51.166666666666664</v>
          </cell>
          <cell r="F34">
            <v>84</v>
          </cell>
          <cell r="G34">
            <v>17</v>
          </cell>
          <cell r="H34">
            <v>9.7200000000000006</v>
          </cell>
          <cell r="I34" t="str">
            <v>NE</v>
          </cell>
          <cell r="J34">
            <v>28.08</v>
          </cell>
          <cell r="K34">
            <v>0</v>
          </cell>
        </row>
        <row r="35">
          <cell r="B35">
            <v>23.804166666666664</v>
          </cell>
          <cell r="C35">
            <v>31.4</v>
          </cell>
          <cell r="D35">
            <v>18.100000000000001</v>
          </cell>
          <cell r="E35">
            <v>62.375</v>
          </cell>
          <cell r="F35">
            <v>88</v>
          </cell>
          <cell r="G35">
            <v>40</v>
          </cell>
          <cell r="H35">
            <v>18</v>
          </cell>
          <cell r="I35" t="str">
            <v>NE</v>
          </cell>
          <cell r="J35">
            <v>45.36</v>
          </cell>
          <cell r="K35">
            <v>1.6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22.729166666666668</v>
          </cell>
          <cell r="C5">
            <v>34.1</v>
          </cell>
          <cell r="D5">
            <v>13.2</v>
          </cell>
          <cell r="E5">
            <v>61.375</v>
          </cell>
          <cell r="F5">
            <v>92</v>
          </cell>
          <cell r="G5">
            <v>26</v>
          </cell>
          <cell r="H5">
            <v>15.120000000000001</v>
          </cell>
          <cell r="I5" t="str">
            <v>O</v>
          </cell>
          <cell r="J5">
            <v>41.4</v>
          </cell>
          <cell r="K5">
            <v>0</v>
          </cell>
        </row>
        <row r="6">
          <cell r="B6">
            <v>20.029166666666665</v>
          </cell>
          <cell r="C6">
            <v>24.8</v>
          </cell>
          <cell r="D6">
            <v>14.1</v>
          </cell>
          <cell r="E6">
            <v>61.416666666666664</v>
          </cell>
          <cell r="F6">
            <v>84</v>
          </cell>
          <cell r="G6">
            <v>34</v>
          </cell>
          <cell r="H6">
            <v>19.079999999999998</v>
          </cell>
          <cell r="I6" t="str">
            <v>S</v>
          </cell>
          <cell r="J6">
            <v>39.6</v>
          </cell>
          <cell r="K6">
            <v>0</v>
          </cell>
        </row>
        <row r="7">
          <cell r="B7">
            <v>13.3</v>
          </cell>
          <cell r="C7">
            <v>14.2</v>
          </cell>
          <cell r="D7">
            <v>12.6</v>
          </cell>
          <cell r="E7">
            <v>56.6</v>
          </cell>
          <cell r="F7">
            <v>61</v>
          </cell>
          <cell r="G7">
            <v>46</v>
          </cell>
          <cell r="H7">
            <v>14.04</v>
          </cell>
          <cell r="I7" t="str">
            <v>S</v>
          </cell>
          <cell r="J7">
            <v>33.840000000000003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30.2</v>
          </cell>
          <cell r="C32">
            <v>33.799999999999997</v>
          </cell>
          <cell r="D32">
            <v>23.2</v>
          </cell>
          <cell r="E32">
            <v>38.727272727272727</v>
          </cell>
          <cell r="F32">
            <v>67</v>
          </cell>
          <cell r="G32">
            <v>25</v>
          </cell>
          <cell r="H32">
            <v>8.2799999999999994</v>
          </cell>
          <cell r="I32" t="str">
            <v>N</v>
          </cell>
          <cell r="J32">
            <v>23.040000000000003</v>
          </cell>
          <cell r="K32">
            <v>0</v>
          </cell>
        </row>
        <row r="33">
          <cell r="B33">
            <v>26.108333333333334</v>
          </cell>
          <cell r="C33">
            <v>36.200000000000003</v>
          </cell>
          <cell r="D33">
            <v>17.399999999999999</v>
          </cell>
          <cell r="E33">
            <v>57.75</v>
          </cell>
          <cell r="F33">
            <v>91</v>
          </cell>
          <cell r="G33">
            <v>24</v>
          </cell>
          <cell r="H33">
            <v>7.9200000000000008</v>
          </cell>
          <cell r="I33" t="str">
            <v>O</v>
          </cell>
          <cell r="J33">
            <v>24.12</v>
          </cell>
          <cell r="K33">
            <v>0</v>
          </cell>
        </row>
        <row r="34">
          <cell r="B34">
            <v>27.445833333333336</v>
          </cell>
          <cell r="C34">
            <v>37.6</v>
          </cell>
          <cell r="D34">
            <v>18.899999999999999</v>
          </cell>
          <cell r="E34">
            <v>54.25</v>
          </cell>
          <cell r="F34">
            <v>88</v>
          </cell>
          <cell r="G34">
            <v>23</v>
          </cell>
          <cell r="H34">
            <v>14.4</v>
          </cell>
          <cell r="I34" t="str">
            <v>O</v>
          </cell>
          <cell r="J34">
            <v>39.6</v>
          </cell>
          <cell r="K34">
            <v>0</v>
          </cell>
        </row>
        <row r="35">
          <cell r="B35">
            <v>28.120833333333337</v>
          </cell>
          <cell r="C35">
            <v>36.6</v>
          </cell>
          <cell r="D35">
            <v>20.9</v>
          </cell>
          <cell r="E35">
            <v>54.291666666666664</v>
          </cell>
          <cell r="F35">
            <v>82</v>
          </cell>
          <cell r="G35">
            <v>30</v>
          </cell>
          <cell r="H35">
            <v>11.879999999999999</v>
          </cell>
          <cell r="I35" t="str">
            <v>O</v>
          </cell>
          <cell r="J35">
            <v>32.04</v>
          </cell>
          <cell r="K35">
            <v>0</v>
          </cell>
        </row>
        <row r="36">
          <cell r="I36" t="str">
            <v>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26.7</v>
          </cell>
          <cell r="C5">
            <v>33.6</v>
          </cell>
          <cell r="D5">
            <v>16.5</v>
          </cell>
          <cell r="E5">
            <v>39.8125</v>
          </cell>
          <cell r="F5">
            <v>66</v>
          </cell>
          <cell r="G5">
            <v>23</v>
          </cell>
          <cell r="H5">
            <v>21.6</v>
          </cell>
          <cell r="I5" t="str">
            <v>NE</v>
          </cell>
          <cell r="J5">
            <v>38.159999999999997</v>
          </cell>
          <cell r="K5">
            <v>0</v>
          </cell>
        </row>
        <row r="6">
          <cell r="B6">
            <v>20.175000000000001</v>
          </cell>
          <cell r="C6">
            <v>26.4</v>
          </cell>
          <cell r="D6">
            <v>12.4</v>
          </cell>
          <cell r="E6">
            <v>48</v>
          </cell>
          <cell r="F6">
            <v>75</v>
          </cell>
          <cell r="G6">
            <v>35</v>
          </cell>
          <cell r="H6">
            <v>23.040000000000003</v>
          </cell>
          <cell r="I6" t="str">
            <v>SO</v>
          </cell>
          <cell r="J6">
            <v>62.28</v>
          </cell>
          <cell r="K6">
            <v>0</v>
          </cell>
        </row>
        <row r="7">
          <cell r="B7">
            <v>13.705882352941176</v>
          </cell>
          <cell r="C7">
            <v>19.399999999999999</v>
          </cell>
          <cell r="D7">
            <v>7.9</v>
          </cell>
          <cell r="E7">
            <v>47.058823529411768</v>
          </cell>
          <cell r="F7">
            <v>78</v>
          </cell>
          <cell r="G7">
            <v>26</v>
          </cell>
          <cell r="H7">
            <v>21.240000000000002</v>
          </cell>
          <cell r="I7" t="str">
            <v>S</v>
          </cell>
          <cell r="J7">
            <v>55.800000000000004</v>
          </cell>
          <cell r="K7">
            <v>0</v>
          </cell>
        </row>
        <row r="8">
          <cell r="B8">
            <v>15.912500000000001</v>
          </cell>
          <cell r="C8">
            <v>22.3</v>
          </cell>
          <cell r="D8">
            <v>5.7</v>
          </cell>
          <cell r="E8">
            <v>43.9375</v>
          </cell>
          <cell r="F8">
            <v>74</v>
          </cell>
          <cell r="G8">
            <v>29</v>
          </cell>
          <cell r="H8">
            <v>17.28</v>
          </cell>
          <cell r="I8" t="str">
            <v>SE</v>
          </cell>
          <cell r="J8">
            <v>31.319999999999997</v>
          </cell>
          <cell r="K8">
            <v>0</v>
          </cell>
        </row>
        <row r="9">
          <cell r="B9">
            <v>18.850000000000001</v>
          </cell>
          <cell r="C9">
            <v>24.3</v>
          </cell>
          <cell r="D9">
            <v>10.8</v>
          </cell>
          <cell r="E9">
            <v>57.625</v>
          </cell>
          <cell r="F9">
            <v>85</v>
          </cell>
          <cell r="G9">
            <v>43</v>
          </cell>
          <cell r="H9">
            <v>25.92</v>
          </cell>
          <cell r="I9" t="str">
            <v>L</v>
          </cell>
          <cell r="J9">
            <v>43.2</v>
          </cell>
          <cell r="K9">
            <v>0</v>
          </cell>
        </row>
        <row r="10">
          <cell r="B10">
            <v>22.774999999999999</v>
          </cell>
          <cell r="C10">
            <v>29.6</v>
          </cell>
          <cell r="D10">
            <v>14.6</v>
          </cell>
          <cell r="E10">
            <v>55.5625</v>
          </cell>
          <cell r="F10">
            <v>91</v>
          </cell>
          <cell r="G10">
            <v>34</v>
          </cell>
          <cell r="H10">
            <v>23.400000000000002</v>
          </cell>
          <cell r="I10" t="str">
            <v>NE</v>
          </cell>
          <cell r="J10">
            <v>47.519999999999996</v>
          </cell>
          <cell r="K10">
            <v>0</v>
          </cell>
        </row>
        <row r="11">
          <cell r="B11">
            <v>24.906249999999996</v>
          </cell>
          <cell r="C11">
            <v>31.8</v>
          </cell>
          <cell r="D11">
            <v>16.600000000000001</v>
          </cell>
          <cell r="E11">
            <v>57.375</v>
          </cell>
          <cell r="F11">
            <v>88</v>
          </cell>
          <cell r="G11">
            <v>35</v>
          </cell>
          <cell r="H11">
            <v>24.48</v>
          </cell>
          <cell r="I11" t="str">
            <v>NE</v>
          </cell>
          <cell r="J11">
            <v>38.159999999999997</v>
          </cell>
          <cell r="K11">
            <v>0</v>
          </cell>
        </row>
        <row r="12">
          <cell r="B12">
            <v>28.006249999999998</v>
          </cell>
          <cell r="C12">
            <v>34.799999999999997</v>
          </cell>
          <cell r="D12">
            <v>17.899999999999999</v>
          </cell>
          <cell r="E12">
            <v>46.3125</v>
          </cell>
          <cell r="F12">
            <v>85</v>
          </cell>
          <cell r="G12">
            <v>23</v>
          </cell>
          <cell r="H12">
            <v>19.079999999999998</v>
          </cell>
          <cell r="I12" t="str">
            <v>NE</v>
          </cell>
          <cell r="J12">
            <v>33.840000000000003</v>
          </cell>
          <cell r="K12">
            <v>0</v>
          </cell>
        </row>
        <row r="13">
          <cell r="B13">
            <v>28.756249999999998</v>
          </cell>
          <cell r="C13">
            <v>34.700000000000003</v>
          </cell>
          <cell r="D13">
            <v>20</v>
          </cell>
          <cell r="E13">
            <v>35.375</v>
          </cell>
          <cell r="F13">
            <v>62</v>
          </cell>
          <cell r="G13">
            <v>20</v>
          </cell>
          <cell r="H13">
            <v>23.400000000000002</v>
          </cell>
          <cell r="I13" t="str">
            <v>N</v>
          </cell>
          <cell r="J13">
            <v>46.080000000000005</v>
          </cell>
          <cell r="K13">
            <v>0</v>
          </cell>
        </row>
        <row r="14">
          <cell r="B14">
            <v>21.118750000000002</v>
          </cell>
          <cell r="C14">
            <v>26.6</v>
          </cell>
          <cell r="D14">
            <v>14.4</v>
          </cell>
          <cell r="E14">
            <v>60.125</v>
          </cell>
          <cell r="F14">
            <v>89</v>
          </cell>
          <cell r="G14">
            <v>36</v>
          </cell>
          <cell r="H14">
            <v>13.32</v>
          </cell>
          <cell r="I14" t="str">
            <v>S</v>
          </cell>
          <cell r="J14">
            <v>29.52</v>
          </cell>
          <cell r="K14">
            <v>0</v>
          </cell>
        </row>
        <row r="15">
          <cell r="B15">
            <v>24.088235294117649</v>
          </cell>
          <cell r="C15">
            <v>33.6</v>
          </cell>
          <cell r="D15">
            <v>11.8</v>
          </cell>
          <cell r="E15">
            <v>52.588235294117645</v>
          </cell>
          <cell r="F15">
            <v>93</v>
          </cell>
          <cell r="G15">
            <v>26</v>
          </cell>
          <cell r="H15">
            <v>19.8</v>
          </cell>
          <cell r="I15" t="str">
            <v>NE</v>
          </cell>
          <cell r="J15">
            <v>36</v>
          </cell>
          <cell r="K15">
            <v>0</v>
          </cell>
        </row>
        <row r="16">
          <cell r="B16">
            <v>28.987499999999997</v>
          </cell>
          <cell r="C16">
            <v>35.799999999999997</v>
          </cell>
          <cell r="D16">
            <v>17.899999999999999</v>
          </cell>
          <cell r="E16">
            <v>37.4375</v>
          </cell>
          <cell r="F16">
            <v>69</v>
          </cell>
          <cell r="G16">
            <v>24</v>
          </cell>
          <cell r="H16">
            <v>15.48</v>
          </cell>
          <cell r="I16" t="str">
            <v>O</v>
          </cell>
          <cell r="J16">
            <v>29.880000000000003</v>
          </cell>
          <cell r="K16">
            <v>0</v>
          </cell>
        </row>
        <row r="17">
          <cell r="B17">
            <v>24.081249999999997</v>
          </cell>
          <cell r="C17">
            <v>28.9</v>
          </cell>
          <cell r="D17">
            <v>19</v>
          </cell>
          <cell r="E17">
            <v>48.0625</v>
          </cell>
          <cell r="F17">
            <v>85</v>
          </cell>
          <cell r="G17">
            <v>27</v>
          </cell>
          <cell r="H17">
            <v>19.8</v>
          </cell>
          <cell r="I17" t="str">
            <v>S</v>
          </cell>
          <cell r="J17">
            <v>43.92</v>
          </cell>
          <cell r="K17">
            <v>0</v>
          </cell>
        </row>
        <row r="18">
          <cell r="B18">
            <v>20.147058823529417</v>
          </cell>
          <cell r="C18">
            <v>26.3</v>
          </cell>
          <cell r="D18">
            <v>11.7</v>
          </cell>
          <cell r="E18">
            <v>41.764705882352942</v>
          </cell>
          <cell r="F18">
            <v>54</v>
          </cell>
          <cell r="G18">
            <v>33</v>
          </cell>
          <cell r="H18">
            <v>20.52</v>
          </cell>
          <cell r="I18" t="str">
            <v>SE</v>
          </cell>
          <cell r="J18">
            <v>43.2</v>
          </cell>
          <cell r="K18">
            <v>0</v>
          </cell>
        </row>
        <row r="19">
          <cell r="B19">
            <v>22.268750000000001</v>
          </cell>
          <cell r="C19">
            <v>28.6</v>
          </cell>
          <cell r="D19">
            <v>11.4</v>
          </cell>
          <cell r="E19">
            <v>49.5</v>
          </cell>
          <cell r="F19">
            <v>75</v>
          </cell>
          <cell r="G19">
            <v>37</v>
          </cell>
          <cell r="H19">
            <v>26.64</v>
          </cell>
          <cell r="I19" t="str">
            <v>L</v>
          </cell>
          <cell r="J19">
            <v>41.4</v>
          </cell>
          <cell r="K19">
            <v>0</v>
          </cell>
        </row>
        <row r="20">
          <cell r="B20">
            <v>25.437500000000004</v>
          </cell>
          <cell r="C20">
            <v>31</v>
          </cell>
          <cell r="D20">
            <v>17.2</v>
          </cell>
          <cell r="E20">
            <v>41.8125</v>
          </cell>
          <cell r="F20">
            <v>73</v>
          </cell>
          <cell r="G20">
            <v>25</v>
          </cell>
          <cell r="H20">
            <v>25.56</v>
          </cell>
          <cell r="I20" t="str">
            <v>L</v>
          </cell>
          <cell r="J20">
            <v>43.2</v>
          </cell>
          <cell r="K20">
            <v>0</v>
          </cell>
        </row>
        <row r="21">
          <cell r="B21">
            <v>28.081250000000001</v>
          </cell>
          <cell r="C21">
            <v>34.5</v>
          </cell>
          <cell r="D21">
            <v>17.899999999999999</v>
          </cell>
          <cell r="E21">
            <v>34.875</v>
          </cell>
          <cell r="F21">
            <v>61</v>
          </cell>
          <cell r="G21">
            <v>23</v>
          </cell>
          <cell r="H21">
            <v>21.240000000000002</v>
          </cell>
          <cell r="I21" t="str">
            <v>NE</v>
          </cell>
          <cell r="J21">
            <v>43.92</v>
          </cell>
          <cell r="K21">
            <v>0</v>
          </cell>
        </row>
        <row r="22">
          <cell r="B22">
            <v>27.724999999999998</v>
          </cell>
          <cell r="C22">
            <v>32.1</v>
          </cell>
          <cell r="D22">
            <v>20.8</v>
          </cell>
          <cell r="E22">
            <v>42.875</v>
          </cell>
          <cell r="F22">
            <v>59</v>
          </cell>
          <cell r="G22">
            <v>33</v>
          </cell>
          <cell r="H22">
            <v>19.079999999999998</v>
          </cell>
          <cell r="I22" t="str">
            <v>NE</v>
          </cell>
          <cell r="J22">
            <v>32.04</v>
          </cell>
          <cell r="K22">
            <v>0</v>
          </cell>
        </row>
        <row r="23">
          <cell r="B23">
            <v>26.487500000000004</v>
          </cell>
          <cell r="C23">
            <v>30.7</v>
          </cell>
          <cell r="D23">
            <v>19.2</v>
          </cell>
          <cell r="E23">
            <v>56.625</v>
          </cell>
          <cell r="F23">
            <v>83</v>
          </cell>
          <cell r="G23">
            <v>43</v>
          </cell>
          <cell r="H23">
            <v>15.120000000000001</v>
          </cell>
          <cell r="I23" t="str">
            <v>O</v>
          </cell>
          <cell r="J23">
            <v>26.28</v>
          </cell>
          <cell r="K23">
            <v>0</v>
          </cell>
        </row>
        <row r="24">
          <cell r="B24">
            <v>24.762499999999999</v>
          </cell>
          <cell r="C24">
            <v>29.9</v>
          </cell>
          <cell r="D24">
            <v>16.8</v>
          </cell>
          <cell r="E24">
            <v>57.5</v>
          </cell>
          <cell r="F24">
            <v>86</v>
          </cell>
          <cell r="G24">
            <v>43</v>
          </cell>
          <cell r="H24">
            <v>16.920000000000002</v>
          </cell>
          <cell r="I24" t="str">
            <v>SO</v>
          </cell>
          <cell r="J24">
            <v>32.76</v>
          </cell>
          <cell r="K24">
            <v>0</v>
          </cell>
        </row>
        <row r="25">
          <cell r="B25">
            <v>24.711764705882356</v>
          </cell>
          <cell r="C25">
            <v>30.4</v>
          </cell>
          <cell r="D25">
            <v>16.8</v>
          </cell>
          <cell r="E25">
            <v>55</v>
          </cell>
          <cell r="F25">
            <v>85</v>
          </cell>
          <cell r="G25">
            <v>36</v>
          </cell>
          <cell r="H25">
            <v>14.4</v>
          </cell>
          <cell r="I25" t="str">
            <v>S</v>
          </cell>
          <cell r="J25">
            <v>27.720000000000002</v>
          </cell>
          <cell r="K25">
            <v>0</v>
          </cell>
        </row>
        <row r="26">
          <cell r="B26">
            <v>24.629411764705878</v>
          </cell>
          <cell r="C26">
            <v>30.4</v>
          </cell>
          <cell r="D26">
            <v>17</v>
          </cell>
          <cell r="E26">
            <v>49.411764705882355</v>
          </cell>
          <cell r="F26">
            <v>78</v>
          </cell>
          <cell r="G26">
            <v>35</v>
          </cell>
          <cell r="H26">
            <v>21.6</v>
          </cell>
          <cell r="I26" t="str">
            <v>SE</v>
          </cell>
          <cell r="J26">
            <v>34.200000000000003</v>
          </cell>
          <cell r="K26">
            <v>0</v>
          </cell>
        </row>
        <row r="27">
          <cell r="B27">
            <v>24.458823529411767</v>
          </cell>
          <cell r="C27">
            <v>29.6</v>
          </cell>
          <cell r="D27">
            <v>16.899999999999999</v>
          </cell>
          <cell r="E27">
            <v>46.176470588235297</v>
          </cell>
          <cell r="F27">
            <v>82</v>
          </cell>
          <cell r="G27">
            <v>30</v>
          </cell>
          <cell r="H27">
            <v>10.8</v>
          </cell>
          <cell r="I27" t="str">
            <v>S</v>
          </cell>
          <cell r="J27">
            <v>23.759999999999998</v>
          </cell>
          <cell r="K27">
            <v>0</v>
          </cell>
        </row>
        <row r="28">
          <cell r="B28">
            <v>24.594117647058823</v>
          </cell>
          <cell r="C28">
            <v>30.6</v>
          </cell>
          <cell r="D28">
            <v>14.8</v>
          </cell>
          <cell r="E28">
            <v>40.529411764705884</v>
          </cell>
          <cell r="F28">
            <v>72</v>
          </cell>
          <cell r="G28">
            <v>21</v>
          </cell>
          <cell r="H28">
            <v>21.96</v>
          </cell>
          <cell r="I28" t="str">
            <v>L</v>
          </cell>
          <cell r="J28">
            <v>40.680000000000007</v>
          </cell>
          <cell r="K28">
            <v>0</v>
          </cell>
        </row>
        <row r="29">
          <cell r="B29">
            <v>23.741176470588236</v>
          </cell>
          <cell r="C29">
            <v>30.9</v>
          </cell>
          <cell r="D29">
            <v>13.9</v>
          </cell>
          <cell r="E29">
            <v>42.235294117647058</v>
          </cell>
          <cell r="F29">
            <v>78</v>
          </cell>
          <cell r="G29">
            <v>22</v>
          </cell>
          <cell r="H29">
            <v>24.12</v>
          </cell>
          <cell r="I29" t="str">
            <v>L</v>
          </cell>
          <cell r="J29">
            <v>42.12</v>
          </cell>
          <cell r="K29">
            <v>0</v>
          </cell>
        </row>
        <row r="30">
          <cell r="B30">
            <v>25.306250000000002</v>
          </cell>
          <cell r="C30">
            <v>33.1</v>
          </cell>
          <cell r="D30">
            <v>15.2</v>
          </cell>
          <cell r="E30">
            <v>44.3125</v>
          </cell>
          <cell r="F30">
            <v>79</v>
          </cell>
          <cell r="G30">
            <v>28</v>
          </cell>
          <cell r="H30">
            <v>22.32</v>
          </cell>
          <cell r="I30" t="str">
            <v>L</v>
          </cell>
          <cell r="J30">
            <v>43.56</v>
          </cell>
          <cell r="K30">
            <v>0</v>
          </cell>
        </row>
        <row r="31">
          <cell r="B31">
            <v>23.206249999999997</v>
          </cell>
          <cell r="C31">
            <v>26.8</v>
          </cell>
          <cell r="D31">
            <v>17.899999999999999</v>
          </cell>
          <cell r="E31">
            <v>55.875</v>
          </cell>
          <cell r="F31">
            <v>69</v>
          </cell>
          <cell r="G31">
            <v>44</v>
          </cell>
          <cell r="H31">
            <v>20.16</v>
          </cell>
          <cell r="I31" t="str">
            <v>SE</v>
          </cell>
          <cell r="J31">
            <v>43.56</v>
          </cell>
          <cell r="K31">
            <v>0</v>
          </cell>
        </row>
        <row r="32">
          <cell r="B32">
            <v>26.356250000000003</v>
          </cell>
          <cell r="C32">
            <v>33.299999999999997</v>
          </cell>
          <cell r="D32">
            <v>17.7</v>
          </cell>
          <cell r="E32">
            <v>48.0625</v>
          </cell>
          <cell r="F32">
            <v>81</v>
          </cell>
          <cell r="G32">
            <v>27</v>
          </cell>
          <cell r="H32">
            <v>19.079999999999998</v>
          </cell>
          <cell r="I32" t="str">
            <v>L</v>
          </cell>
          <cell r="J32">
            <v>33.119999999999997</v>
          </cell>
          <cell r="K32">
            <v>0</v>
          </cell>
        </row>
        <row r="33">
          <cell r="B33">
            <v>28.7</v>
          </cell>
          <cell r="C33">
            <v>34.1</v>
          </cell>
          <cell r="D33">
            <v>20.6</v>
          </cell>
          <cell r="E33">
            <v>37.875</v>
          </cell>
          <cell r="F33">
            <v>64</v>
          </cell>
          <cell r="G33">
            <v>25</v>
          </cell>
          <cell r="H33">
            <v>19.440000000000001</v>
          </cell>
          <cell r="I33" t="str">
            <v>L</v>
          </cell>
          <cell r="J33">
            <v>37.800000000000004</v>
          </cell>
          <cell r="K33">
            <v>0</v>
          </cell>
        </row>
        <row r="34">
          <cell r="B34">
            <v>30.581250000000001</v>
          </cell>
          <cell r="C34">
            <v>36.9</v>
          </cell>
          <cell r="D34">
            <v>19.7</v>
          </cell>
          <cell r="E34">
            <v>33.875</v>
          </cell>
          <cell r="F34">
            <v>60</v>
          </cell>
          <cell r="G34">
            <v>20</v>
          </cell>
          <cell r="H34">
            <v>17.64</v>
          </cell>
          <cell r="I34" t="str">
            <v>NE</v>
          </cell>
          <cell r="J34">
            <v>37.080000000000005</v>
          </cell>
          <cell r="K34">
            <v>0</v>
          </cell>
        </row>
        <row r="35">
          <cell r="B35">
            <v>26.553333333333327</v>
          </cell>
          <cell r="C35">
            <v>33</v>
          </cell>
          <cell r="D35">
            <v>22.2</v>
          </cell>
          <cell r="E35">
            <v>56.266666666666666</v>
          </cell>
          <cell r="F35">
            <v>83</v>
          </cell>
          <cell r="G35">
            <v>34</v>
          </cell>
          <cell r="H35">
            <v>25.2</v>
          </cell>
          <cell r="I35" t="str">
            <v>SO</v>
          </cell>
          <cell r="J35">
            <v>51.84</v>
          </cell>
          <cell r="K35">
            <v>1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26.611764705882354</v>
          </cell>
          <cell r="C5">
            <v>34</v>
          </cell>
          <cell r="D5">
            <v>17.399999999999999</v>
          </cell>
          <cell r="E5">
            <v>53.117647058823529</v>
          </cell>
          <cell r="F5">
            <v>91</v>
          </cell>
          <cell r="G5">
            <v>28</v>
          </cell>
          <cell r="H5">
            <v>21.6</v>
          </cell>
          <cell r="I5" t="str">
            <v>NO</v>
          </cell>
          <cell r="J5">
            <v>41.04</v>
          </cell>
          <cell r="K5">
            <v>0</v>
          </cell>
        </row>
        <row r="6">
          <cell r="B6">
            <v>19.913043478260871</v>
          </cell>
          <cell r="C6">
            <v>26.4</v>
          </cell>
          <cell r="D6">
            <v>15</v>
          </cell>
          <cell r="E6">
            <v>67.782608695652172</v>
          </cell>
          <cell r="F6">
            <v>92</v>
          </cell>
          <cell r="G6">
            <v>44</v>
          </cell>
          <cell r="H6">
            <v>30.240000000000002</v>
          </cell>
          <cell r="I6" t="str">
            <v>SO</v>
          </cell>
          <cell r="J6">
            <v>52.56</v>
          </cell>
          <cell r="K6">
            <v>0</v>
          </cell>
        </row>
        <row r="7">
          <cell r="B7">
            <v>14.237500000000001</v>
          </cell>
          <cell r="C7">
            <v>17.5</v>
          </cell>
          <cell r="D7">
            <v>9.9</v>
          </cell>
          <cell r="E7">
            <v>57.625</v>
          </cell>
          <cell r="F7">
            <v>83</v>
          </cell>
          <cell r="G7">
            <v>40</v>
          </cell>
          <cell r="H7">
            <v>22.68</v>
          </cell>
          <cell r="I7" t="str">
            <v>S</v>
          </cell>
          <cell r="J7">
            <v>40.680000000000007</v>
          </cell>
          <cell r="K7">
            <v>0</v>
          </cell>
        </row>
        <row r="8">
          <cell r="B8">
            <v>15.035294117647059</v>
          </cell>
          <cell r="C8">
            <v>23.1</v>
          </cell>
          <cell r="D8">
            <v>5.2</v>
          </cell>
          <cell r="E8">
            <v>55.176470588235297</v>
          </cell>
          <cell r="F8">
            <v>93</v>
          </cell>
          <cell r="G8">
            <v>25</v>
          </cell>
          <cell r="H8">
            <v>15.120000000000001</v>
          </cell>
          <cell r="I8" t="str">
            <v>S</v>
          </cell>
          <cell r="J8">
            <v>28.8</v>
          </cell>
          <cell r="K8">
            <v>0</v>
          </cell>
        </row>
        <row r="9">
          <cell r="B9">
            <v>16.39130434782609</v>
          </cell>
          <cell r="C9">
            <v>26.8</v>
          </cell>
          <cell r="D9">
            <v>7.5</v>
          </cell>
          <cell r="E9">
            <v>63.695652173913047</v>
          </cell>
          <cell r="F9">
            <v>90</v>
          </cell>
          <cell r="G9">
            <v>38</v>
          </cell>
          <cell r="H9">
            <v>11.16</v>
          </cell>
          <cell r="I9" t="str">
            <v>SE</v>
          </cell>
          <cell r="J9">
            <v>23.759999999999998</v>
          </cell>
          <cell r="K9">
            <v>0</v>
          </cell>
        </row>
        <row r="10">
          <cell r="B10">
            <v>20.120833333333334</v>
          </cell>
          <cell r="C10">
            <v>32.4</v>
          </cell>
          <cell r="D10">
            <v>10.6</v>
          </cell>
          <cell r="E10">
            <v>73.791666666666671</v>
          </cell>
          <cell r="F10">
            <v>98</v>
          </cell>
          <cell r="G10">
            <v>33</v>
          </cell>
          <cell r="H10">
            <v>20.16</v>
          </cell>
          <cell r="I10" t="str">
            <v>SE</v>
          </cell>
          <cell r="J10">
            <v>37.080000000000005</v>
          </cell>
          <cell r="K10">
            <v>0</v>
          </cell>
        </row>
        <row r="11">
          <cell r="B11">
            <v>25.820833333333329</v>
          </cell>
          <cell r="C11">
            <v>34</v>
          </cell>
          <cell r="D11">
            <v>20</v>
          </cell>
          <cell r="E11">
            <v>59.291666666666664</v>
          </cell>
          <cell r="F11">
            <v>83</v>
          </cell>
          <cell r="G11">
            <v>33</v>
          </cell>
          <cell r="H11">
            <v>30.96</v>
          </cell>
          <cell r="I11" t="str">
            <v>NE</v>
          </cell>
          <cell r="J11">
            <v>48.24</v>
          </cell>
          <cell r="K11">
            <v>0</v>
          </cell>
        </row>
        <row r="12">
          <cell r="B12">
            <v>24.890909090909098</v>
          </cell>
          <cell r="C12">
            <v>35.200000000000003</v>
          </cell>
          <cell r="D12">
            <v>17.600000000000001</v>
          </cell>
          <cell r="E12">
            <v>64.86363636363636</v>
          </cell>
          <cell r="F12">
            <v>95</v>
          </cell>
          <cell r="G12">
            <v>28</v>
          </cell>
          <cell r="H12">
            <v>20.52</v>
          </cell>
          <cell r="I12" t="str">
            <v>NE</v>
          </cell>
          <cell r="J12">
            <v>40.32</v>
          </cell>
          <cell r="K12">
            <v>0</v>
          </cell>
        </row>
        <row r="13">
          <cell r="B13">
            <v>23.652173913043484</v>
          </cell>
          <cell r="C13">
            <v>34.6</v>
          </cell>
          <cell r="D13">
            <v>14.6</v>
          </cell>
          <cell r="E13">
            <v>65</v>
          </cell>
          <cell r="F13">
            <v>96</v>
          </cell>
          <cell r="G13">
            <v>24</v>
          </cell>
          <cell r="H13">
            <v>18</v>
          </cell>
          <cell r="I13" t="str">
            <v>NE</v>
          </cell>
          <cell r="J13">
            <v>36.36</v>
          </cell>
          <cell r="K13">
            <v>0</v>
          </cell>
        </row>
        <row r="14">
          <cell r="B14">
            <v>20.05</v>
          </cell>
          <cell r="C14">
            <v>27.2</v>
          </cell>
          <cell r="D14">
            <v>14.5</v>
          </cell>
          <cell r="E14">
            <v>66.5</v>
          </cell>
          <cell r="F14">
            <v>94</v>
          </cell>
          <cell r="G14">
            <v>44</v>
          </cell>
          <cell r="H14">
            <v>19.8</v>
          </cell>
          <cell r="I14" t="str">
            <v>SO</v>
          </cell>
          <cell r="J14">
            <v>38.880000000000003</v>
          </cell>
          <cell r="K14">
            <v>0</v>
          </cell>
        </row>
        <row r="15">
          <cell r="B15">
            <v>22.647619047619049</v>
          </cell>
          <cell r="C15">
            <v>34.9</v>
          </cell>
          <cell r="D15">
            <v>10.6</v>
          </cell>
          <cell r="E15">
            <v>63.047619047619051</v>
          </cell>
          <cell r="F15">
            <v>97</v>
          </cell>
          <cell r="G15">
            <v>24</v>
          </cell>
          <cell r="H15">
            <v>20.16</v>
          </cell>
          <cell r="I15" t="str">
            <v>N</v>
          </cell>
          <cell r="J15">
            <v>37.080000000000005</v>
          </cell>
          <cell r="K15">
            <v>0</v>
          </cell>
        </row>
        <row r="16">
          <cell r="B16">
            <v>24.474999999999998</v>
          </cell>
          <cell r="C16">
            <v>36.1</v>
          </cell>
          <cell r="D16">
            <v>16</v>
          </cell>
          <cell r="E16">
            <v>63.583333333333336</v>
          </cell>
          <cell r="F16">
            <v>94</v>
          </cell>
          <cell r="G16">
            <v>23</v>
          </cell>
          <cell r="H16">
            <v>16.2</v>
          </cell>
          <cell r="I16" t="str">
            <v>NE</v>
          </cell>
          <cell r="J16">
            <v>39.24</v>
          </cell>
          <cell r="K16">
            <v>0</v>
          </cell>
        </row>
        <row r="17">
          <cell r="B17">
            <v>22.208695652173912</v>
          </cell>
          <cell r="C17">
            <v>26.5</v>
          </cell>
          <cell r="D17">
            <v>18.100000000000001</v>
          </cell>
          <cell r="E17">
            <v>68.782608695652172</v>
          </cell>
          <cell r="F17">
            <v>92</v>
          </cell>
          <cell r="G17">
            <v>51</v>
          </cell>
          <cell r="H17">
            <v>25.2</v>
          </cell>
          <cell r="I17" t="str">
            <v>SO</v>
          </cell>
          <cell r="J17">
            <v>47.519999999999996</v>
          </cell>
          <cell r="K17">
            <v>0</v>
          </cell>
        </row>
        <row r="18">
          <cell r="B18">
            <v>18.984210526315788</v>
          </cell>
          <cell r="C18">
            <v>24.2</v>
          </cell>
          <cell r="D18">
            <v>12.6</v>
          </cell>
          <cell r="E18">
            <v>47.789473684210527</v>
          </cell>
          <cell r="F18">
            <v>65</v>
          </cell>
          <cell r="G18">
            <v>34</v>
          </cell>
          <cell r="H18">
            <v>19.079999999999998</v>
          </cell>
          <cell r="I18" t="str">
            <v>S</v>
          </cell>
          <cell r="J18">
            <v>38.880000000000003</v>
          </cell>
          <cell r="K18">
            <v>0</v>
          </cell>
        </row>
        <row r="19">
          <cell r="B19">
            <v>23.511111111111109</v>
          </cell>
          <cell r="C19">
            <v>33.299999999999997</v>
          </cell>
          <cell r="D19">
            <v>11.1</v>
          </cell>
          <cell r="E19">
            <v>53.277777777777779</v>
          </cell>
          <cell r="F19">
            <v>90</v>
          </cell>
          <cell r="G19">
            <v>30</v>
          </cell>
          <cell r="H19">
            <v>11.520000000000001</v>
          </cell>
          <cell r="I19" t="str">
            <v>SO</v>
          </cell>
          <cell r="J19">
            <v>26.64</v>
          </cell>
          <cell r="K19">
            <v>0</v>
          </cell>
        </row>
        <row r="20">
          <cell r="B20">
            <v>26.311111111111114</v>
          </cell>
          <cell r="C20">
            <v>35.1</v>
          </cell>
          <cell r="D20">
            <v>14.6</v>
          </cell>
          <cell r="E20">
            <v>55.388888888888886</v>
          </cell>
          <cell r="F20">
            <v>95</v>
          </cell>
          <cell r="G20">
            <v>18</v>
          </cell>
          <cell r="H20">
            <v>19.079999999999998</v>
          </cell>
          <cell r="I20" t="str">
            <v>NE</v>
          </cell>
          <cell r="J20">
            <v>37.440000000000005</v>
          </cell>
          <cell r="K20">
            <v>0.2</v>
          </cell>
        </row>
        <row r="21">
          <cell r="B21">
            <v>27.888235294117649</v>
          </cell>
          <cell r="C21">
            <v>35.700000000000003</v>
          </cell>
          <cell r="D21">
            <v>17.3</v>
          </cell>
          <cell r="E21">
            <v>51</v>
          </cell>
          <cell r="F21">
            <v>88</v>
          </cell>
          <cell r="G21">
            <v>28</v>
          </cell>
          <cell r="H21">
            <v>26.28</v>
          </cell>
          <cell r="I21" t="str">
            <v>NO</v>
          </cell>
          <cell r="J21">
            <v>51.12</v>
          </cell>
          <cell r="K21">
            <v>0</v>
          </cell>
        </row>
        <row r="22">
          <cell r="B22">
            <v>27.733333333333331</v>
          </cell>
          <cell r="C22">
            <v>34.4</v>
          </cell>
          <cell r="D22">
            <v>20.5</v>
          </cell>
          <cell r="E22">
            <v>59.222222222222221</v>
          </cell>
          <cell r="F22">
            <v>85</v>
          </cell>
          <cell r="G22">
            <v>36</v>
          </cell>
          <cell r="H22">
            <v>19.079999999999998</v>
          </cell>
          <cell r="I22" t="str">
            <v>N</v>
          </cell>
          <cell r="J22">
            <v>37.440000000000005</v>
          </cell>
          <cell r="K22">
            <v>0</v>
          </cell>
        </row>
        <row r="23">
          <cell r="B23">
            <v>25.18</v>
          </cell>
          <cell r="C23">
            <v>28.7</v>
          </cell>
          <cell r="D23">
            <v>20.7</v>
          </cell>
          <cell r="E23">
            <v>63.466666666666669</v>
          </cell>
          <cell r="F23">
            <v>83</v>
          </cell>
          <cell r="G23">
            <v>52</v>
          </cell>
          <cell r="H23">
            <v>15.840000000000002</v>
          </cell>
          <cell r="I23" t="str">
            <v>SO</v>
          </cell>
          <cell r="J23">
            <v>26.64</v>
          </cell>
          <cell r="K23">
            <v>0</v>
          </cell>
        </row>
        <row r="24">
          <cell r="B24">
            <v>24.835714285714285</v>
          </cell>
          <cell r="C24">
            <v>30.4</v>
          </cell>
          <cell r="D24">
            <v>16.5</v>
          </cell>
          <cell r="E24">
            <v>58.214285714285715</v>
          </cell>
          <cell r="F24">
            <v>83</v>
          </cell>
          <cell r="G24">
            <v>41</v>
          </cell>
          <cell r="H24">
            <v>11.879999999999999</v>
          </cell>
          <cell r="I24" t="str">
            <v>S</v>
          </cell>
          <cell r="J24">
            <v>25.92</v>
          </cell>
          <cell r="K24">
            <v>0</v>
          </cell>
        </row>
        <row r="25">
          <cell r="B25">
            <v>26.164705882352937</v>
          </cell>
          <cell r="C25">
            <v>33.200000000000003</v>
          </cell>
          <cell r="D25">
            <v>15.7</v>
          </cell>
          <cell r="E25">
            <v>56.294117647058826</v>
          </cell>
          <cell r="F25">
            <v>88</v>
          </cell>
          <cell r="G25">
            <v>34</v>
          </cell>
          <cell r="H25">
            <v>14.04</v>
          </cell>
          <cell r="I25" t="str">
            <v>S</v>
          </cell>
          <cell r="J25">
            <v>22.68</v>
          </cell>
          <cell r="K25">
            <v>0</v>
          </cell>
        </row>
        <row r="26">
          <cell r="B26">
            <v>28.387500000000003</v>
          </cell>
          <cell r="C26">
            <v>35.9</v>
          </cell>
          <cell r="D26">
            <v>16.2</v>
          </cell>
          <cell r="E26">
            <v>53.625</v>
          </cell>
          <cell r="F26">
            <v>97</v>
          </cell>
          <cell r="G26">
            <v>26</v>
          </cell>
          <cell r="H26">
            <v>10.08</v>
          </cell>
          <cell r="I26" t="str">
            <v>SE</v>
          </cell>
          <cell r="J26">
            <v>22.32</v>
          </cell>
          <cell r="K26">
            <v>0</v>
          </cell>
        </row>
        <row r="27">
          <cell r="B27">
            <v>26.566666666666666</v>
          </cell>
          <cell r="C27">
            <v>31.7</v>
          </cell>
          <cell r="D27">
            <v>21.2</v>
          </cell>
          <cell r="E27">
            <v>55.733333333333334</v>
          </cell>
          <cell r="F27">
            <v>84</v>
          </cell>
          <cell r="G27">
            <v>32</v>
          </cell>
          <cell r="H27">
            <v>15.120000000000001</v>
          </cell>
          <cell r="I27" t="str">
            <v>S</v>
          </cell>
          <cell r="J27">
            <v>26.28</v>
          </cell>
          <cell r="K27">
            <v>0</v>
          </cell>
        </row>
        <row r="28">
          <cell r="B28">
            <v>27.935714285714283</v>
          </cell>
          <cell r="C28">
            <v>34</v>
          </cell>
          <cell r="D28">
            <v>15.6</v>
          </cell>
          <cell r="E28">
            <v>51.642857142857146</v>
          </cell>
          <cell r="F28">
            <v>95</v>
          </cell>
          <cell r="G28">
            <v>30</v>
          </cell>
          <cell r="H28">
            <v>9</v>
          </cell>
          <cell r="I28" t="str">
            <v>NE</v>
          </cell>
          <cell r="J28">
            <v>21.6</v>
          </cell>
          <cell r="K28">
            <v>0</v>
          </cell>
        </row>
        <row r="29">
          <cell r="B29">
            <v>28.986666666666672</v>
          </cell>
          <cell r="C29">
            <v>35.700000000000003</v>
          </cell>
          <cell r="D29">
            <v>18.5</v>
          </cell>
          <cell r="E29">
            <v>44.06666666666667</v>
          </cell>
          <cell r="F29">
            <v>88</v>
          </cell>
          <cell r="G29">
            <v>23</v>
          </cell>
          <cell r="H29">
            <v>20.52</v>
          </cell>
          <cell r="I29" t="str">
            <v>NE</v>
          </cell>
          <cell r="J29">
            <v>37.440000000000005</v>
          </cell>
          <cell r="K29">
            <v>0.2</v>
          </cell>
        </row>
        <row r="30">
          <cell r="B30">
            <v>29.4</v>
          </cell>
          <cell r="C30">
            <v>35.799999999999997</v>
          </cell>
          <cell r="D30">
            <v>20.8</v>
          </cell>
          <cell r="E30">
            <v>43.357142857142854</v>
          </cell>
          <cell r="F30">
            <v>75</v>
          </cell>
          <cell r="G30">
            <v>25</v>
          </cell>
          <cell r="H30">
            <v>20.52</v>
          </cell>
          <cell r="I30" t="str">
            <v>N</v>
          </cell>
          <cell r="J30">
            <v>36.36</v>
          </cell>
          <cell r="K30">
            <v>0</v>
          </cell>
        </row>
        <row r="31">
          <cell r="B31">
            <v>24.281818181818185</v>
          </cell>
          <cell r="C31">
            <v>28</v>
          </cell>
          <cell r="D31">
            <v>19.600000000000001</v>
          </cell>
          <cell r="E31">
            <v>74.181818181818187</v>
          </cell>
          <cell r="F31">
            <v>94</v>
          </cell>
          <cell r="G31">
            <v>54</v>
          </cell>
          <cell r="H31">
            <v>12.96</v>
          </cell>
          <cell r="I31" t="str">
            <v>SE</v>
          </cell>
          <cell r="J31">
            <v>27</v>
          </cell>
          <cell r="K31">
            <v>0</v>
          </cell>
        </row>
        <row r="32">
          <cell r="B32">
            <v>28.030769230769234</v>
          </cell>
          <cell r="C32">
            <v>33.299999999999997</v>
          </cell>
          <cell r="D32">
            <v>17.100000000000001</v>
          </cell>
          <cell r="E32">
            <v>55.692307692307693</v>
          </cell>
          <cell r="F32">
            <v>97</v>
          </cell>
          <cell r="G32">
            <v>30</v>
          </cell>
          <cell r="H32">
            <v>10.08</v>
          </cell>
          <cell r="I32" t="str">
            <v>L</v>
          </cell>
          <cell r="J32">
            <v>19.8</v>
          </cell>
          <cell r="K32">
            <v>0.2</v>
          </cell>
        </row>
        <row r="33">
          <cell r="B33">
            <v>31.561538461538461</v>
          </cell>
          <cell r="C33">
            <v>36.9</v>
          </cell>
          <cell r="D33">
            <v>18.399999999999999</v>
          </cell>
          <cell r="E33">
            <v>42.692307692307693</v>
          </cell>
          <cell r="F33">
            <v>93</v>
          </cell>
          <cell r="G33">
            <v>24</v>
          </cell>
          <cell r="H33">
            <v>14.4</v>
          </cell>
          <cell r="I33" t="str">
            <v>N</v>
          </cell>
          <cell r="J33">
            <v>43.56</v>
          </cell>
          <cell r="K33">
            <v>0</v>
          </cell>
        </row>
        <row r="34">
          <cell r="B34">
            <v>30.568749999999998</v>
          </cell>
          <cell r="C34">
            <v>37.799999999999997</v>
          </cell>
          <cell r="D34">
            <v>21.4</v>
          </cell>
          <cell r="E34">
            <v>48.3125</v>
          </cell>
          <cell r="F34">
            <v>87</v>
          </cell>
          <cell r="G34">
            <v>23</v>
          </cell>
          <cell r="H34">
            <v>19.440000000000001</v>
          </cell>
          <cell r="I34" t="str">
            <v>N</v>
          </cell>
          <cell r="J34">
            <v>37.440000000000005</v>
          </cell>
          <cell r="K34">
            <v>0</v>
          </cell>
        </row>
        <row r="35">
          <cell r="B35">
            <v>29.5625</v>
          </cell>
          <cell r="C35">
            <v>37.799999999999997</v>
          </cell>
          <cell r="D35">
            <v>21.9</v>
          </cell>
          <cell r="E35">
            <v>58.5</v>
          </cell>
          <cell r="F35">
            <v>90</v>
          </cell>
          <cell r="G35">
            <v>28</v>
          </cell>
          <cell r="H35">
            <v>23.040000000000003</v>
          </cell>
          <cell r="I35" t="str">
            <v>S</v>
          </cell>
          <cell r="J35">
            <v>72</v>
          </cell>
          <cell r="K35">
            <v>7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28.836363636363636</v>
          </cell>
          <cell r="C5">
            <v>33.799999999999997</v>
          </cell>
          <cell r="D5">
            <v>18.2</v>
          </cell>
          <cell r="E5">
            <v>41.454545454545453</v>
          </cell>
          <cell r="F5">
            <v>60</v>
          </cell>
          <cell r="G5">
            <v>31</v>
          </cell>
          <cell r="H5">
            <v>21.6</v>
          </cell>
          <cell r="I5" t="str">
            <v>N</v>
          </cell>
          <cell r="J5">
            <v>46.800000000000004</v>
          </cell>
          <cell r="K5">
            <v>0</v>
          </cell>
        </row>
        <row r="6">
          <cell r="B6">
            <v>21.554545454545455</v>
          </cell>
          <cell r="C6">
            <v>23.3</v>
          </cell>
          <cell r="D6">
            <v>19.5</v>
          </cell>
          <cell r="E6">
            <v>50.545454545454547</v>
          </cell>
          <cell r="F6">
            <v>63</v>
          </cell>
          <cell r="G6">
            <v>40</v>
          </cell>
          <cell r="H6">
            <v>19.8</v>
          </cell>
          <cell r="I6" t="str">
            <v>SO</v>
          </cell>
          <cell r="J6">
            <v>43.92</v>
          </cell>
          <cell r="K6">
            <v>0</v>
          </cell>
        </row>
        <row r="7">
          <cell r="B7">
            <v>12.672727272727274</v>
          </cell>
          <cell r="C7">
            <v>16.399999999999999</v>
          </cell>
          <cell r="D7">
            <v>8.3000000000000007</v>
          </cell>
          <cell r="E7">
            <v>58.727272727272727</v>
          </cell>
          <cell r="F7">
            <v>73</v>
          </cell>
          <cell r="G7">
            <v>46</v>
          </cell>
          <cell r="H7">
            <v>16.920000000000002</v>
          </cell>
          <cell r="I7" t="str">
            <v>S</v>
          </cell>
          <cell r="J7">
            <v>31.680000000000003</v>
          </cell>
          <cell r="K7">
            <v>0</v>
          </cell>
        </row>
        <row r="8">
          <cell r="B8">
            <v>17.245454545454546</v>
          </cell>
          <cell r="C8">
            <v>24.8</v>
          </cell>
          <cell r="D8">
            <v>0.6</v>
          </cell>
          <cell r="E8">
            <v>57.454545454545453</v>
          </cell>
          <cell r="F8">
            <v>80</v>
          </cell>
          <cell r="G8">
            <v>37</v>
          </cell>
          <cell r="H8">
            <v>11.879999999999999</v>
          </cell>
          <cell r="I8" t="str">
            <v>SE</v>
          </cell>
          <cell r="J8">
            <v>25.56</v>
          </cell>
          <cell r="K8">
            <v>0</v>
          </cell>
        </row>
        <row r="9">
          <cell r="B9">
            <v>21.720000000000002</v>
          </cell>
          <cell r="C9">
            <v>25.1</v>
          </cell>
          <cell r="D9">
            <v>12.4</v>
          </cell>
          <cell r="E9">
            <v>60.2</v>
          </cell>
          <cell r="F9">
            <v>78</v>
          </cell>
          <cell r="G9">
            <v>51</v>
          </cell>
          <cell r="H9">
            <v>15.48</v>
          </cell>
          <cell r="I9" t="str">
            <v>L</v>
          </cell>
          <cell r="J9">
            <v>33.119999999999997</v>
          </cell>
          <cell r="K9">
            <v>0</v>
          </cell>
        </row>
        <row r="10">
          <cell r="B10">
            <v>24.45454545454545</v>
          </cell>
          <cell r="C10">
            <v>28.9</v>
          </cell>
          <cell r="D10">
            <v>15</v>
          </cell>
          <cell r="E10">
            <v>61.636363636363633</v>
          </cell>
          <cell r="F10">
            <v>83</v>
          </cell>
          <cell r="G10">
            <v>46</v>
          </cell>
          <cell r="H10">
            <v>25.2</v>
          </cell>
          <cell r="I10" t="str">
            <v>NE</v>
          </cell>
          <cell r="J10">
            <v>47.16</v>
          </cell>
          <cell r="K10">
            <v>0</v>
          </cell>
        </row>
        <row r="11">
          <cell r="B11">
            <v>27.845454545454547</v>
          </cell>
          <cell r="C11">
            <v>32.299999999999997</v>
          </cell>
          <cell r="D11">
            <v>17.600000000000001</v>
          </cell>
          <cell r="E11">
            <v>56.18181818181818</v>
          </cell>
          <cell r="F11">
            <v>79</v>
          </cell>
          <cell r="G11">
            <v>39</v>
          </cell>
          <cell r="H11">
            <v>21.240000000000002</v>
          </cell>
          <cell r="I11" t="str">
            <v>NE</v>
          </cell>
          <cell r="J11">
            <v>43.56</v>
          </cell>
          <cell r="K11">
            <v>0</v>
          </cell>
        </row>
        <row r="12">
          <cell r="B12">
            <v>29.545454545454547</v>
          </cell>
          <cell r="C12">
            <v>34.1</v>
          </cell>
          <cell r="D12">
            <v>19.8</v>
          </cell>
          <cell r="E12">
            <v>50.545454545454547</v>
          </cell>
          <cell r="F12">
            <v>78</v>
          </cell>
          <cell r="G12">
            <v>34</v>
          </cell>
          <cell r="H12">
            <v>18.36</v>
          </cell>
          <cell r="I12" t="str">
            <v>N</v>
          </cell>
          <cell r="J12">
            <v>36</v>
          </cell>
          <cell r="K12">
            <v>0</v>
          </cell>
        </row>
        <row r="13">
          <cell r="B13">
            <v>30.200000000000003</v>
          </cell>
          <cell r="C13">
            <v>34.200000000000003</v>
          </cell>
          <cell r="D13">
            <v>19</v>
          </cell>
          <cell r="E13">
            <v>39.636363636363633</v>
          </cell>
          <cell r="F13">
            <v>61</v>
          </cell>
          <cell r="G13">
            <v>28</v>
          </cell>
          <cell r="H13">
            <v>24.840000000000003</v>
          </cell>
          <cell r="I13" t="str">
            <v>N</v>
          </cell>
          <cell r="J13">
            <v>57.960000000000008</v>
          </cell>
          <cell r="K13">
            <v>0</v>
          </cell>
        </row>
        <row r="14">
          <cell r="B14">
            <v>22.7</v>
          </cell>
          <cell r="C14">
            <v>27</v>
          </cell>
          <cell r="D14">
            <v>15.7</v>
          </cell>
          <cell r="E14">
            <v>60.727272727272727</v>
          </cell>
          <cell r="F14">
            <v>76</v>
          </cell>
          <cell r="G14">
            <v>49</v>
          </cell>
          <cell r="H14">
            <v>11.16</v>
          </cell>
          <cell r="I14" t="str">
            <v>S</v>
          </cell>
          <cell r="J14">
            <v>25.92</v>
          </cell>
          <cell r="K14">
            <v>0</v>
          </cell>
        </row>
        <row r="15">
          <cell r="B15">
            <v>27.809090909090912</v>
          </cell>
          <cell r="C15">
            <v>33.5</v>
          </cell>
          <cell r="D15">
            <v>11.8</v>
          </cell>
          <cell r="E15">
            <v>56.090909090909093</v>
          </cell>
          <cell r="F15">
            <v>83</v>
          </cell>
          <cell r="G15">
            <v>35</v>
          </cell>
          <cell r="H15">
            <v>16.920000000000002</v>
          </cell>
          <cell r="I15" t="str">
            <v>NE</v>
          </cell>
          <cell r="J15">
            <v>38.880000000000003</v>
          </cell>
          <cell r="K15">
            <v>0</v>
          </cell>
        </row>
        <row r="16">
          <cell r="B16">
            <v>31.227272727272734</v>
          </cell>
          <cell r="C16">
            <v>35</v>
          </cell>
          <cell r="D16">
            <v>18.3</v>
          </cell>
          <cell r="E16">
            <v>41</v>
          </cell>
          <cell r="F16">
            <v>62</v>
          </cell>
          <cell r="G16">
            <v>32</v>
          </cell>
          <cell r="H16">
            <v>20.16</v>
          </cell>
          <cell r="I16" t="str">
            <v>NO</v>
          </cell>
          <cell r="J16">
            <v>38.159999999999997</v>
          </cell>
          <cell r="K16">
            <v>0</v>
          </cell>
        </row>
        <row r="17">
          <cell r="B17">
            <v>24.363636363636363</v>
          </cell>
          <cell r="C17">
            <v>27.6</v>
          </cell>
          <cell r="D17">
            <v>18.2</v>
          </cell>
          <cell r="E17">
            <v>57.909090909090907</v>
          </cell>
          <cell r="F17">
            <v>71</v>
          </cell>
          <cell r="G17">
            <v>37</v>
          </cell>
          <cell r="H17">
            <v>18</v>
          </cell>
          <cell r="I17" t="str">
            <v>S</v>
          </cell>
          <cell r="J17">
            <v>41.4</v>
          </cell>
          <cell r="K17">
            <v>0</v>
          </cell>
        </row>
        <row r="18">
          <cell r="B18">
            <v>21.463636363636365</v>
          </cell>
          <cell r="C18">
            <v>27.3</v>
          </cell>
          <cell r="D18">
            <v>10</v>
          </cell>
          <cell r="E18">
            <v>47.090909090909093</v>
          </cell>
          <cell r="F18">
            <v>58</v>
          </cell>
          <cell r="G18">
            <v>39</v>
          </cell>
          <cell r="H18">
            <v>11.879999999999999</v>
          </cell>
          <cell r="I18" t="str">
            <v>SE</v>
          </cell>
          <cell r="J18">
            <v>26.28</v>
          </cell>
          <cell r="K18">
            <v>0</v>
          </cell>
        </row>
        <row r="19">
          <cell r="B19">
            <v>23.481818181818184</v>
          </cell>
          <cell r="C19">
            <v>29.1</v>
          </cell>
          <cell r="D19">
            <v>12.1</v>
          </cell>
          <cell r="E19">
            <v>54.545454545454547</v>
          </cell>
          <cell r="F19">
            <v>73</v>
          </cell>
          <cell r="G19">
            <v>43</v>
          </cell>
          <cell r="H19">
            <v>20.88</v>
          </cell>
          <cell r="I19" t="str">
            <v>NE</v>
          </cell>
          <cell r="J19">
            <v>39.24</v>
          </cell>
          <cell r="K19">
            <v>0</v>
          </cell>
        </row>
        <row r="20">
          <cell r="B20">
            <v>27.918181818181822</v>
          </cell>
          <cell r="C20">
            <v>31.9</v>
          </cell>
          <cell r="D20">
            <v>18.7</v>
          </cell>
          <cell r="E20">
            <v>45.454545454545453</v>
          </cell>
          <cell r="F20">
            <v>65</v>
          </cell>
          <cell r="G20">
            <v>33</v>
          </cell>
          <cell r="H20">
            <v>21.240000000000002</v>
          </cell>
          <cell r="I20" t="str">
            <v>NE</v>
          </cell>
          <cell r="J20">
            <v>43.2</v>
          </cell>
          <cell r="K20">
            <v>0</v>
          </cell>
        </row>
        <row r="21">
          <cell r="B21">
            <v>30</v>
          </cell>
          <cell r="C21">
            <v>34.4</v>
          </cell>
          <cell r="D21">
            <v>18.600000000000001</v>
          </cell>
          <cell r="E21">
            <v>41.727272727272727</v>
          </cell>
          <cell r="F21">
            <v>57</v>
          </cell>
          <cell r="G21">
            <v>34</v>
          </cell>
          <cell r="H21">
            <v>20.88</v>
          </cell>
          <cell r="I21" t="str">
            <v>N</v>
          </cell>
          <cell r="J21">
            <v>45</v>
          </cell>
          <cell r="K21">
            <v>0</v>
          </cell>
        </row>
        <row r="22">
          <cell r="B22">
            <v>29.98</v>
          </cell>
          <cell r="C22">
            <v>33</v>
          </cell>
          <cell r="D22">
            <v>24.1</v>
          </cell>
          <cell r="E22">
            <v>46.5</v>
          </cell>
          <cell r="F22">
            <v>54</v>
          </cell>
          <cell r="G22">
            <v>41</v>
          </cell>
          <cell r="H22">
            <v>20.52</v>
          </cell>
          <cell r="I22" t="str">
            <v>NO</v>
          </cell>
          <cell r="J22">
            <v>45.72</v>
          </cell>
          <cell r="K22">
            <v>0</v>
          </cell>
        </row>
        <row r="23">
          <cell r="B23">
            <v>27.027272727272727</v>
          </cell>
          <cell r="C23">
            <v>31.1</v>
          </cell>
          <cell r="D23">
            <v>20.6</v>
          </cell>
          <cell r="E23">
            <v>60.727272727272727</v>
          </cell>
          <cell r="F23">
            <v>71</v>
          </cell>
          <cell r="G23">
            <v>51</v>
          </cell>
          <cell r="H23">
            <v>10.8</v>
          </cell>
          <cell r="I23" t="str">
            <v>SO</v>
          </cell>
          <cell r="J23">
            <v>23.759999999999998</v>
          </cell>
          <cell r="K23">
            <v>0</v>
          </cell>
        </row>
        <row r="24">
          <cell r="B24">
            <v>26.045454545454547</v>
          </cell>
          <cell r="C24">
            <v>30.1</v>
          </cell>
          <cell r="D24">
            <v>17</v>
          </cell>
          <cell r="E24">
            <v>61</v>
          </cell>
          <cell r="F24">
            <v>76</v>
          </cell>
          <cell r="G24">
            <v>51</v>
          </cell>
          <cell r="H24">
            <v>12.24</v>
          </cell>
          <cell r="I24" t="str">
            <v>S</v>
          </cell>
          <cell r="J24">
            <v>21.6</v>
          </cell>
          <cell r="K24">
            <v>0</v>
          </cell>
        </row>
        <row r="25">
          <cell r="B25">
            <v>26.845454545454547</v>
          </cell>
          <cell r="C25">
            <v>30.7</v>
          </cell>
          <cell r="D25">
            <v>15.5</v>
          </cell>
          <cell r="E25">
            <v>59.545454545454547</v>
          </cell>
          <cell r="F25">
            <v>79</v>
          </cell>
          <cell r="G25">
            <v>46</v>
          </cell>
          <cell r="H25">
            <v>12.96</v>
          </cell>
          <cell r="I25" t="str">
            <v>L</v>
          </cell>
          <cell r="J25">
            <v>25.2</v>
          </cell>
          <cell r="K25">
            <v>0</v>
          </cell>
        </row>
        <row r="26">
          <cell r="B26">
            <v>27.781818181818178</v>
          </cell>
          <cell r="C26">
            <v>32.1</v>
          </cell>
          <cell r="D26">
            <v>18.2</v>
          </cell>
          <cell r="E26">
            <v>51.636363636363633</v>
          </cell>
          <cell r="F26">
            <v>68</v>
          </cell>
          <cell r="G26">
            <v>41</v>
          </cell>
          <cell r="H26">
            <v>18.36</v>
          </cell>
          <cell r="I26" t="str">
            <v>NE</v>
          </cell>
          <cell r="J26">
            <v>40.32</v>
          </cell>
          <cell r="K26">
            <v>0</v>
          </cell>
        </row>
        <row r="27">
          <cell r="B27">
            <v>26.354545454545459</v>
          </cell>
          <cell r="C27">
            <v>30.1</v>
          </cell>
          <cell r="D27">
            <v>16.5</v>
          </cell>
          <cell r="E27">
            <v>54.81818181818182</v>
          </cell>
          <cell r="F27">
            <v>74</v>
          </cell>
          <cell r="G27">
            <v>41</v>
          </cell>
          <cell r="H27">
            <v>11.16</v>
          </cell>
          <cell r="I27" t="str">
            <v>S</v>
          </cell>
          <cell r="J27">
            <v>25.56</v>
          </cell>
          <cell r="K27">
            <v>0</v>
          </cell>
        </row>
        <row r="28">
          <cell r="B28">
            <v>26.972727272727276</v>
          </cell>
          <cell r="C28">
            <v>31.4</v>
          </cell>
          <cell r="D28">
            <v>14.2</v>
          </cell>
          <cell r="E28">
            <v>45.727272727272727</v>
          </cell>
          <cell r="F28">
            <v>70</v>
          </cell>
          <cell r="G28">
            <v>32</v>
          </cell>
          <cell r="H28">
            <v>15.120000000000001</v>
          </cell>
          <cell r="I28" t="str">
            <v>L</v>
          </cell>
          <cell r="J28">
            <v>30.96</v>
          </cell>
          <cell r="K28">
            <v>0</v>
          </cell>
        </row>
        <row r="29">
          <cell r="B29">
            <v>25.945454545454542</v>
          </cell>
          <cell r="C29">
            <v>31</v>
          </cell>
          <cell r="D29">
            <v>15.4</v>
          </cell>
          <cell r="E29">
            <v>47.272727272727273</v>
          </cell>
          <cell r="F29">
            <v>64</v>
          </cell>
          <cell r="G29">
            <v>34</v>
          </cell>
          <cell r="H29">
            <v>23.040000000000003</v>
          </cell>
          <cell r="I29" t="str">
            <v>NE</v>
          </cell>
          <cell r="J29">
            <v>43.92</v>
          </cell>
          <cell r="K29">
            <v>0</v>
          </cell>
        </row>
        <row r="30">
          <cell r="B30">
            <v>27.854545454545452</v>
          </cell>
          <cell r="C30">
            <v>33.200000000000003</v>
          </cell>
          <cell r="D30">
            <v>17.5</v>
          </cell>
          <cell r="E30">
            <v>46.909090909090907</v>
          </cell>
          <cell r="F30">
            <v>57</v>
          </cell>
          <cell r="G30">
            <v>38</v>
          </cell>
          <cell r="H30">
            <v>24.12</v>
          </cell>
          <cell r="I30" t="str">
            <v>NE</v>
          </cell>
          <cell r="J30">
            <v>42.84</v>
          </cell>
          <cell r="K30">
            <v>0</v>
          </cell>
        </row>
        <row r="31">
          <cell r="B31">
            <v>22.918181818181818</v>
          </cell>
          <cell r="C31">
            <v>25.2</v>
          </cell>
          <cell r="D31">
            <v>18.5</v>
          </cell>
          <cell r="E31">
            <v>58.454545454545453</v>
          </cell>
          <cell r="F31">
            <v>63</v>
          </cell>
          <cell r="G31">
            <v>54</v>
          </cell>
          <cell r="H31">
            <v>8.2799999999999994</v>
          </cell>
          <cell r="I31" t="str">
            <v>S</v>
          </cell>
          <cell r="J31">
            <v>20.52</v>
          </cell>
          <cell r="K31">
            <v>0</v>
          </cell>
        </row>
        <row r="32">
          <cell r="B32">
            <v>28.445454545454542</v>
          </cell>
          <cell r="C32">
            <v>32.299999999999997</v>
          </cell>
          <cell r="D32">
            <v>18.600000000000001</v>
          </cell>
          <cell r="E32">
            <v>53.545454545454547</v>
          </cell>
          <cell r="F32">
            <v>71</v>
          </cell>
          <cell r="G32">
            <v>41</v>
          </cell>
          <cell r="H32">
            <v>12.24</v>
          </cell>
          <cell r="I32" t="str">
            <v>NE</v>
          </cell>
          <cell r="J32">
            <v>27.36</v>
          </cell>
          <cell r="K32">
            <v>0</v>
          </cell>
        </row>
        <row r="33">
          <cell r="B33">
            <v>30.218181818181815</v>
          </cell>
          <cell r="C33">
            <v>34.799999999999997</v>
          </cell>
          <cell r="D33">
            <v>20.3</v>
          </cell>
          <cell r="E33">
            <v>46.636363636363633</v>
          </cell>
          <cell r="F33">
            <v>62</v>
          </cell>
          <cell r="G33">
            <v>38</v>
          </cell>
          <cell r="H33">
            <v>18.720000000000002</v>
          </cell>
          <cell r="I33" t="str">
            <v>NE</v>
          </cell>
          <cell r="J33">
            <v>36.72</v>
          </cell>
          <cell r="K33">
            <v>0</v>
          </cell>
        </row>
        <row r="34">
          <cell r="B34">
            <v>32.381818181818183</v>
          </cell>
          <cell r="C34">
            <v>36.4</v>
          </cell>
          <cell r="D34">
            <v>21.9</v>
          </cell>
          <cell r="E34">
            <v>45.545454545454547</v>
          </cell>
          <cell r="F34">
            <v>57</v>
          </cell>
          <cell r="G34">
            <v>38</v>
          </cell>
          <cell r="H34">
            <v>16.920000000000002</v>
          </cell>
          <cell r="I34" t="str">
            <v>NO</v>
          </cell>
          <cell r="J34">
            <v>37.800000000000004</v>
          </cell>
          <cell r="K34">
            <v>0</v>
          </cell>
        </row>
        <row r="35">
          <cell r="B35">
            <v>31.981818181818184</v>
          </cell>
          <cell r="C35">
            <v>35</v>
          </cell>
          <cell r="D35">
            <v>22.9</v>
          </cell>
          <cell r="E35">
            <v>50.363636363636367</v>
          </cell>
          <cell r="F35">
            <v>56</v>
          </cell>
          <cell r="G35">
            <v>45</v>
          </cell>
          <cell r="H35">
            <v>23.400000000000002</v>
          </cell>
          <cell r="I35" t="str">
            <v>O</v>
          </cell>
          <cell r="J35">
            <v>47.88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24.091666666666665</v>
          </cell>
          <cell r="C5">
            <v>34.5</v>
          </cell>
          <cell r="D5">
            <v>14</v>
          </cell>
          <cell r="E5">
            <v>42.833333333333336</v>
          </cell>
          <cell r="F5">
            <v>78</v>
          </cell>
          <cell r="G5">
            <v>16</v>
          </cell>
          <cell r="H5">
            <v>16.920000000000002</v>
          </cell>
          <cell r="I5" t="str">
            <v>NE</v>
          </cell>
          <cell r="J5">
            <v>33.119999999999997</v>
          </cell>
          <cell r="K5">
            <v>0</v>
          </cell>
        </row>
        <row r="6">
          <cell r="B6">
            <v>26.424999999999997</v>
          </cell>
          <cell r="C6">
            <v>34.9</v>
          </cell>
          <cell r="D6">
            <v>19.2</v>
          </cell>
          <cell r="E6">
            <v>39.125</v>
          </cell>
          <cell r="F6">
            <v>65</v>
          </cell>
          <cell r="G6">
            <v>19</v>
          </cell>
          <cell r="H6">
            <v>27</v>
          </cell>
          <cell r="I6" t="str">
            <v>O</v>
          </cell>
          <cell r="J6">
            <v>39.96</v>
          </cell>
          <cell r="K6">
            <v>0</v>
          </cell>
        </row>
        <row r="7">
          <cell r="B7">
            <v>17.133333333333333</v>
          </cell>
          <cell r="C7">
            <v>25</v>
          </cell>
          <cell r="D7">
            <v>11.3</v>
          </cell>
          <cell r="E7">
            <v>55.583333333333336</v>
          </cell>
          <cell r="F7">
            <v>69</v>
          </cell>
          <cell r="G7">
            <v>45</v>
          </cell>
          <cell r="H7">
            <v>25.56</v>
          </cell>
          <cell r="I7" t="str">
            <v>SO</v>
          </cell>
          <cell r="J7">
            <v>43.92</v>
          </cell>
          <cell r="K7">
            <v>0</v>
          </cell>
        </row>
        <row r="8">
          <cell r="B8">
            <v>14.087500000000004</v>
          </cell>
          <cell r="C8">
            <v>16.899999999999999</v>
          </cell>
          <cell r="D8">
            <v>10.7</v>
          </cell>
          <cell r="E8">
            <v>78.375</v>
          </cell>
          <cell r="F8">
            <v>92</v>
          </cell>
          <cell r="G8">
            <v>52</v>
          </cell>
          <cell r="H8">
            <v>17.28</v>
          </cell>
          <cell r="I8" t="str">
            <v>SO</v>
          </cell>
          <cell r="J8">
            <v>28.08</v>
          </cell>
          <cell r="K8">
            <v>7.4</v>
          </cell>
        </row>
        <row r="9">
          <cell r="B9">
            <v>18.008333333333333</v>
          </cell>
          <cell r="C9">
            <v>26</v>
          </cell>
          <cell r="D9">
            <v>14.2</v>
          </cell>
          <cell r="E9">
            <v>79.75</v>
          </cell>
          <cell r="F9">
            <v>92</v>
          </cell>
          <cell r="G9">
            <v>47</v>
          </cell>
          <cell r="H9">
            <v>19.440000000000001</v>
          </cell>
          <cell r="I9" t="str">
            <v>S</v>
          </cell>
          <cell r="J9">
            <v>34.56</v>
          </cell>
          <cell r="K9">
            <v>1.8</v>
          </cell>
        </row>
        <row r="10">
          <cell r="B10">
            <v>18.570833333333329</v>
          </cell>
          <cell r="C10">
            <v>24</v>
          </cell>
          <cell r="D10">
            <v>16</v>
          </cell>
          <cell r="E10">
            <v>81.791666666666671</v>
          </cell>
          <cell r="F10">
            <v>94</v>
          </cell>
          <cell r="G10">
            <v>54</v>
          </cell>
          <cell r="H10">
            <v>25.2</v>
          </cell>
          <cell r="I10" t="str">
            <v>L</v>
          </cell>
          <cell r="J10">
            <v>36.72</v>
          </cell>
          <cell r="K10">
            <v>43.8</v>
          </cell>
        </row>
        <row r="11">
          <cell r="B11">
            <v>22.324999999999999</v>
          </cell>
          <cell r="C11">
            <v>30.4</v>
          </cell>
          <cell r="D11">
            <v>15.3</v>
          </cell>
          <cell r="E11">
            <v>66.25</v>
          </cell>
          <cell r="F11">
            <v>93</v>
          </cell>
          <cell r="G11">
            <v>35</v>
          </cell>
          <cell r="H11">
            <v>12.6</v>
          </cell>
          <cell r="I11" t="str">
            <v>L</v>
          </cell>
          <cell r="J11">
            <v>37.800000000000004</v>
          </cell>
          <cell r="K11">
            <v>0</v>
          </cell>
        </row>
        <row r="12">
          <cell r="B12">
            <v>23.637499999999999</v>
          </cell>
          <cell r="C12">
            <v>31.5</v>
          </cell>
          <cell r="D12">
            <v>17.2</v>
          </cell>
          <cell r="E12">
            <v>58.25</v>
          </cell>
          <cell r="F12">
            <v>86</v>
          </cell>
          <cell r="G12">
            <v>22</v>
          </cell>
          <cell r="H12">
            <v>14.04</v>
          </cell>
          <cell r="I12" t="str">
            <v>L</v>
          </cell>
          <cell r="J12">
            <v>24.48</v>
          </cell>
          <cell r="K12">
            <v>0</v>
          </cell>
        </row>
        <row r="13">
          <cell r="B13">
            <v>23.408333333333331</v>
          </cell>
          <cell r="C13">
            <v>33.700000000000003</v>
          </cell>
          <cell r="D13">
            <v>15.1</v>
          </cell>
          <cell r="E13">
            <v>56.541666666666664</v>
          </cell>
          <cell r="F13">
            <v>88</v>
          </cell>
          <cell r="G13">
            <v>18</v>
          </cell>
          <cell r="H13">
            <v>17.28</v>
          </cell>
          <cell r="I13" t="str">
            <v>N</v>
          </cell>
          <cell r="J13">
            <v>33.119999999999997</v>
          </cell>
          <cell r="K13">
            <v>0</v>
          </cell>
        </row>
        <row r="14">
          <cell r="B14">
            <v>24.404166666666669</v>
          </cell>
          <cell r="C14">
            <v>34</v>
          </cell>
          <cell r="D14">
            <v>16.399999999999999</v>
          </cell>
          <cell r="E14">
            <v>51.333333333333336</v>
          </cell>
          <cell r="F14">
            <v>86</v>
          </cell>
          <cell r="G14">
            <v>17</v>
          </cell>
          <cell r="H14">
            <v>13.32</v>
          </cell>
          <cell r="I14" t="str">
            <v>NE</v>
          </cell>
          <cell r="J14">
            <v>28.8</v>
          </cell>
          <cell r="K14">
            <v>0</v>
          </cell>
        </row>
        <row r="15">
          <cell r="B15">
            <v>24.929166666666664</v>
          </cell>
          <cell r="C15">
            <v>34.1</v>
          </cell>
          <cell r="D15">
            <v>15.8</v>
          </cell>
          <cell r="E15">
            <v>51.041666666666664</v>
          </cell>
          <cell r="F15">
            <v>87</v>
          </cell>
          <cell r="G15">
            <v>20</v>
          </cell>
          <cell r="H15">
            <v>13.32</v>
          </cell>
          <cell r="I15" t="str">
            <v>NE</v>
          </cell>
          <cell r="J15">
            <v>25.2</v>
          </cell>
          <cell r="K15">
            <v>0</v>
          </cell>
        </row>
        <row r="16">
          <cell r="B16">
            <v>25.745833333333334</v>
          </cell>
          <cell r="C16">
            <v>34.700000000000003</v>
          </cell>
          <cell r="D16">
            <v>17.7</v>
          </cell>
          <cell r="E16">
            <v>48.25</v>
          </cell>
          <cell r="F16">
            <v>80</v>
          </cell>
          <cell r="G16">
            <v>21</v>
          </cell>
          <cell r="H16">
            <v>14.76</v>
          </cell>
          <cell r="I16" t="str">
            <v>L</v>
          </cell>
          <cell r="J16">
            <v>27.36</v>
          </cell>
          <cell r="K16">
            <v>0</v>
          </cell>
        </row>
        <row r="17">
          <cell r="B17">
            <v>25.866666666666664</v>
          </cell>
          <cell r="C17">
            <v>35.299999999999997</v>
          </cell>
          <cell r="D17">
            <v>17.3</v>
          </cell>
          <cell r="E17">
            <v>51.083333333333336</v>
          </cell>
          <cell r="F17">
            <v>87</v>
          </cell>
          <cell r="G17">
            <v>20</v>
          </cell>
          <cell r="H17">
            <v>9.7200000000000006</v>
          </cell>
          <cell r="I17" t="str">
            <v>N</v>
          </cell>
          <cell r="J17">
            <v>26.64</v>
          </cell>
          <cell r="K17">
            <v>0</v>
          </cell>
        </row>
        <row r="18">
          <cell r="B18">
            <v>22.887499999999999</v>
          </cell>
          <cell r="C18">
            <v>28.1</v>
          </cell>
          <cell r="D18">
            <v>17.3</v>
          </cell>
          <cell r="E18">
            <v>54.666666666666664</v>
          </cell>
          <cell r="F18">
            <v>76</v>
          </cell>
          <cell r="G18">
            <v>41</v>
          </cell>
          <cell r="H18">
            <v>25.56</v>
          </cell>
          <cell r="I18" t="str">
            <v>SE</v>
          </cell>
          <cell r="J18">
            <v>42.480000000000004</v>
          </cell>
          <cell r="K18">
            <v>0</v>
          </cell>
        </row>
        <row r="19">
          <cell r="B19">
            <v>21.425000000000001</v>
          </cell>
          <cell r="C19">
            <v>30.4</v>
          </cell>
          <cell r="D19">
            <v>14.7</v>
          </cell>
          <cell r="E19">
            <v>57.166666666666664</v>
          </cell>
          <cell r="F19">
            <v>75</v>
          </cell>
          <cell r="G19">
            <v>30</v>
          </cell>
          <cell r="H19">
            <v>18.720000000000002</v>
          </cell>
          <cell r="I19" t="str">
            <v>SE</v>
          </cell>
          <cell r="J19">
            <v>32.04</v>
          </cell>
          <cell r="K19">
            <v>0</v>
          </cell>
        </row>
        <row r="20">
          <cell r="B20">
            <v>23.566666666666663</v>
          </cell>
          <cell r="C20">
            <v>30.7</v>
          </cell>
          <cell r="D20">
            <v>16.2</v>
          </cell>
          <cell r="E20">
            <v>46.833333333333336</v>
          </cell>
          <cell r="F20">
            <v>75</v>
          </cell>
          <cell r="G20">
            <v>23</v>
          </cell>
          <cell r="H20">
            <v>15.48</v>
          </cell>
          <cell r="I20" t="str">
            <v>SE</v>
          </cell>
          <cell r="J20">
            <v>31.319999999999997</v>
          </cell>
          <cell r="K20">
            <v>0</v>
          </cell>
        </row>
        <row r="21">
          <cell r="B21">
            <v>24.179166666666664</v>
          </cell>
          <cell r="C21">
            <v>33</v>
          </cell>
          <cell r="D21">
            <v>16.399999999999999</v>
          </cell>
          <cell r="E21">
            <v>45.083333333333336</v>
          </cell>
          <cell r="F21">
            <v>74</v>
          </cell>
          <cell r="G21">
            <v>20</v>
          </cell>
          <cell r="H21">
            <v>18.36</v>
          </cell>
          <cell r="I21" t="str">
            <v>L</v>
          </cell>
          <cell r="J21">
            <v>35.64</v>
          </cell>
          <cell r="K21">
            <v>0</v>
          </cell>
        </row>
        <row r="22">
          <cell r="B22">
            <v>26.879166666666674</v>
          </cell>
          <cell r="C22">
            <v>34.299999999999997</v>
          </cell>
          <cell r="D22">
            <v>21.8</v>
          </cell>
          <cell r="E22">
            <v>40</v>
          </cell>
          <cell r="F22">
            <v>61</v>
          </cell>
          <cell r="G22">
            <v>22</v>
          </cell>
          <cell r="H22">
            <v>16.2</v>
          </cell>
          <cell r="I22" t="str">
            <v>N</v>
          </cell>
          <cell r="J22">
            <v>29.52</v>
          </cell>
          <cell r="K22">
            <v>0</v>
          </cell>
        </row>
        <row r="23">
          <cell r="B23">
            <v>26.787499999999998</v>
          </cell>
          <cell r="C23">
            <v>33.299999999999997</v>
          </cell>
          <cell r="D23">
            <v>19.8</v>
          </cell>
          <cell r="E23">
            <v>51.625</v>
          </cell>
          <cell r="F23">
            <v>79</v>
          </cell>
          <cell r="G23">
            <v>31</v>
          </cell>
          <cell r="H23">
            <v>24.48</v>
          </cell>
          <cell r="I23" t="str">
            <v>O</v>
          </cell>
          <cell r="J23">
            <v>50.04</v>
          </cell>
          <cell r="K23">
            <v>0</v>
          </cell>
        </row>
        <row r="24">
          <cell r="B24">
            <v>24.75</v>
          </cell>
          <cell r="C24">
            <v>31.8</v>
          </cell>
          <cell r="D24">
            <v>19</v>
          </cell>
          <cell r="E24">
            <v>64.458333333333329</v>
          </cell>
          <cell r="F24">
            <v>88</v>
          </cell>
          <cell r="G24">
            <v>35</v>
          </cell>
          <cell r="H24">
            <v>15.120000000000001</v>
          </cell>
          <cell r="I24" t="str">
            <v>S</v>
          </cell>
          <cell r="J24">
            <v>28.08</v>
          </cell>
          <cell r="K24">
            <v>0</v>
          </cell>
        </row>
        <row r="25">
          <cell r="B25">
            <v>23.879166666666666</v>
          </cell>
          <cell r="C25">
            <v>31.3</v>
          </cell>
          <cell r="D25">
            <v>17.600000000000001</v>
          </cell>
          <cell r="E25">
            <v>63.541666666666664</v>
          </cell>
          <cell r="F25">
            <v>88</v>
          </cell>
          <cell r="G25">
            <v>32</v>
          </cell>
          <cell r="H25">
            <v>13.68</v>
          </cell>
          <cell r="I25" t="str">
            <v>S</v>
          </cell>
          <cell r="J25">
            <v>22.32</v>
          </cell>
          <cell r="K25">
            <v>0</v>
          </cell>
        </row>
        <row r="26">
          <cell r="B26">
            <v>23.5625</v>
          </cell>
          <cell r="C26">
            <v>30.6</v>
          </cell>
          <cell r="D26">
            <v>17.600000000000001</v>
          </cell>
          <cell r="E26">
            <v>55.208333333333336</v>
          </cell>
          <cell r="F26">
            <v>79</v>
          </cell>
          <cell r="G26">
            <v>25</v>
          </cell>
          <cell r="H26">
            <v>16.920000000000002</v>
          </cell>
          <cell r="I26" t="str">
            <v>SE</v>
          </cell>
          <cell r="J26">
            <v>32.04</v>
          </cell>
          <cell r="K26">
            <v>0</v>
          </cell>
        </row>
        <row r="27">
          <cell r="B27">
            <v>21.566666666666666</v>
          </cell>
          <cell r="C27">
            <v>28.9</v>
          </cell>
          <cell r="D27">
            <v>15</v>
          </cell>
          <cell r="E27">
            <v>57.791666666666664</v>
          </cell>
          <cell r="F27">
            <v>84</v>
          </cell>
          <cell r="G27">
            <v>29</v>
          </cell>
          <cell r="H27">
            <v>15.840000000000002</v>
          </cell>
          <cell r="I27" t="str">
            <v>S</v>
          </cell>
          <cell r="J27">
            <v>28.8</v>
          </cell>
          <cell r="K27">
            <v>0</v>
          </cell>
        </row>
        <row r="28">
          <cell r="B28">
            <v>21.441666666666666</v>
          </cell>
          <cell r="C28">
            <v>30.3</v>
          </cell>
          <cell r="D28">
            <v>13.6</v>
          </cell>
          <cell r="E28">
            <v>53.791666666666664</v>
          </cell>
          <cell r="F28">
            <v>89</v>
          </cell>
          <cell r="G28">
            <v>18</v>
          </cell>
          <cell r="H28">
            <v>15.840000000000002</v>
          </cell>
          <cell r="I28" t="str">
            <v>SE</v>
          </cell>
          <cell r="J28">
            <v>28.44</v>
          </cell>
          <cell r="K28">
            <v>0</v>
          </cell>
        </row>
        <row r="29">
          <cell r="B29">
            <v>21.779166666666669</v>
          </cell>
          <cell r="C29">
            <v>31.4</v>
          </cell>
          <cell r="D29">
            <v>12.9</v>
          </cell>
          <cell r="E29">
            <v>49.25</v>
          </cell>
          <cell r="F29">
            <v>83</v>
          </cell>
          <cell r="G29">
            <v>21</v>
          </cell>
          <cell r="H29">
            <v>17.28</v>
          </cell>
          <cell r="I29" t="str">
            <v>SE</v>
          </cell>
          <cell r="J29">
            <v>31.680000000000003</v>
          </cell>
          <cell r="K29">
            <v>0</v>
          </cell>
        </row>
        <row r="30">
          <cell r="B30">
            <v>23.445833333333329</v>
          </cell>
          <cell r="C30">
            <v>34.4</v>
          </cell>
          <cell r="D30">
            <v>14</v>
          </cell>
          <cell r="E30">
            <v>49.875</v>
          </cell>
          <cell r="F30">
            <v>84</v>
          </cell>
          <cell r="G30">
            <v>20</v>
          </cell>
          <cell r="H30">
            <v>14.4</v>
          </cell>
          <cell r="I30" t="str">
            <v>NE</v>
          </cell>
          <cell r="J30">
            <v>30.6</v>
          </cell>
          <cell r="K30">
            <v>0</v>
          </cell>
        </row>
        <row r="31">
          <cell r="B31">
            <v>25.937500000000004</v>
          </cell>
          <cell r="C31">
            <v>32.700000000000003</v>
          </cell>
          <cell r="D31">
            <v>19.2</v>
          </cell>
          <cell r="E31">
            <v>42.25</v>
          </cell>
          <cell r="F31">
            <v>68</v>
          </cell>
          <cell r="G31">
            <v>25</v>
          </cell>
          <cell r="H31">
            <v>10.8</v>
          </cell>
          <cell r="I31" t="str">
            <v>L</v>
          </cell>
          <cell r="J31">
            <v>25.92</v>
          </cell>
          <cell r="K31">
            <v>0</v>
          </cell>
        </row>
        <row r="32">
          <cell r="B32">
            <v>23.962499999999995</v>
          </cell>
          <cell r="C32">
            <v>29.7</v>
          </cell>
          <cell r="D32">
            <v>17.8</v>
          </cell>
          <cell r="E32">
            <v>54</v>
          </cell>
          <cell r="F32">
            <v>79</v>
          </cell>
          <cell r="G32">
            <v>32</v>
          </cell>
          <cell r="H32">
            <v>12.24</v>
          </cell>
          <cell r="I32" t="str">
            <v>SE</v>
          </cell>
          <cell r="J32">
            <v>22.68</v>
          </cell>
          <cell r="K32">
            <v>0</v>
          </cell>
        </row>
        <row r="33">
          <cell r="B33">
            <v>24.170833333333331</v>
          </cell>
          <cell r="C33">
            <v>32.4</v>
          </cell>
          <cell r="D33">
            <v>15.4</v>
          </cell>
          <cell r="E33">
            <v>51.041666666666664</v>
          </cell>
          <cell r="F33">
            <v>86</v>
          </cell>
          <cell r="G33">
            <v>26</v>
          </cell>
          <cell r="H33">
            <v>13.32</v>
          </cell>
          <cell r="I33" t="str">
            <v>NE</v>
          </cell>
          <cell r="J33">
            <v>28.08</v>
          </cell>
          <cell r="K33">
            <v>0</v>
          </cell>
        </row>
        <row r="34">
          <cell r="B34">
            <v>26.058333333333334</v>
          </cell>
          <cell r="C34">
            <v>35.9</v>
          </cell>
          <cell r="D34">
            <v>17</v>
          </cell>
          <cell r="E34">
            <v>48.041666666666664</v>
          </cell>
          <cell r="F34">
            <v>81</v>
          </cell>
          <cell r="G34">
            <v>20</v>
          </cell>
          <cell r="H34">
            <v>17.28</v>
          </cell>
          <cell r="I34" t="str">
            <v>N</v>
          </cell>
          <cell r="J34">
            <v>28.44</v>
          </cell>
          <cell r="K34">
            <v>0</v>
          </cell>
        </row>
        <row r="35">
          <cell r="B35">
            <v>28.379166666666666</v>
          </cell>
          <cell r="C35">
            <v>37.299999999999997</v>
          </cell>
          <cell r="D35">
            <v>19</v>
          </cell>
          <cell r="E35">
            <v>44</v>
          </cell>
          <cell r="F35">
            <v>78</v>
          </cell>
          <cell r="G35">
            <v>18</v>
          </cell>
          <cell r="H35">
            <v>16.920000000000002</v>
          </cell>
          <cell r="I35" t="str">
            <v>NE</v>
          </cell>
          <cell r="J35">
            <v>33.840000000000003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23.54</v>
          </cell>
          <cell r="C5">
            <v>32.4</v>
          </cell>
          <cell r="D5">
            <v>12.3</v>
          </cell>
          <cell r="E5">
            <v>64.25</v>
          </cell>
          <cell r="F5">
            <v>87</v>
          </cell>
          <cell r="G5">
            <v>52</v>
          </cell>
          <cell r="H5">
            <v>14.76</v>
          </cell>
          <cell r="I5" t="str">
            <v>N</v>
          </cell>
          <cell r="J5">
            <v>28.08</v>
          </cell>
          <cell r="K5">
            <v>0</v>
          </cell>
        </row>
        <row r="6">
          <cell r="B6">
            <v>26.07</v>
          </cell>
          <cell r="C6">
            <v>29.9</v>
          </cell>
          <cell r="D6">
            <v>19.899999999999999</v>
          </cell>
          <cell r="E6">
            <v>59.25</v>
          </cell>
          <cell r="F6">
            <v>81</v>
          </cell>
          <cell r="G6">
            <v>49</v>
          </cell>
          <cell r="H6">
            <v>19.8</v>
          </cell>
          <cell r="I6" t="str">
            <v>SO</v>
          </cell>
          <cell r="J6">
            <v>41.4</v>
          </cell>
          <cell r="K6">
            <v>0</v>
          </cell>
        </row>
        <row r="7">
          <cell r="B7">
            <v>18.472727272727273</v>
          </cell>
          <cell r="C7">
            <v>22.5</v>
          </cell>
          <cell r="D7">
            <v>12.2</v>
          </cell>
          <cell r="E7">
            <v>40.090909090909093</v>
          </cell>
          <cell r="F7">
            <v>59</v>
          </cell>
          <cell r="G7">
            <v>25</v>
          </cell>
          <cell r="H7">
            <v>20.52</v>
          </cell>
          <cell r="I7" t="str">
            <v>S</v>
          </cell>
          <cell r="J7">
            <v>41.4</v>
          </cell>
          <cell r="K7">
            <v>0</v>
          </cell>
        </row>
        <row r="8">
          <cell r="B8">
            <v>19.563636363636359</v>
          </cell>
          <cell r="C8">
            <v>24.8</v>
          </cell>
          <cell r="D8">
            <v>11.4</v>
          </cell>
          <cell r="E8">
            <v>58.727272727272727</v>
          </cell>
          <cell r="F8">
            <v>82</v>
          </cell>
          <cell r="G8">
            <v>44</v>
          </cell>
          <cell r="H8">
            <v>17.64</v>
          </cell>
          <cell r="I8" t="str">
            <v>SE</v>
          </cell>
          <cell r="J8">
            <v>28.44</v>
          </cell>
          <cell r="K8">
            <v>0</v>
          </cell>
        </row>
        <row r="9">
          <cell r="B9">
            <v>23.099999999999998</v>
          </cell>
          <cell r="C9">
            <v>29.8</v>
          </cell>
          <cell r="D9">
            <v>13.6</v>
          </cell>
          <cell r="E9">
            <v>63</v>
          </cell>
          <cell r="F9">
            <v>86</v>
          </cell>
          <cell r="G9">
            <v>40</v>
          </cell>
          <cell r="H9">
            <v>16.2</v>
          </cell>
          <cell r="I9" t="str">
            <v>SE</v>
          </cell>
          <cell r="J9">
            <v>31.319999999999997</v>
          </cell>
          <cell r="K9">
            <v>0</v>
          </cell>
        </row>
        <row r="10">
          <cell r="B10">
            <v>21.536363636363635</v>
          </cell>
          <cell r="C10">
            <v>23.9</v>
          </cell>
          <cell r="D10">
            <v>16.2</v>
          </cell>
          <cell r="E10">
            <v>77.36363636363636</v>
          </cell>
          <cell r="F10">
            <v>85</v>
          </cell>
          <cell r="G10">
            <v>70</v>
          </cell>
          <cell r="H10">
            <v>21.96</v>
          </cell>
          <cell r="I10" t="str">
            <v>L</v>
          </cell>
          <cell r="J10">
            <v>39.24</v>
          </cell>
          <cell r="K10">
            <v>2.2000000000000002</v>
          </cell>
        </row>
        <row r="11">
          <cell r="B11">
            <v>24.339999999999996</v>
          </cell>
          <cell r="C11">
            <v>30.9</v>
          </cell>
          <cell r="D11">
            <v>15.5</v>
          </cell>
          <cell r="E11">
            <v>78</v>
          </cell>
          <cell r="F11">
            <v>92</v>
          </cell>
          <cell r="G11">
            <v>66</v>
          </cell>
          <cell r="H11">
            <v>17.28</v>
          </cell>
          <cell r="I11" t="str">
            <v>S</v>
          </cell>
          <cell r="J11">
            <v>38.159999999999997</v>
          </cell>
          <cell r="K11">
            <v>0</v>
          </cell>
        </row>
        <row r="12">
          <cell r="B12">
            <v>25.459999999999997</v>
          </cell>
          <cell r="C12">
            <v>32</v>
          </cell>
          <cell r="D12">
            <v>15.1</v>
          </cell>
          <cell r="E12">
            <v>75</v>
          </cell>
          <cell r="F12">
            <v>90</v>
          </cell>
          <cell r="G12">
            <v>59</v>
          </cell>
          <cell r="H12">
            <v>12.24</v>
          </cell>
          <cell r="I12" t="str">
            <v>NE</v>
          </cell>
          <cell r="J12">
            <v>26.64</v>
          </cell>
          <cell r="K12">
            <v>0</v>
          </cell>
        </row>
        <row r="13">
          <cell r="B13">
            <v>23.9</v>
          </cell>
          <cell r="C13">
            <v>32.200000000000003</v>
          </cell>
          <cell r="D13">
            <v>12.3</v>
          </cell>
          <cell r="E13">
            <v>75.333333333333329</v>
          </cell>
          <cell r="F13">
            <v>88</v>
          </cell>
          <cell r="G13">
            <v>58</v>
          </cell>
          <cell r="H13">
            <v>12.24</v>
          </cell>
          <cell r="I13" t="str">
            <v>N</v>
          </cell>
          <cell r="J13">
            <v>31.680000000000003</v>
          </cell>
          <cell r="K13">
            <v>0</v>
          </cell>
        </row>
        <row r="14">
          <cell r="B14">
            <v>24.32</v>
          </cell>
          <cell r="C14">
            <v>30.6</v>
          </cell>
          <cell r="D14">
            <v>12.8</v>
          </cell>
          <cell r="E14">
            <v>69.333333333333329</v>
          </cell>
          <cell r="F14">
            <v>86</v>
          </cell>
          <cell r="G14">
            <v>50</v>
          </cell>
          <cell r="H14">
            <v>7.9200000000000008</v>
          </cell>
          <cell r="I14" t="str">
            <v>O</v>
          </cell>
          <cell r="J14">
            <v>15.48</v>
          </cell>
          <cell r="K14">
            <v>0</v>
          </cell>
        </row>
        <row r="15">
          <cell r="B15">
            <v>23.66</v>
          </cell>
          <cell r="C15">
            <v>30.7</v>
          </cell>
          <cell r="D15">
            <v>13.3</v>
          </cell>
          <cell r="E15">
            <v>70.75</v>
          </cell>
          <cell r="F15">
            <v>88</v>
          </cell>
          <cell r="G15">
            <v>54</v>
          </cell>
          <cell r="H15">
            <v>7.2</v>
          </cell>
          <cell r="I15" t="str">
            <v>NE</v>
          </cell>
          <cell r="J15">
            <v>16.2</v>
          </cell>
          <cell r="K15">
            <v>0</v>
          </cell>
        </row>
        <row r="16">
          <cell r="B16">
            <v>24.6</v>
          </cell>
          <cell r="C16">
            <v>30.9</v>
          </cell>
          <cell r="D16">
            <v>15</v>
          </cell>
          <cell r="E16">
            <v>81</v>
          </cell>
          <cell r="F16">
            <v>87</v>
          </cell>
          <cell r="G16">
            <v>57</v>
          </cell>
          <cell r="H16">
            <v>7.2</v>
          </cell>
          <cell r="I16" t="str">
            <v>N</v>
          </cell>
          <cell r="J16">
            <v>11.879999999999999</v>
          </cell>
          <cell r="K16">
            <v>0</v>
          </cell>
        </row>
        <row r="17">
          <cell r="B17">
            <v>26.139999999999997</v>
          </cell>
          <cell r="C17">
            <v>33.299999999999997</v>
          </cell>
          <cell r="D17">
            <v>18.600000000000001</v>
          </cell>
          <cell r="E17">
            <v>68</v>
          </cell>
          <cell r="F17">
            <v>86</v>
          </cell>
          <cell r="G17">
            <v>70</v>
          </cell>
          <cell r="H17">
            <v>11.879999999999999</v>
          </cell>
          <cell r="I17" t="str">
            <v>O</v>
          </cell>
          <cell r="J17">
            <v>24.840000000000003</v>
          </cell>
          <cell r="K17">
            <v>0</v>
          </cell>
        </row>
        <row r="18">
          <cell r="B18">
            <v>23.928571428571427</v>
          </cell>
          <cell r="C18">
            <v>30.1</v>
          </cell>
          <cell r="D18">
            <v>15</v>
          </cell>
          <cell r="E18">
            <v>38.4</v>
          </cell>
          <cell r="F18">
            <v>58</v>
          </cell>
          <cell r="G18">
            <v>33</v>
          </cell>
          <cell r="H18">
            <v>17.64</v>
          </cell>
          <cell r="I18" t="str">
            <v>S</v>
          </cell>
          <cell r="J18">
            <v>27.36</v>
          </cell>
          <cell r="K18">
            <v>0</v>
          </cell>
        </row>
        <row r="19">
          <cell r="B19">
            <v>25.599999999999998</v>
          </cell>
          <cell r="C19">
            <v>31.2</v>
          </cell>
          <cell r="D19">
            <v>18.8</v>
          </cell>
          <cell r="E19">
            <v>60.25</v>
          </cell>
          <cell r="F19">
            <v>70</v>
          </cell>
          <cell r="G19">
            <v>51</v>
          </cell>
          <cell r="H19">
            <v>17.64</v>
          </cell>
          <cell r="I19" t="str">
            <v>L</v>
          </cell>
          <cell r="J19">
            <v>35.28</v>
          </cell>
          <cell r="K19">
            <v>0</v>
          </cell>
        </row>
        <row r="20">
          <cell r="B20">
            <v>26.360000000000003</v>
          </cell>
          <cell r="C20">
            <v>32.200000000000003</v>
          </cell>
          <cell r="D20">
            <v>14.8</v>
          </cell>
          <cell r="E20">
            <v>59.333333333333336</v>
          </cell>
          <cell r="F20">
            <v>81</v>
          </cell>
          <cell r="G20">
            <v>44</v>
          </cell>
          <cell r="H20">
            <v>15.840000000000002</v>
          </cell>
          <cell r="I20" t="str">
            <v>S</v>
          </cell>
          <cell r="J20">
            <v>27.720000000000002</v>
          </cell>
          <cell r="K20">
            <v>0</v>
          </cell>
        </row>
        <row r="21">
          <cell r="B21">
            <v>26.025000000000002</v>
          </cell>
          <cell r="C21">
            <v>31.5</v>
          </cell>
          <cell r="D21">
            <v>17</v>
          </cell>
          <cell r="E21">
            <v>67</v>
          </cell>
          <cell r="F21">
            <v>82</v>
          </cell>
          <cell r="G21">
            <v>49</v>
          </cell>
          <cell r="H21">
            <v>13.32</v>
          </cell>
          <cell r="I21" t="str">
            <v>NE</v>
          </cell>
          <cell r="J21">
            <v>27.720000000000002</v>
          </cell>
          <cell r="K21">
            <v>0</v>
          </cell>
        </row>
        <row r="22">
          <cell r="B22">
            <v>25.774999999999999</v>
          </cell>
          <cell r="C22">
            <v>31.8</v>
          </cell>
          <cell r="D22">
            <v>16.600000000000001</v>
          </cell>
          <cell r="E22">
            <v>76</v>
          </cell>
          <cell r="F22">
            <v>85</v>
          </cell>
          <cell r="G22">
            <v>68</v>
          </cell>
          <cell r="H22">
            <v>18.720000000000002</v>
          </cell>
          <cell r="I22" t="str">
            <v>N</v>
          </cell>
          <cell r="J22">
            <v>29.16</v>
          </cell>
          <cell r="K22">
            <v>0</v>
          </cell>
        </row>
        <row r="23">
          <cell r="B23">
            <v>26.045454545454547</v>
          </cell>
          <cell r="C23">
            <v>30</v>
          </cell>
          <cell r="D23">
            <v>18.5</v>
          </cell>
          <cell r="E23">
            <v>68.75</v>
          </cell>
          <cell r="F23">
            <v>84</v>
          </cell>
          <cell r="G23">
            <v>59</v>
          </cell>
          <cell r="H23">
            <v>10.8</v>
          </cell>
          <cell r="I23" t="str">
            <v>S</v>
          </cell>
          <cell r="J23">
            <v>24.12</v>
          </cell>
          <cell r="K23">
            <v>0</v>
          </cell>
        </row>
        <row r="24">
          <cell r="B24">
            <v>24.616666666666664</v>
          </cell>
          <cell r="C24">
            <v>31.7</v>
          </cell>
          <cell r="D24">
            <v>16.399999999999999</v>
          </cell>
          <cell r="E24">
            <v>81.75</v>
          </cell>
          <cell r="F24">
            <v>91</v>
          </cell>
          <cell r="G24">
            <v>62</v>
          </cell>
          <cell r="H24">
            <v>14.4</v>
          </cell>
          <cell r="I24" t="str">
            <v>S</v>
          </cell>
          <cell r="J24">
            <v>24.48</v>
          </cell>
          <cell r="K24">
            <v>0</v>
          </cell>
        </row>
        <row r="25">
          <cell r="B25">
            <v>25.150000000000002</v>
          </cell>
          <cell r="C25">
            <v>29.7</v>
          </cell>
          <cell r="D25">
            <v>17.5</v>
          </cell>
          <cell r="E25">
            <v>73.666666666666671</v>
          </cell>
          <cell r="F25">
            <v>88</v>
          </cell>
          <cell r="G25">
            <v>63</v>
          </cell>
          <cell r="H25">
            <v>7.2</v>
          </cell>
          <cell r="I25" t="str">
            <v>S</v>
          </cell>
          <cell r="J25">
            <v>18.720000000000002</v>
          </cell>
          <cell r="K25">
            <v>0</v>
          </cell>
        </row>
        <row r="26">
          <cell r="B26">
            <v>26.575000000000003</v>
          </cell>
          <cell r="C26">
            <v>31</v>
          </cell>
          <cell r="D26">
            <v>20.100000000000001</v>
          </cell>
          <cell r="E26">
            <v>61</v>
          </cell>
          <cell r="F26">
            <v>67</v>
          </cell>
          <cell r="G26">
            <v>49</v>
          </cell>
          <cell r="H26">
            <v>13.68</v>
          </cell>
          <cell r="I26" t="str">
            <v>S</v>
          </cell>
          <cell r="J26">
            <v>25.56</v>
          </cell>
          <cell r="K26">
            <v>0</v>
          </cell>
        </row>
        <row r="27">
          <cell r="B27">
            <v>26.450000000000003</v>
          </cell>
          <cell r="C27">
            <v>30.9</v>
          </cell>
          <cell r="D27">
            <v>19</v>
          </cell>
          <cell r="E27">
            <v>51.666666666666664</v>
          </cell>
          <cell r="F27">
            <v>68</v>
          </cell>
          <cell r="G27">
            <v>44</v>
          </cell>
          <cell r="H27">
            <v>14.76</v>
          </cell>
          <cell r="I27" t="str">
            <v>S</v>
          </cell>
          <cell r="J27">
            <v>28.8</v>
          </cell>
          <cell r="K27">
            <v>0</v>
          </cell>
        </row>
        <row r="28">
          <cell r="B28">
            <v>24.766666666666669</v>
          </cell>
          <cell r="C28">
            <v>31.3</v>
          </cell>
          <cell r="D28">
            <v>16.8</v>
          </cell>
          <cell r="E28">
            <v>62.75</v>
          </cell>
          <cell r="F28">
            <v>77</v>
          </cell>
          <cell r="G28">
            <v>47</v>
          </cell>
          <cell r="H28">
            <v>13.68</v>
          </cell>
          <cell r="I28" t="str">
            <v>L</v>
          </cell>
          <cell r="J28">
            <v>27</v>
          </cell>
          <cell r="K28">
            <v>0</v>
          </cell>
        </row>
        <row r="29">
          <cell r="B29">
            <v>25.683333333333334</v>
          </cell>
          <cell r="C29">
            <v>32.799999999999997</v>
          </cell>
          <cell r="D29">
            <v>18</v>
          </cell>
          <cell r="E29">
            <v>46</v>
          </cell>
          <cell r="F29">
            <v>56</v>
          </cell>
          <cell r="G29">
            <v>33</v>
          </cell>
          <cell r="H29">
            <v>14.04</v>
          </cell>
          <cell r="I29" t="str">
            <v>L</v>
          </cell>
          <cell r="J29">
            <v>24.840000000000003</v>
          </cell>
          <cell r="K29">
            <v>0</v>
          </cell>
        </row>
        <row r="30">
          <cell r="B30">
            <v>23.619999999999997</v>
          </cell>
          <cell r="C30">
            <v>30.9</v>
          </cell>
          <cell r="D30">
            <v>16</v>
          </cell>
          <cell r="E30">
            <v>54.25</v>
          </cell>
          <cell r="F30">
            <v>70</v>
          </cell>
          <cell r="G30">
            <v>40</v>
          </cell>
          <cell r="H30">
            <v>6.84</v>
          </cell>
          <cell r="I30" t="str">
            <v>S</v>
          </cell>
          <cell r="J30">
            <v>18</v>
          </cell>
          <cell r="K30">
            <v>0</v>
          </cell>
        </row>
        <row r="31">
          <cell r="B31">
            <v>25.654545454545453</v>
          </cell>
          <cell r="C31">
            <v>28.5</v>
          </cell>
          <cell r="D31">
            <v>20.7</v>
          </cell>
          <cell r="E31">
            <v>55.545454545454547</v>
          </cell>
          <cell r="F31">
            <v>73</v>
          </cell>
          <cell r="G31">
            <v>43</v>
          </cell>
          <cell r="H31">
            <v>10.8</v>
          </cell>
          <cell r="I31" t="str">
            <v>S</v>
          </cell>
          <cell r="J31">
            <v>19.440000000000001</v>
          </cell>
          <cell r="K31">
            <v>0</v>
          </cell>
        </row>
        <row r="32">
          <cell r="B32">
            <v>25.783333333333331</v>
          </cell>
          <cell r="C32">
            <v>32.200000000000003</v>
          </cell>
          <cell r="D32">
            <v>20.399999999999999</v>
          </cell>
          <cell r="E32">
            <v>68</v>
          </cell>
          <cell r="F32">
            <v>78</v>
          </cell>
          <cell r="G32">
            <v>54</v>
          </cell>
          <cell r="H32">
            <v>14.76</v>
          </cell>
          <cell r="I32" t="str">
            <v>S</v>
          </cell>
          <cell r="J32">
            <v>26.28</v>
          </cell>
          <cell r="K32">
            <v>0</v>
          </cell>
        </row>
        <row r="33">
          <cell r="B33">
            <v>23.919999999999998</v>
          </cell>
          <cell r="C33">
            <v>32.1</v>
          </cell>
          <cell r="D33">
            <v>16.5</v>
          </cell>
          <cell r="E33">
            <v>77</v>
          </cell>
          <cell r="F33">
            <v>83</v>
          </cell>
          <cell r="G33">
            <v>53</v>
          </cell>
          <cell r="H33">
            <v>9.7200000000000006</v>
          </cell>
          <cell r="I33" t="str">
            <v>NE</v>
          </cell>
          <cell r="J33">
            <v>19.8</v>
          </cell>
          <cell r="K33">
            <v>0</v>
          </cell>
        </row>
        <row r="34">
          <cell r="B34">
            <v>25.759999999999998</v>
          </cell>
          <cell r="C34">
            <v>33.1</v>
          </cell>
          <cell r="D34">
            <v>18.399999999999999</v>
          </cell>
          <cell r="E34">
            <v>64.25</v>
          </cell>
          <cell r="F34">
            <v>81</v>
          </cell>
          <cell r="G34">
            <v>62</v>
          </cell>
          <cell r="H34">
            <v>10.44</v>
          </cell>
          <cell r="I34" t="str">
            <v>N</v>
          </cell>
          <cell r="J34">
            <v>18.36</v>
          </cell>
          <cell r="K34">
            <v>0</v>
          </cell>
        </row>
        <row r="35">
          <cell r="B35">
            <v>23.450000000000003</v>
          </cell>
          <cell r="C35">
            <v>30</v>
          </cell>
          <cell r="D35">
            <v>17.8</v>
          </cell>
          <cell r="E35">
            <v>75</v>
          </cell>
          <cell r="F35">
            <v>83</v>
          </cell>
          <cell r="G35">
            <v>63</v>
          </cell>
          <cell r="H35">
            <v>6.84</v>
          </cell>
          <cell r="I35" t="str">
            <v>L</v>
          </cell>
          <cell r="J35">
            <v>13.68</v>
          </cell>
          <cell r="K35">
            <v>0</v>
          </cell>
        </row>
        <row r="36">
          <cell r="I36" t="str">
            <v>S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21.966666666666665</v>
          </cell>
          <cell r="C5">
            <v>30.1</v>
          </cell>
          <cell r="D5">
            <v>14.5</v>
          </cell>
          <cell r="E5">
            <v>49.375</v>
          </cell>
          <cell r="F5">
            <v>74</v>
          </cell>
          <cell r="G5">
            <v>25</v>
          </cell>
          <cell r="H5">
            <v>17.64</v>
          </cell>
          <cell r="I5" t="str">
            <v>NO</v>
          </cell>
          <cell r="J5">
            <v>43.2</v>
          </cell>
          <cell r="K5">
            <v>0</v>
          </cell>
        </row>
        <row r="6">
          <cell r="B6">
            <v>16.112500000000001</v>
          </cell>
          <cell r="C6">
            <v>25.9</v>
          </cell>
          <cell r="D6">
            <v>7.4</v>
          </cell>
          <cell r="E6">
            <v>60</v>
          </cell>
          <cell r="F6">
            <v>93</v>
          </cell>
          <cell r="G6">
            <v>34</v>
          </cell>
          <cell r="H6">
            <v>24.48</v>
          </cell>
          <cell r="I6" t="str">
            <v>SO</v>
          </cell>
          <cell r="J6">
            <v>55.440000000000005</v>
          </cell>
          <cell r="K6">
            <v>0</v>
          </cell>
        </row>
        <row r="7">
          <cell r="B7">
            <v>9.1708333333333325</v>
          </cell>
          <cell r="C7">
            <v>16.2</v>
          </cell>
          <cell r="D7">
            <v>4.3</v>
          </cell>
          <cell r="E7">
            <v>63.25</v>
          </cell>
          <cell r="F7">
            <v>94</v>
          </cell>
          <cell r="G7">
            <v>24</v>
          </cell>
          <cell r="H7">
            <v>15.120000000000001</v>
          </cell>
          <cell r="I7" t="str">
            <v>SO</v>
          </cell>
          <cell r="J7">
            <v>33.840000000000003</v>
          </cell>
          <cell r="K7">
            <v>0</v>
          </cell>
        </row>
        <row r="8">
          <cell r="B8">
            <v>11.462499999999999</v>
          </cell>
          <cell r="C8">
            <v>20.3</v>
          </cell>
          <cell r="D8">
            <v>4.8</v>
          </cell>
          <cell r="E8">
            <v>47.25</v>
          </cell>
          <cell r="F8">
            <v>70</v>
          </cell>
          <cell r="G8">
            <v>19</v>
          </cell>
          <cell r="H8">
            <v>12.96</v>
          </cell>
          <cell r="I8" t="str">
            <v>SO</v>
          </cell>
          <cell r="J8">
            <v>29.52</v>
          </cell>
          <cell r="K8">
            <v>0</v>
          </cell>
        </row>
        <row r="9">
          <cell r="B9">
            <v>13.2875</v>
          </cell>
          <cell r="C9">
            <v>21.1</v>
          </cell>
          <cell r="D9">
            <v>6</v>
          </cell>
          <cell r="E9">
            <v>63.75</v>
          </cell>
          <cell r="F9">
            <v>94</v>
          </cell>
          <cell r="G9">
            <v>33</v>
          </cell>
          <cell r="H9">
            <v>30.240000000000002</v>
          </cell>
          <cell r="I9" t="str">
            <v>NO</v>
          </cell>
          <cell r="J9">
            <v>59.04</v>
          </cell>
          <cell r="K9">
            <v>0</v>
          </cell>
        </row>
        <row r="10">
          <cell r="B10">
            <v>17.354166666666668</v>
          </cell>
          <cell r="C10">
            <v>27.4</v>
          </cell>
          <cell r="D10">
            <v>11.3</v>
          </cell>
          <cell r="E10">
            <v>71.75</v>
          </cell>
          <cell r="F10">
            <v>96</v>
          </cell>
          <cell r="G10">
            <v>26</v>
          </cell>
          <cell r="H10">
            <v>19.079999999999998</v>
          </cell>
          <cell r="I10" t="str">
            <v>NO</v>
          </cell>
          <cell r="J10">
            <v>42.84</v>
          </cell>
          <cell r="K10">
            <v>0</v>
          </cell>
        </row>
        <row r="11">
          <cell r="B11">
            <v>19.275000000000002</v>
          </cell>
          <cell r="C11">
            <v>28.6</v>
          </cell>
          <cell r="D11">
            <v>12.2</v>
          </cell>
          <cell r="E11">
            <v>70.625</v>
          </cell>
          <cell r="F11">
            <v>94</v>
          </cell>
          <cell r="G11">
            <v>41</v>
          </cell>
          <cell r="H11">
            <v>18.36</v>
          </cell>
          <cell r="I11" t="str">
            <v>NO</v>
          </cell>
          <cell r="J11">
            <v>36</v>
          </cell>
          <cell r="K11">
            <v>0</v>
          </cell>
        </row>
        <row r="12">
          <cell r="B12">
            <v>21.625</v>
          </cell>
          <cell r="C12">
            <v>30</v>
          </cell>
          <cell r="D12">
            <v>15.9</v>
          </cell>
          <cell r="E12">
            <v>67.375</v>
          </cell>
          <cell r="F12">
            <v>94</v>
          </cell>
          <cell r="G12">
            <v>33</v>
          </cell>
          <cell r="H12">
            <v>18</v>
          </cell>
          <cell r="I12" t="str">
            <v>NO</v>
          </cell>
          <cell r="J12">
            <v>38.880000000000003</v>
          </cell>
          <cell r="K12">
            <v>0</v>
          </cell>
        </row>
        <row r="13">
          <cell r="B13">
            <v>24.141666666666666</v>
          </cell>
          <cell r="C13">
            <v>31.1</v>
          </cell>
          <cell r="D13">
            <v>18.600000000000001</v>
          </cell>
          <cell r="E13">
            <v>47.875</v>
          </cell>
          <cell r="F13">
            <v>68</v>
          </cell>
          <cell r="G13">
            <v>23</v>
          </cell>
          <cell r="H13">
            <v>16.559999999999999</v>
          </cell>
          <cell r="I13" t="str">
            <v>NO</v>
          </cell>
          <cell r="J13">
            <v>55.440000000000005</v>
          </cell>
          <cell r="K13">
            <v>0</v>
          </cell>
        </row>
        <row r="14">
          <cell r="B14">
            <v>13.274999999999999</v>
          </cell>
          <cell r="C14">
            <v>22.5</v>
          </cell>
          <cell r="D14">
            <v>10.199999999999999</v>
          </cell>
          <cell r="E14">
            <v>84.833333333333329</v>
          </cell>
          <cell r="F14">
            <v>96</v>
          </cell>
          <cell r="G14">
            <v>62</v>
          </cell>
          <cell r="H14">
            <v>21.240000000000002</v>
          </cell>
          <cell r="I14" t="str">
            <v>SO</v>
          </cell>
          <cell r="J14">
            <v>38.159999999999997</v>
          </cell>
          <cell r="K14">
            <v>0</v>
          </cell>
        </row>
        <row r="15">
          <cell r="B15">
            <v>18.375</v>
          </cell>
          <cell r="C15">
            <v>30.3</v>
          </cell>
          <cell r="D15">
            <v>10.199999999999999</v>
          </cell>
          <cell r="E15">
            <v>65.125</v>
          </cell>
          <cell r="F15">
            <v>93</v>
          </cell>
          <cell r="G15">
            <v>24</v>
          </cell>
          <cell r="H15">
            <v>19.079999999999998</v>
          </cell>
          <cell r="I15" t="str">
            <v>NO</v>
          </cell>
          <cell r="J15">
            <v>39.6</v>
          </cell>
          <cell r="K15">
            <v>0</v>
          </cell>
        </row>
        <row r="16">
          <cell r="B16">
            <v>25.612500000000001</v>
          </cell>
          <cell r="C16">
            <v>32.1</v>
          </cell>
          <cell r="D16">
            <v>16.8</v>
          </cell>
          <cell r="E16">
            <v>41.416666666666664</v>
          </cell>
          <cell r="F16">
            <v>70</v>
          </cell>
          <cell r="G16">
            <v>24</v>
          </cell>
          <cell r="H16">
            <v>18.36</v>
          </cell>
          <cell r="I16" t="str">
            <v>NO</v>
          </cell>
          <cell r="J16">
            <v>47.88</v>
          </cell>
          <cell r="K16">
            <v>0</v>
          </cell>
        </row>
        <row r="17">
          <cell r="B17">
            <v>17.887500000000003</v>
          </cell>
          <cell r="C17">
            <v>26.2</v>
          </cell>
          <cell r="D17">
            <v>14.2</v>
          </cell>
          <cell r="E17">
            <v>59.875</v>
          </cell>
          <cell r="F17">
            <v>93</v>
          </cell>
          <cell r="G17">
            <v>27</v>
          </cell>
          <cell r="H17">
            <v>19.8</v>
          </cell>
          <cell r="I17" t="str">
            <v>S</v>
          </cell>
          <cell r="J17">
            <v>45</v>
          </cell>
          <cell r="K17">
            <v>0</v>
          </cell>
        </row>
        <row r="18">
          <cell r="B18">
            <v>13.399999999999999</v>
          </cell>
          <cell r="C18">
            <v>23.2</v>
          </cell>
          <cell r="D18">
            <v>5.0999999999999996</v>
          </cell>
          <cell r="E18">
            <v>51.416666666666664</v>
          </cell>
          <cell r="F18">
            <v>81</v>
          </cell>
          <cell r="G18">
            <v>26</v>
          </cell>
          <cell r="H18">
            <v>14.04</v>
          </cell>
          <cell r="I18" t="str">
            <v>S</v>
          </cell>
          <cell r="J18">
            <v>35.64</v>
          </cell>
          <cell r="K18">
            <v>0</v>
          </cell>
        </row>
        <row r="19">
          <cell r="B19">
            <v>16.549999999999997</v>
          </cell>
          <cell r="C19">
            <v>25.9</v>
          </cell>
          <cell r="D19">
            <v>9.4</v>
          </cell>
          <cell r="E19">
            <v>57.583333333333336</v>
          </cell>
          <cell r="F19">
            <v>89</v>
          </cell>
          <cell r="G19">
            <v>39</v>
          </cell>
          <cell r="H19">
            <v>25.2</v>
          </cell>
          <cell r="I19" t="str">
            <v>NO</v>
          </cell>
          <cell r="J19">
            <v>46.080000000000005</v>
          </cell>
          <cell r="K19">
            <v>0</v>
          </cell>
        </row>
        <row r="20">
          <cell r="B20">
            <v>20.983333333333338</v>
          </cell>
          <cell r="C20">
            <v>29.5</v>
          </cell>
          <cell r="D20">
            <v>15.3</v>
          </cell>
          <cell r="E20">
            <v>56.375</v>
          </cell>
          <cell r="F20">
            <v>78</v>
          </cell>
          <cell r="G20">
            <v>27</v>
          </cell>
          <cell r="H20">
            <v>20.88</v>
          </cell>
          <cell r="I20" t="str">
            <v>NO</v>
          </cell>
          <cell r="J20">
            <v>41.04</v>
          </cell>
          <cell r="K20">
            <v>0</v>
          </cell>
        </row>
        <row r="21">
          <cell r="B21">
            <v>21.974999999999998</v>
          </cell>
          <cell r="C21">
            <v>31.5</v>
          </cell>
          <cell r="D21">
            <v>13.5</v>
          </cell>
          <cell r="E21">
            <v>47.333333333333336</v>
          </cell>
          <cell r="F21">
            <v>72</v>
          </cell>
          <cell r="G21">
            <v>23</v>
          </cell>
          <cell r="H21">
            <v>21.240000000000002</v>
          </cell>
          <cell r="I21" t="str">
            <v>NO</v>
          </cell>
          <cell r="J21">
            <v>48.24</v>
          </cell>
          <cell r="K21">
            <v>0</v>
          </cell>
        </row>
        <row r="22">
          <cell r="B22">
            <v>26.416666666666668</v>
          </cell>
          <cell r="C22">
            <v>31.1</v>
          </cell>
          <cell r="D22">
            <v>23.1</v>
          </cell>
          <cell r="E22">
            <v>44.541666666666664</v>
          </cell>
          <cell r="F22">
            <v>56</v>
          </cell>
          <cell r="G22">
            <v>31</v>
          </cell>
          <cell r="H22">
            <v>21.6</v>
          </cell>
          <cell r="I22" t="str">
            <v>NO</v>
          </cell>
          <cell r="J22">
            <v>61.2</v>
          </cell>
          <cell r="K22">
            <v>0</v>
          </cell>
        </row>
        <row r="23">
          <cell r="B23">
            <v>19.362499999999997</v>
          </cell>
          <cell r="C23">
            <v>26.3</v>
          </cell>
          <cell r="D23">
            <v>14.5</v>
          </cell>
          <cell r="E23">
            <v>76.666666666666671</v>
          </cell>
          <cell r="F23">
            <v>96</v>
          </cell>
          <cell r="G23">
            <v>48</v>
          </cell>
          <cell r="H23">
            <v>17.64</v>
          </cell>
          <cell r="I23" t="str">
            <v>SO</v>
          </cell>
          <cell r="J23">
            <v>31.680000000000003</v>
          </cell>
          <cell r="K23">
            <v>0</v>
          </cell>
        </row>
        <row r="24">
          <cell r="B24">
            <v>18.795833333333331</v>
          </cell>
          <cell r="C24">
            <v>26</v>
          </cell>
          <cell r="D24">
            <v>13</v>
          </cell>
          <cell r="E24">
            <v>65.958333333333329</v>
          </cell>
          <cell r="F24">
            <v>81</v>
          </cell>
          <cell r="G24">
            <v>44</v>
          </cell>
          <cell r="H24">
            <v>11.879999999999999</v>
          </cell>
          <cell r="I24" t="str">
            <v>SO</v>
          </cell>
          <cell r="J24">
            <v>25.2</v>
          </cell>
          <cell r="K24">
            <v>0</v>
          </cell>
        </row>
        <row r="25">
          <cell r="B25">
            <v>20.762499999999999</v>
          </cell>
          <cell r="C25">
            <v>27.8</v>
          </cell>
          <cell r="D25">
            <v>14.7</v>
          </cell>
          <cell r="E25">
            <v>63.041666666666664</v>
          </cell>
          <cell r="F25">
            <v>84</v>
          </cell>
          <cell r="G25">
            <v>36</v>
          </cell>
          <cell r="H25">
            <v>14.76</v>
          </cell>
          <cell r="I25" t="str">
            <v>O</v>
          </cell>
          <cell r="J25">
            <v>24.48</v>
          </cell>
          <cell r="K25">
            <v>0</v>
          </cell>
        </row>
        <row r="26">
          <cell r="B26">
            <v>21.362500000000001</v>
          </cell>
          <cell r="C26">
            <v>30.1</v>
          </cell>
          <cell r="D26">
            <v>14.3</v>
          </cell>
          <cell r="E26">
            <v>60.416666666666664</v>
          </cell>
          <cell r="F26">
            <v>86</v>
          </cell>
          <cell r="G26">
            <v>32</v>
          </cell>
          <cell r="H26">
            <v>16.920000000000002</v>
          </cell>
          <cell r="I26" t="str">
            <v>NO</v>
          </cell>
          <cell r="J26">
            <v>33.119999999999997</v>
          </cell>
          <cell r="K26">
            <v>0.8</v>
          </cell>
        </row>
        <row r="27">
          <cell r="B27">
            <v>19.9375</v>
          </cell>
          <cell r="C27">
            <v>26</v>
          </cell>
          <cell r="D27">
            <v>14.3</v>
          </cell>
          <cell r="E27">
            <v>61.416666666666664</v>
          </cell>
          <cell r="F27">
            <v>91</v>
          </cell>
          <cell r="G27">
            <v>29</v>
          </cell>
          <cell r="H27">
            <v>14.76</v>
          </cell>
          <cell r="I27" t="str">
            <v>SO</v>
          </cell>
          <cell r="J27">
            <v>35.28</v>
          </cell>
          <cell r="K27">
            <v>0.4</v>
          </cell>
        </row>
        <row r="28">
          <cell r="B28">
            <v>20.083333333333332</v>
          </cell>
          <cell r="C28">
            <v>28.9</v>
          </cell>
          <cell r="D28">
            <v>11.7</v>
          </cell>
          <cell r="E28">
            <v>46.541666666666664</v>
          </cell>
          <cell r="F28">
            <v>74</v>
          </cell>
          <cell r="G28">
            <v>23</v>
          </cell>
          <cell r="H28">
            <v>19.8</v>
          </cell>
          <cell r="I28" t="str">
            <v>O</v>
          </cell>
          <cell r="J28">
            <v>37.800000000000004</v>
          </cell>
          <cell r="K28">
            <v>0</v>
          </cell>
        </row>
        <row r="29">
          <cell r="B29">
            <v>19.083333333333332</v>
          </cell>
          <cell r="C29">
            <v>26.7</v>
          </cell>
          <cell r="D29">
            <v>12.7</v>
          </cell>
          <cell r="E29">
            <v>54.833333333333336</v>
          </cell>
          <cell r="F29">
            <v>80</v>
          </cell>
          <cell r="G29">
            <v>31</v>
          </cell>
          <cell r="H29">
            <v>27.36</v>
          </cell>
          <cell r="I29" t="str">
            <v>NO</v>
          </cell>
          <cell r="J29">
            <v>48.24</v>
          </cell>
          <cell r="K29">
            <v>0</v>
          </cell>
        </row>
        <row r="30">
          <cell r="B30">
            <v>17.049999999999997</v>
          </cell>
          <cell r="C30">
            <v>21.5</v>
          </cell>
          <cell r="D30">
            <v>12.9</v>
          </cell>
          <cell r="E30">
            <v>64.958333333333329</v>
          </cell>
          <cell r="F30">
            <v>90</v>
          </cell>
          <cell r="G30">
            <v>49</v>
          </cell>
          <cell r="H30">
            <v>18</v>
          </cell>
          <cell r="I30" t="str">
            <v>NO</v>
          </cell>
          <cell r="J30">
            <v>38.159999999999997</v>
          </cell>
          <cell r="K30">
            <v>1.4</v>
          </cell>
        </row>
        <row r="31">
          <cell r="B31">
            <v>21.262499999999999</v>
          </cell>
          <cell r="C31">
            <v>29.1</v>
          </cell>
          <cell r="D31">
            <v>15.1</v>
          </cell>
          <cell r="E31">
            <v>61.708333333333336</v>
          </cell>
          <cell r="F31">
            <v>88</v>
          </cell>
          <cell r="G31">
            <v>30</v>
          </cell>
          <cell r="H31">
            <v>14.76</v>
          </cell>
          <cell r="I31" t="str">
            <v>NO</v>
          </cell>
          <cell r="J31">
            <v>29.16</v>
          </cell>
          <cell r="K31">
            <v>0.6</v>
          </cell>
        </row>
        <row r="32">
          <cell r="B32">
            <v>22.495833333333334</v>
          </cell>
          <cell r="C32">
            <v>30.9</v>
          </cell>
          <cell r="D32">
            <v>17.3</v>
          </cell>
          <cell r="E32">
            <v>56.166666666666664</v>
          </cell>
          <cell r="F32">
            <v>88</v>
          </cell>
          <cell r="G32">
            <v>26</v>
          </cell>
          <cell r="H32">
            <v>15.840000000000002</v>
          </cell>
          <cell r="I32" t="str">
            <v>NO</v>
          </cell>
          <cell r="J32">
            <v>27</v>
          </cell>
          <cell r="K32">
            <v>0</v>
          </cell>
        </row>
        <row r="33">
          <cell r="B33">
            <v>23.491666666666664</v>
          </cell>
          <cell r="C33">
            <v>32</v>
          </cell>
          <cell r="D33">
            <v>16.8</v>
          </cell>
          <cell r="E33">
            <v>49.916666666666664</v>
          </cell>
          <cell r="F33">
            <v>73</v>
          </cell>
          <cell r="G33">
            <v>24</v>
          </cell>
          <cell r="H33">
            <v>19.8</v>
          </cell>
          <cell r="I33" t="str">
            <v>NO</v>
          </cell>
          <cell r="J33">
            <v>39.6</v>
          </cell>
          <cell r="K33">
            <v>0</v>
          </cell>
        </row>
        <row r="34">
          <cell r="B34">
            <v>25.375</v>
          </cell>
          <cell r="C34">
            <v>34.200000000000003</v>
          </cell>
          <cell r="D34">
            <v>17.899999999999999</v>
          </cell>
          <cell r="E34">
            <v>44.166666666666664</v>
          </cell>
          <cell r="F34">
            <v>69</v>
          </cell>
          <cell r="G34">
            <v>19</v>
          </cell>
          <cell r="H34">
            <v>15.120000000000001</v>
          </cell>
          <cell r="I34" t="str">
            <v>NO</v>
          </cell>
          <cell r="J34">
            <v>37.800000000000004</v>
          </cell>
          <cell r="K34">
            <v>0</v>
          </cell>
        </row>
        <row r="35">
          <cell r="B35">
            <v>24.487499999999997</v>
          </cell>
          <cell r="C35">
            <v>28</v>
          </cell>
          <cell r="D35">
            <v>18.7</v>
          </cell>
          <cell r="E35">
            <v>58.958333333333336</v>
          </cell>
          <cell r="F35">
            <v>93</v>
          </cell>
          <cell r="G35">
            <v>34</v>
          </cell>
          <cell r="H35">
            <v>21.240000000000002</v>
          </cell>
          <cell r="I35" t="str">
            <v>O</v>
          </cell>
          <cell r="J35">
            <v>57.6</v>
          </cell>
          <cell r="K35">
            <v>17.600000000000001</v>
          </cell>
        </row>
        <row r="36">
          <cell r="I36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25.129166666666674</v>
          </cell>
          <cell r="C5">
            <v>33.5</v>
          </cell>
          <cell r="D5">
            <v>18.399999999999999</v>
          </cell>
          <cell r="E5">
            <v>51.583333333333336</v>
          </cell>
          <cell r="F5">
            <v>71</v>
          </cell>
          <cell r="G5">
            <v>28</v>
          </cell>
          <cell r="H5">
            <v>15.840000000000002</v>
          </cell>
          <cell r="I5" t="str">
            <v>NE</v>
          </cell>
          <cell r="J5">
            <v>40.32</v>
          </cell>
          <cell r="K5">
            <v>0</v>
          </cell>
        </row>
        <row r="6">
          <cell r="B6">
            <v>17.458333333333332</v>
          </cell>
          <cell r="C6">
            <v>27.1</v>
          </cell>
          <cell r="D6">
            <v>12.7</v>
          </cell>
          <cell r="E6">
            <v>60.833333333333336</v>
          </cell>
          <cell r="F6">
            <v>88</v>
          </cell>
          <cell r="G6">
            <v>45</v>
          </cell>
          <cell r="H6">
            <v>23.400000000000002</v>
          </cell>
          <cell r="I6" t="str">
            <v>S</v>
          </cell>
          <cell r="J6">
            <v>50.76</v>
          </cell>
          <cell r="K6">
            <v>0</v>
          </cell>
        </row>
        <row r="7">
          <cell r="B7">
            <v>13.381818181818183</v>
          </cell>
          <cell r="C7">
            <v>19.399999999999999</v>
          </cell>
          <cell r="D7">
            <v>7.2</v>
          </cell>
          <cell r="E7">
            <v>57.954545454545453</v>
          </cell>
          <cell r="F7">
            <v>86</v>
          </cell>
          <cell r="G7">
            <v>27</v>
          </cell>
          <cell r="H7">
            <v>14.76</v>
          </cell>
          <cell r="I7" t="str">
            <v>S</v>
          </cell>
          <cell r="J7">
            <v>28.08</v>
          </cell>
          <cell r="K7">
            <v>0</v>
          </cell>
        </row>
        <row r="8">
          <cell r="B8">
            <v>15.1</v>
          </cell>
          <cell r="C8">
            <v>21.9</v>
          </cell>
          <cell r="D8">
            <v>6.5</v>
          </cell>
          <cell r="E8">
            <v>46.117647058823529</v>
          </cell>
          <cell r="F8">
            <v>79</v>
          </cell>
          <cell r="G8">
            <v>23</v>
          </cell>
          <cell r="H8">
            <v>12.6</v>
          </cell>
          <cell r="I8" t="str">
            <v>S</v>
          </cell>
          <cell r="J8">
            <v>26.28</v>
          </cell>
          <cell r="K8">
            <v>0</v>
          </cell>
        </row>
        <row r="9">
          <cell r="B9">
            <v>17.3</v>
          </cell>
          <cell r="C9">
            <v>26.2</v>
          </cell>
          <cell r="D9">
            <v>6.4</v>
          </cell>
          <cell r="E9">
            <v>49.722222222222221</v>
          </cell>
          <cell r="F9">
            <v>85</v>
          </cell>
          <cell r="G9">
            <v>23</v>
          </cell>
          <cell r="H9">
            <v>5.4</v>
          </cell>
          <cell r="I9" t="str">
            <v>S</v>
          </cell>
          <cell r="J9">
            <v>17.28</v>
          </cell>
          <cell r="K9">
            <v>0</v>
          </cell>
        </row>
        <row r="10">
          <cell r="B10">
            <v>18.095652173913045</v>
          </cell>
          <cell r="C10">
            <v>31.2</v>
          </cell>
          <cell r="D10">
            <v>8.6</v>
          </cell>
          <cell r="E10">
            <v>64.304347826086953</v>
          </cell>
          <cell r="F10">
            <v>88</v>
          </cell>
          <cell r="G10">
            <v>25</v>
          </cell>
          <cell r="H10">
            <v>11.520000000000001</v>
          </cell>
          <cell r="I10" t="str">
            <v>N</v>
          </cell>
          <cell r="J10">
            <v>30.240000000000002</v>
          </cell>
          <cell r="K10">
            <v>0</v>
          </cell>
        </row>
        <row r="11">
          <cell r="B11">
            <v>27.121052631578944</v>
          </cell>
          <cell r="C11">
            <v>33.799999999999997</v>
          </cell>
          <cell r="D11">
            <v>19.7</v>
          </cell>
          <cell r="E11">
            <v>47.842105263157897</v>
          </cell>
          <cell r="F11">
            <v>72</v>
          </cell>
          <cell r="G11">
            <v>31</v>
          </cell>
          <cell r="H11">
            <v>15.48</v>
          </cell>
          <cell r="I11" t="str">
            <v>NE</v>
          </cell>
          <cell r="J11">
            <v>36</v>
          </cell>
          <cell r="K11">
            <v>0</v>
          </cell>
        </row>
        <row r="12">
          <cell r="B12">
            <v>26.670833333333338</v>
          </cell>
          <cell r="C12">
            <v>34</v>
          </cell>
          <cell r="D12">
            <v>19.5</v>
          </cell>
          <cell r="E12">
            <v>54.625</v>
          </cell>
          <cell r="F12">
            <v>83</v>
          </cell>
          <cell r="G12">
            <v>29</v>
          </cell>
          <cell r="H12">
            <v>13.32</v>
          </cell>
          <cell r="I12" t="str">
            <v>N</v>
          </cell>
          <cell r="J12">
            <v>32.4</v>
          </cell>
          <cell r="K12">
            <v>0</v>
          </cell>
        </row>
        <row r="13">
          <cell r="B13">
            <v>23.204761904761902</v>
          </cell>
          <cell r="C13">
            <v>28.9</v>
          </cell>
          <cell r="D13">
            <v>17.5</v>
          </cell>
          <cell r="E13">
            <v>57.952380952380949</v>
          </cell>
          <cell r="F13">
            <v>75</v>
          </cell>
          <cell r="G13">
            <v>43</v>
          </cell>
          <cell r="H13">
            <v>7.9200000000000008</v>
          </cell>
          <cell r="I13" t="str">
            <v>O</v>
          </cell>
          <cell r="J13">
            <v>31.319999999999997</v>
          </cell>
          <cell r="K13">
            <v>0</v>
          </cell>
        </row>
        <row r="14">
          <cell r="B14">
            <v>15.885714285714288</v>
          </cell>
          <cell r="C14">
            <v>20</v>
          </cell>
          <cell r="D14">
            <v>13.2</v>
          </cell>
          <cell r="E14">
            <v>67.714285714285708</v>
          </cell>
          <cell r="F14">
            <v>77</v>
          </cell>
          <cell r="G14">
            <v>58</v>
          </cell>
          <cell r="H14">
            <v>17.64</v>
          </cell>
          <cell r="I14" t="str">
            <v>S</v>
          </cell>
          <cell r="J14">
            <v>32.04</v>
          </cell>
          <cell r="K14">
            <v>0</v>
          </cell>
        </row>
        <row r="15">
          <cell r="B15">
            <v>24.915384615384614</v>
          </cell>
          <cell r="C15">
            <v>32.200000000000003</v>
          </cell>
          <cell r="D15">
            <v>10.8</v>
          </cell>
          <cell r="E15">
            <v>50.53846153846154</v>
          </cell>
          <cell r="F15">
            <v>93</v>
          </cell>
          <cell r="G15">
            <v>29</v>
          </cell>
          <cell r="H15">
            <v>13.32</v>
          </cell>
          <cell r="I15" t="str">
            <v>N</v>
          </cell>
          <cell r="J15">
            <v>37.800000000000004</v>
          </cell>
          <cell r="K15">
            <v>0</v>
          </cell>
        </row>
        <row r="16">
          <cell r="B16">
            <v>25.850000000000009</v>
          </cell>
          <cell r="C16">
            <v>34.799999999999997</v>
          </cell>
          <cell r="D16">
            <v>19.3</v>
          </cell>
          <cell r="E16">
            <v>49.208333333333336</v>
          </cell>
          <cell r="F16">
            <v>67</v>
          </cell>
          <cell r="G16">
            <v>25</v>
          </cell>
          <cell r="H16">
            <v>11.16</v>
          </cell>
          <cell r="I16" t="str">
            <v>N</v>
          </cell>
          <cell r="J16">
            <v>32.4</v>
          </cell>
          <cell r="K16">
            <v>0</v>
          </cell>
        </row>
        <row r="17">
          <cell r="B17">
            <v>21.333333333333332</v>
          </cell>
          <cell r="C17">
            <v>26.8</v>
          </cell>
          <cell r="D17">
            <v>15.5</v>
          </cell>
          <cell r="E17">
            <v>53.133333333333333</v>
          </cell>
          <cell r="F17">
            <v>78</v>
          </cell>
          <cell r="G17">
            <v>26</v>
          </cell>
          <cell r="H17">
            <v>25.2</v>
          </cell>
          <cell r="I17" t="str">
            <v>S</v>
          </cell>
          <cell r="J17">
            <v>45.72</v>
          </cell>
          <cell r="K17">
            <v>0</v>
          </cell>
        </row>
        <row r="18">
          <cell r="B18">
            <v>16.77</v>
          </cell>
          <cell r="C18">
            <v>21.1</v>
          </cell>
          <cell r="D18">
            <v>8.8000000000000007</v>
          </cell>
          <cell r="E18">
            <v>41.8</v>
          </cell>
          <cell r="F18">
            <v>68</v>
          </cell>
          <cell r="G18">
            <v>31</v>
          </cell>
          <cell r="H18">
            <v>13.68</v>
          </cell>
          <cell r="I18" t="str">
            <v>S</v>
          </cell>
          <cell r="J18">
            <v>30.240000000000002</v>
          </cell>
          <cell r="K18">
            <v>0</v>
          </cell>
        </row>
        <row r="19">
          <cell r="B19">
            <v>24.415384615384614</v>
          </cell>
          <cell r="C19">
            <v>31.8</v>
          </cell>
          <cell r="D19">
            <v>11</v>
          </cell>
          <cell r="E19">
            <v>47.769230769230766</v>
          </cell>
          <cell r="F19">
            <v>77</v>
          </cell>
          <cell r="G19">
            <v>32</v>
          </cell>
          <cell r="H19">
            <v>5.4</v>
          </cell>
          <cell r="I19" t="str">
            <v>NO</v>
          </cell>
          <cell r="J19">
            <v>18.720000000000002</v>
          </cell>
          <cell r="K19">
            <v>0</v>
          </cell>
        </row>
        <row r="20">
          <cell r="B20">
            <v>28.192307692307686</v>
          </cell>
          <cell r="C20">
            <v>35.4</v>
          </cell>
          <cell r="D20">
            <v>16.2</v>
          </cell>
          <cell r="E20">
            <v>41.153846153846153</v>
          </cell>
          <cell r="F20">
            <v>86</v>
          </cell>
          <cell r="G20">
            <v>17</v>
          </cell>
          <cell r="H20">
            <v>16.2</v>
          </cell>
          <cell r="I20" t="str">
            <v>N</v>
          </cell>
          <cell r="J20">
            <v>36.72</v>
          </cell>
          <cell r="K20">
            <v>0</v>
          </cell>
        </row>
        <row r="21">
          <cell r="B21">
            <v>30.507692307692309</v>
          </cell>
          <cell r="C21">
            <v>35.4</v>
          </cell>
          <cell r="D21">
            <v>21</v>
          </cell>
          <cell r="E21">
            <v>32.307692307692307</v>
          </cell>
          <cell r="F21">
            <v>53</v>
          </cell>
          <cell r="G21">
            <v>24</v>
          </cell>
          <cell r="H21">
            <v>19.440000000000001</v>
          </cell>
          <cell r="I21" t="str">
            <v>N</v>
          </cell>
          <cell r="J21">
            <v>45.36</v>
          </cell>
          <cell r="K21">
            <v>0</v>
          </cell>
        </row>
        <row r="22">
          <cell r="B22">
            <v>27.450000000000003</v>
          </cell>
          <cell r="C22">
            <v>33.1</v>
          </cell>
          <cell r="D22">
            <v>22.1</v>
          </cell>
          <cell r="E22">
            <v>49.333333333333336</v>
          </cell>
          <cell r="F22">
            <v>69</v>
          </cell>
          <cell r="G22">
            <v>33</v>
          </cell>
          <cell r="H22">
            <v>23.040000000000003</v>
          </cell>
          <cell r="I22" t="str">
            <v>N</v>
          </cell>
          <cell r="J22">
            <v>51.12</v>
          </cell>
          <cell r="K22">
            <v>0</v>
          </cell>
        </row>
        <row r="23">
          <cell r="B23">
            <v>20.931250000000002</v>
          </cell>
          <cell r="C23">
            <v>25.4</v>
          </cell>
          <cell r="D23">
            <v>17.7</v>
          </cell>
          <cell r="E23">
            <v>61.125</v>
          </cell>
          <cell r="F23">
            <v>75</v>
          </cell>
          <cell r="G23">
            <v>51</v>
          </cell>
          <cell r="H23">
            <v>10.44</v>
          </cell>
          <cell r="I23" t="str">
            <v>SO</v>
          </cell>
          <cell r="J23">
            <v>27</v>
          </cell>
          <cell r="K23">
            <v>0</v>
          </cell>
        </row>
        <row r="24">
          <cell r="B24">
            <v>22.675000000000001</v>
          </cell>
          <cell r="C24">
            <v>26.9</v>
          </cell>
          <cell r="D24">
            <v>13.2</v>
          </cell>
          <cell r="E24">
            <v>41.416666666666664</v>
          </cell>
          <cell r="F24">
            <v>73</v>
          </cell>
          <cell r="G24">
            <v>30</v>
          </cell>
          <cell r="H24">
            <v>12.24</v>
          </cell>
          <cell r="I24" t="str">
            <v>S</v>
          </cell>
          <cell r="J24">
            <v>25.2</v>
          </cell>
          <cell r="K24">
            <v>0</v>
          </cell>
        </row>
        <row r="25">
          <cell r="B25">
            <v>24.593749999999996</v>
          </cell>
          <cell r="C25">
            <v>31.5</v>
          </cell>
          <cell r="D25">
            <v>15.6</v>
          </cell>
          <cell r="E25">
            <v>51.6875</v>
          </cell>
          <cell r="F25">
            <v>75</v>
          </cell>
          <cell r="G25">
            <v>33</v>
          </cell>
          <cell r="H25">
            <v>7.9200000000000008</v>
          </cell>
          <cell r="I25" t="str">
            <v>S</v>
          </cell>
          <cell r="J25">
            <v>17.28</v>
          </cell>
          <cell r="K25">
            <v>0</v>
          </cell>
        </row>
        <row r="26">
          <cell r="B26">
            <v>26.437500000000004</v>
          </cell>
          <cell r="C26">
            <v>33.799999999999997</v>
          </cell>
          <cell r="D26">
            <v>19.7</v>
          </cell>
          <cell r="E26">
            <v>54.9375</v>
          </cell>
          <cell r="F26">
            <v>76</v>
          </cell>
          <cell r="G26">
            <v>31</v>
          </cell>
          <cell r="H26">
            <v>6.48</v>
          </cell>
          <cell r="I26" t="str">
            <v>SE</v>
          </cell>
          <cell r="J26">
            <v>20.88</v>
          </cell>
          <cell r="K26">
            <v>0</v>
          </cell>
        </row>
        <row r="27">
          <cell r="B27">
            <v>23.416666666666668</v>
          </cell>
          <cell r="C27">
            <v>28.3</v>
          </cell>
          <cell r="D27">
            <v>16.2</v>
          </cell>
          <cell r="E27">
            <v>43</v>
          </cell>
          <cell r="F27">
            <v>67</v>
          </cell>
          <cell r="G27">
            <v>27</v>
          </cell>
          <cell r="H27">
            <v>13.32</v>
          </cell>
          <cell r="I27" t="str">
            <v>S</v>
          </cell>
          <cell r="J27">
            <v>24.48</v>
          </cell>
          <cell r="K27">
            <v>0</v>
          </cell>
        </row>
        <row r="28">
          <cell r="B28">
            <v>30.727272727272734</v>
          </cell>
          <cell r="C28">
            <v>34.6</v>
          </cell>
          <cell r="D28">
            <v>19.3</v>
          </cell>
          <cell r="E28">
            <v>33.454545454545453</v>
          </cell>
          <cell r="F28">
            <v>59</v>
          </cell>
          <cell r="G28">
            <v>25</v>
          </cell>
          <cell r="H28">
            <v>5.4</v>
          </cell>
          <cell r="I28" t="str">
            <v>L</v>
          </cell>
          <cell r="J28">
            <v>19.440000000000001</v>
          </cell>
          <cell r="K28">
            <v>0</v>
          </cell>
        </row>
        <row r="29">
          <cell r="B29">
            <v>30.929999999999996</v>
          </cell>
          <cell r="C29">
            <v>36.1</v>
          </cell>
          <cell r="D29">
            <v>21.1</v>
          </cell>
          <cell r="E29">
            <v>29.5</v>
          </cell>
          <cell r="F29">
            <v>58</v>
          </cell>
          <cell r="G29">
            <v>19</v>
          </cell>
          <cell r="H29">
            <v>11.16</v>
          </cell>
          <cell r="I29" t="str">
            <v>NE</v>
          </cell>
          <cell r="J29">
            <v>27</v>
          </cell>
          <cell r="K29">
            <v>0</v>
          </cell>
        </row>
        <row r="30">
          <cell r="B30">
            <v>26.685714285714287</v>
          </cell>
          <cell r="C30">
            <v>32.9</v>
          </cell>
          <cell r="D30">
            <v>20.6</v>
          </cell>
          <cell r="E30">
            <v>46.142857142857146</v>
          </cell>
          <cell r="F30">
            <v>75</v>
          </cell>
          <cell r="G30">
            <v>26</v>
          </cell>
          <cell r="H30">
            <v>27.720000000000002</v>
          </cell>
          <cell r="I30" t="str">
            <v>N</v>
          </cell>
          <cell r="J30">
            <v>60.480000000000004</v>
          </cell>
          <cell r="K30">
            <v>0</v>
          </cell>
        </row>
        <row r="31">
          <cell r="B31">
            <v>30.145454545454548</v>
          </cell>
          <cell r="C31">
            <v>33.799999999999997</v>
          </cell>
          <cell r="D31">
            <v>21.7</v>
          </cell>
          <cell r="E31">
            <v>42.363636363636367</v>
          </cell>
          <cell r="F31">
            <v>75</v>
          </cell>
          <cell r="G31">
            <v>28</v>
          </cell>
          <cell r="H31">
            <v>12.24</v>
          </cell>
          <cell r="I31" t="str">
            <v>NO</v>
          </cell>
          <cell r="J31">
            <v>24.840000000000003</v>
          </cell>
          <cell r="K31">
            <v>0</v>
          </cell>
        </row>
        <row r="32">
          <cell r="B32">
            <v>29.709090909090911</v>
          </cell>
          <cell r="C32">
            <v>34.6</v>
          </cell>
          <cell r="D32">
            <v>21.8</v>
          </cell>
          <cell r="E32">
            <v>40.81818181818182</v>
          </cell>
          <cell r="F32">
            <v>66</v>
          </cell>
          <cell r="G32">
            <v>26</v>
          </cell>
          <cell r="H32">
            <v>9.7200000000000006</v>
          </cell>
          <cell r="I32" t="str">
            <v>N</v>
          </cell>
          <cell r="J32">
            <v>27</v>
          </cell>
          <cell r="K32">
            <v>0</v>
          </cell>
        </row>
        <row r="33">
          <cell r="B33">
            <v>34.233333333333334</v>
          </cell>
          <cell r="C33">
            <v>37.299999999999997</v>
          </cell>
          <cell r="D33">
            <v>28.8</v>
          </cell>
          <cell r="E33">
            <v>29.444444444444443</v>
          </cell>
          <cell r="F33">
            <v>42</v>
          </cell>
          <cell r="G33">
            <v>22</v>
          </cell>
          <cell r="H33">
            <v>12.24</v>
          </cell>
          <cell r="I33" t="str">
            <v>NO</v>
          </cell>
          <cell r="J33">
            <v>30.96</v>
          </cell>
          <cell r="K33">
            <v>0</v>
          </cell>
        </row>
        <row r="34">
          <cell r="B34">
            <v>31.872727272727275</v>
          </cell>
          <cell r="C34">
            <v>37.5</v>
          </cell>
          <cell r="D34">
            <v>25.7</v>
          </cell>
          <cell r="E34">
            <v>36.363636363636367</v>
          </cell>
          <cell r="F34">
            <v>56</v>
          </cell>
          <cell r="G34">
            <v>24</v>
          </cell>
          <cell r="H34">
            <v>13.68</v>
          </cell>
          <cell r="I34" t="str">
            <v>N</v>
          </cell>
          <cell r="J34">
            <v>30.240000000000002</v>
          </cell>
          <cell r="K34">
            <v>0</v>
          </cell>
        </row>
        <row r="35">
          <cell r="B35">
            <v>22.62222222222222</v>
          </cell>
          <cell r="C35">
            <v>25.9</v>
          </cell>
          <cell r="D35">
            <v>19.600000000000001</v>
          </cell>
          <cell r="E35">
            <v>67.666666666666671</v>
          </cell>
          <cell r="F35">
            <v>78</v>
          </cell>
          <cell r="G35">
            <v>58</v>
          </cell>
          <cell r="H35">
            <v>13.32</v>
          </cell>
          <cell r="I35" t="str">
            <v>SO</v>
          </cell>
          <cell r="J35">
            <v>30.6</v>
          </cell>
          <cell r="K35">
            <v>0</v>
          </cell>
        </row>
        <row r="36">
          <cell r="I36" t="str">
            <v>S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28.590909090909101</v>
          </cell>
          <cell r="C5">
            <v>33.9</v>
          </cell>
          <cell r="D5">
            <v>13.1</v>
          </cell>
          <cell r="E5">
            <v>32.636363636363633</v>
          </cell>
          <cell r="F5">
            <v>83</v>
          </cell>
          <cell r="G5">
            <v>20</v>
          </cell>
          <cell r="H5">
            <v>25.2</v>
          </cell>
          <cell r="I5" t="str">
            <v>NO</v>
          </cell>
          <cell r="J5">
            <v>50.04</v>
          </cell>
          <cell r="K5">
            <v>0</v>
          </cell>
        </row>
        <row r="6">
          <cell r="B6">
            <v>23.90909090909091</v>
          </cell>
          <cell r="C6">
            <v>29.3</v>
          </cell>
          <cell r="D6">
            <v>16.100000000000001</v>
          </cell>
          <cell r="E6">
            <v>50.636363636363633</v>
          </cell>
          <cell r="F6">
            <v>78</v>
          </cell>
          <cell r="G6">
            <v>38</v>
          </cell>
          <cell r="H6">
            <v>23.759999999999998</v>
          </cell>
          <cell r="I6" t="str">
            <v>SO</v>
          </cell>
          <cell r="J6">
            <v>44.28</v>
          </cell>
          <cell r="K6">
            <v>0</v>
          </cell>
        </row>
        <row r="7">
          <cell r="B7">
            <v>14.018181818181818</v>
          </cell>
          <cell r="C7">
            <v>17.5</v>
          </cell>
          <cell r="D7">
            <v>9.4</v>
          </cell>
          <cell r="E7">
            <v>47.090909090909093</v>
          </cell>
          <cell r="F7">
            <v>66</v>
          </cell>
          <cell r="G7">
            <v>32</v>
          </cell>
          <cell r="H7">
            <v>28.44</v>
          </cell>
          <cell r="I7" t="str">
            <v>S</v>
          </cell>
          <cell r="J7">
            <v>49.32</v>
          </cell>
          <cell r="K7">
            <v>0</v>
          </cell>
        </row>
        <row r="8">
          <cell r="B8">
            <v>17.918181818181818</v>
          </cell>
          <cell r="C8">
            <v>23.8</v>
          </cell>
          <cell r="D8">
            <v>5.2</v>
          </cell>
          <cell r="E8">
            <v>44.18181818181818</v>
          </cell>
          <cell r="F8">
            <v>78</v>
          </cell>
          <cell r="G8">
            <v>30</v>
          </cell>
          <cell r="H8">
            <v>18</v>
          </cell>
          <cell r="I8" t="str">
            <v>SE</v>
          </cell>
          <cell r="J8">
            <v>34.56</v>
          </cell>
          <cell r="K8">
            <v>0</v>
          </cell>
        </row>
        <row r="9">
          <cell r="B9">
            <v>18.690000000000001</v>
          </cell>
          <cell r="C9">
            <v>22.6</v>
          </cell>
          <cell r="D9">
            <v>11.6</v>
          </cell>
          <cell r="E9">
            <v>65.599999999999994</v>
          </cell>
          <cell r="F9">
            <v>86</v>
          </cell>
          <cell r="G9">
            <v>55</v>
          </cell>
          <cell r="H9">
            <v>16.920000000000002</v>
          </cell>
          <cell r="I9" t="str">
            <v>L</v>
          </cell>
          <cell r="J9">
            <v>30.6</v>
          </cell>
          <cell r="K9">
            <v>0</v>
          </cell>
        </row>
        <row r="10">
          <cell r="B10">
            <v>21.981818181818184</v>
          </cell>
          <cell r="C10">
            <v>26</v>
          </cell>
          <cell r="D10">
            <v>12.4</v>
          </cell>
          <cell r="E10">
            <v>62.272727272727273</v>
          </cell>
          <cell r="F10">
            <v>98</v>
          </cell>
          <cell r="G10">
            <v>43</v>
          </cell>
          <cell r="H10">
            <v>30.96</v>
          </cell>
          <cell r="I10" t="str">
            <v>NE</v>
          </cell>
          <cell r="J10">
            <v>54.72</v>
          </cell>
          <cell r="K10">
            <v>1.4</v>
          </cell>
        </row>
        <row r="11">
          <cell r="B11">
            <v>28.154545454545453</v>
          </cell>
          <cell r="C11">
            <v>33</v>
          </cell>
          <cell r="D11">
            <v>15.7</v>
          </cell>
          <cell r="E11">
            <v>47.18181818181818</v>
          </cell>
          <cell r="F11">
            <v>92</v>
          </cell>
          <cell r="G11">
            <v>32</v>
          </cell>
          <cell r="H11">
            <v>23.040000000000003</v>
          </cell>
          <cell r="I11" t="str">
            <v>NE</v>
          </cell>
          <cell r="J11">
            <v>38.880000000000003</v>
          </cell>
          <cell r="K11">
            <v>0</v>
          </cell>
        </row>
        <row r="12">
          <cell r="B12">
            <v>29.718181818181822</v>
          </cell>
          <cell r="C12">
            <v>34.4</v>
          </cell>
          <cell r="D12">
            <v>17.7</v>
          </cell>
          <cell r="E12">
            <v>37.636363636363633</v>
          </cell>
          <cell r="F12">
            <v>82</v>
          </cell>
          <cell r="G12">
            <v>23</v>
          </cell>
          <cell r="H12">
            <v>16.559999999999999</v>
          </cell>
          <cell r="I12" t="str">
            <v>N</v>
          </cell>
          <cell r="J12">
            <v>30.6</v>
          </cell>
          <cell r="K12">
            <v>0</v>
          </cell>
        </row>
        <row r="13">
          <cell r="B13">
            <v>30.290909090909096</v>
          </cell>
          <cell r="C13">
            <v>35.299999999999997</v>
          </cell>
          <cell r="D13">
            <v>17.899999999999999</v>
          </cell>
          <cell r="E13">
            <v>29.454545454545453</v>
          </cell>
          <cell r="F13">
            <v>67</v>
          </cell>
          <cell r="G13">
            <v>15</v>
          </cell>
          <cell r="H13">
            <v>20.88</v>
          </cell>
          <cell r="I13" t="str">
            <v>N</v>
          </cell>
          <cell r="J13">
            <v>38.159999999999997</v>
          </cell>
          <cell r="K13">
            <v>0</v>
          </cell>
        </row>
        <row r="14">
          <cell r="B14">
            <v>26.059999999999995</v>
          </cell>
          <cell r="C14">
            <v>31.3</v>
          </cell>
          <cell r="D14">
            <v>16.600000000000001</v>
          </cell>
          <cell r="E14">
            <v>49.9</v>
          </cell>
          <cell r="F14">
            <v>69</v>
          </cell>
          <cell r="G14">
            <v>35</v>
          </cell>
          <cell r="H14">
            <v>16.2</v>
          </cell>
          <cell r="I14" t="str">
            <v>S</v>
          </cell>
          <cell r="J14">
            <v>29.16</v>
          </cell>
          <cell r="K14">
            <v>0</v>
          </cell>
        </row>
        <row r="15">
          <cell r="B15">
            <v>28.127272727272729</v>
          </cell>
          <cell r="C15">
            <v>34.6</v>
          </cell>
          <cell r="D15">
            <v>13.5</v>
          </cell>
          <cell r="E15">
            <v>42.090909090909093</v>
          </cell>
          <cell r="F15">
            <v>92</v>
          </cell>
          <cell r="G15">
            <v>23</v>
          </cell>
          <cell r="H15">
            <v>17.64</v>
          </cell>
          <cell r="I15" t="str">
            <v>N</v>
          </cell>
          <cell r="J15">
            <v>38.519999999999996</v>
          </cell>
          <cell r="K15">
            <v>0</v>
          </cell>
        </row>
        <row r="16">
          <cell r="B16">
            <v>30.654545454545453</v>
          </cell>
          <cell r="C16">
            <v>36.5</v>
          </cell>
          <cell r="D16">
            <v>15.7</v>
          </cell>
          <cell r="E16">
            <v>34.81818181818182</v>
          </cell>
          <cell r="F16">
            <v>82</v>
          </cell>
          <cell r="G16">
            <v>21</v>
          </cell>
          <cell r="H16">
            <v>18</v>
          </cell>
          <cell r="I16" t="str">
            <v>NO</v>
          </cell>
          <cell r="J16">
            <v>36.36</v>
          </cell>
          <cell r="K16">
            <v>0</v>
          </cell>
        </row>
        <row r="17">
          <cell r="B17">
            <v>27.390909090909091</v>
          </cell>
          <cell r="C17">
            <v>31.6</v>
          </cell>
          <cell r="D17">
            <v>17.8</v>
          </cell>
          <cell r="E17">
            <v>49.363636363636367</v>
          </cell>
          <cell r="F17">
            <v>76</v>
          </cell>
          <cell r="G17">
            <v>40</v>
          </cell>
          <cell r="H17">
            <v>23.759999999999998</v>
          </cell>
          <cell r="I17" t="str">
            <v>S</v>
          </cell>
          <cell r="J17">
            <v>40.680000000000007</v>
          </cell>
          <cell r="K17">
            <v>0</v>
          </cell>
        </row>
        <row r="18">
          <cell r="B18">
            <v>22.254545454545454</v>
          </cell>
          <cell r="C18">
            <v>27.7</v>
          </cell>
          <cell r="D18">
            <v>12.4</v>
          </cell>
          <cell r="E18">
            <v>45.363636363636367</v>
          </cell>
          <cell r="F18">
            <v>51</v>
          </cell>
          <cell r="G18">
            <v>42</v>
          </cell>
          <cell r="H18">
            <v>21.240000000000002</v>
          </cell>
          <cell r="I18" t="str">
            <v>SE</v>
          </cell>
          <cell r="J18">
            <v>38.519999999999996</v>
          </cell>
          <cell r="K18">
            <v>0</v>
          </cell>
        </row>
        <row r="19">
          <cell r="B19">
            <v>23.290909090909089</v>
          </cell>
          <cell r="C19">
            <v>29.6</v>
          </cell>
          <cell r="D19">
            <v>11.7</v>
          </cell>
          <cell r="E19">
            <v>47.636363636363633</v>
          </cell>
          <cell r="F19">
            <v>84</v>
          </cell>
          <cell r="H19">
            <v>16.2</v>
          </cell>
          <cell r="I19" t="str">
            <v>L</v>
          </cell>
          <cell r="J19">
            <v>30.96</v>
          </cell>
          <cell r="K19">
            <v>0</v>
          </cell>
        </row>
        <row r="20">
          <cell r="B20">
            <v>28.254545454545454</v>
          </cell>
          <cell r="C20">
            <v>32.799999999999997</v>
          </cell>
          <cell r="D20">
            <v>16.399999999999999</v>
          </cell>
          <cell r="E20">
            <v>35.363636363636367</v>
          </cell>
          <cell r="F20">
            <v>79</v>
          </cell>
          <cell r="G20">
            <v>22</v>
          </cell>
          <cell r="H20">
            <v>18.720000000000002</v>
          </cell>
          <cell r="I20" t="str">
            <v>NE</v>
          </cell>
          <cell r="J20">
            <v>32.4</v>
          </cell>
          <cell r="K20">
            <v>0</v>
          </cell>
        </row>
        <row r="21">
          <cell r="B21">
            <v>30.209090909090904</v>
          </cell>
          <cell r="C21">
            <v>35.200000000000003</v>
          </cell>
          <cell r="D21">
            <v>16.2</v>
          </cell>
          <cell r="E21">
            <v>32</v>
          </cell>
          <cell r="F21">
            <v>71</v>
          </cell>
          <cell r="G21">
            <v>22</v>
          </cell>
          <cell r="H21">
            <v>21.6</v>
          </cell>
          <cell r="I21" t="str">
            <v>N</v>
          </cell>
          <cell r="J21">
            <v>36.36</v>
          </cell>
          <cell r="K21">
            <v>0</v>
          </cell>
        </row>
        <row r="22">
          <cell r="B22">
            <v>30.919999999999998</v>
          </cell>
          <cell r="C22">
            <v>34.200000000000003</v>
          </cell>
          <cell r="D22">
            <v>19.399999999999999</v>
          </cell>
          <cell r="E22">
            <v>36.6</v>
          </cell>
          <cell r="F22">
            <v>67</v>
          </cell>
          <cell r="G22">
            <v>28</v>
          </cell>
          <cell r="H22">
            <v>23.759999999999998</v>
          </cell>
          <cell r="I22" t="str">
            <v>NO</v>
          </cell>
          <cell r="J22">
            <v>42.84</v>
          </cell>
          <cell r="K22">
            <v>0</v>
          </cell>
        </row>
        <row r="23">
          <cell r="B23">
            <v>25.318181818181817</v>
          </cell>
          <cell r="C23">
            <v>29.9</v>
          </cell>
          <cell r="D23">
            <v>19.2</v>
          </cell>
          <cell r="E23">
            <v>61.090909090909093</v>
          </cell>
          <cell r="F23">
            <v>85</v>
          </cell>
          <cell r="G23">
            <v>41</v>
          </cell>
          <cell r="H23">
            <v>21.240000000000002</v>
          </cell>
          <cell r="I23" t="str">
            <v>NO</v>
          </cell>
          <cell r="J23">
            <v>35.64</v>
          </cell>
          <cell r="K23">
            <v>0</v>
          </cell>
        </row>
        <row r="24">
          <cell r="B24">
            <v>25.609090909090909</v>
          </cell>
          <cell r="C24">
            <v>30.3</v>
          </cell>
          <cell r="D24">
            <v>17.2</v>
          </cell>
          <cell r="E24">
            <v>58.090909090909093</v>
          </cell>
          <cell r="F24">
            <v>88</v>
          </cell>
          <cell r="G24">
            <v>43</v>
          </cell>
          <cell r="H24">
            <v>13.68</v>
          </cell>
          <cell r="I24" t="str">
            <v>SE</v>
          </cell>
          <cell r="J24">
            <v>24.48</v>
          </cell>
          <cell r="K24">
            <v>0</v>
          </cell>
        </row>
        <row r="25">
          <cell r="B25">
            <v>27.5</v>
          </cell>
          <cell r="C25">
            <v>32.4</v>
          </cell>
          <cell r="D25">
            <v>16.5</v>
          </cell>
          <cell r="E25">
            <v>48.272727272727273</v>
          </cell>
          <cell r="F25">
            <v>93</v>
          </cell>
          <cell r="G25">
            <v>30</v>
          </cell>
          <cell r="H25">
            <v>18</v>
          </cell>
          <cell r="I25" t="str">
            <v>S</v>
          </cell>
          <cell r="J25">
            <v>31.680000000000003</v>
          </cell>
          <cell r="K25">
            <v>0</v>
          </cell>
        </row>
        <row r="26">
          <cell r="B26">
            <v>27.618181818181814</v>
          </cell>
          <cell r="C26">
            <v>32.299999999999997</v>
          </cell>
          <cell r="D26">
            <v>15</v>
          </cell>
          <cell r="E26">
            <v>42.81818181818182</v>
          </cell>
          <cell r="F26">
            <v>90</v>
          </cell>
          <cell r="G26">
            <v>26</v>
          </cell>
          <cell r="H26">
            <v>13.32</v>
          </cell>
          <cell r="I26" t="str">
            <v>L</v>
          </cell>
          <cell r="J26">
            <v>28.8</v>
          </cell>
          <cell r="K26">
            <v>0</v>
          </cell>
        </row>
        <row r="27">
          <cell r="B27">
            <v>25.781818181818178</v>
          </cell>
          <cell r="C27">
            <v>30.4</v>
          </cell>
          <cell r="D27">
            <v>17.399999999999999</v>
          </cell>
          <cell r="E27">
            <v>43.81818181818182</v>
          </cell>
          <cell r="F27">
            <v>69</v>
          </cell>
          <cell r="G27">
            <v>33</v>
          </cell>
          <cell r="H27">
            <v>14.4</v>
          </cell>
          <cell r="I27" t="str">
            <v>SE</v>
          </cell>
          <cell r="J27">
            <v>32.4</v>
          </cell>
          <cell r="K27">
            <v>0</v>
          </cell>
        </row>
        <row r="28">
          <cell r="B28">
            <v>25.675000000000001</v>
          </cell>
          <cell r="C28">
            <v>31.8</v>
          </cell>
          <cell r="D28">
            <v>12</v>
          </cell>
          <cell r="E28">
            <v>39.833333333333336</v>
          </cell>
          <cell r="F28">
            <v>93</v>
          </cell>
          <cell r="G28">
            <v>20</v>
          </cell>
          <cell r="H28">
            <v>17.28</v>
          </cell>
          <cell r="I28" t="str">
            <v>SE</v>
          </cell>
          <cell r="J28">
            <v>29.52</v>
          </cell>
          <cell r="K28">
            <v>0</v>
          </cell>
        </row>
        <row r="29">
          <cell r="B29">
            <v>26.263636363636362</v>
          </cell>
          <cell r="C29">
            <v>31.7</v>
          </cell>
          <cell r="D29">
            <v>14.6</v>
          </cell>
          <cell r="E29">
            <v>36.636363636363633</v>
          </cell>
          <cell r="F29">
            <v>72</v>
          </cell>
          <cell r="G29">
            <v>22</v>
          </cell>
          <cell r="H29">
            <v>14.76</v>
          </cell>
          <cell r="I29" t="str">
            <v>L</v>
          </cell>
          <cell r="J29">
            <v>29.16</v>
          </cell>
          <cell r="K29">
            <v>0</v>
          </cell>
        </row>
        <row r="30">
          <cell r="B30">
            <v>29.145454545454548</v>
          </cell>
          <cell r="C30">
            <v>35.1</v>
          </cell>
          <cell r="D30">
            <v>15.9</v>
          </cell>
          <cell r="E30">
            <v>33.545454545454547</v>
          </cell>
          <cell r="F30">
            <v>66</v>
          </cell>
          <cell r="G30">
            <v>20</v>
          </cell>
          <cell r="H30">
            <v>15.840000000000002</v>
          </cell>
          <cell r="I30" t="str">
            <v>NE</v>
          </cell>
          <cell r="J30">
            <v>25.56</v>
          </cell>
          <cell r="K30">
            <v>0</v>
          </cell>
        </row>
        <row r="31">
          <cell r="B31">
            <v>23.881818181818179</v>
          </cell>
          <cell r="C31">
            <v>26.7</v>
          </cell>
          <cell r="D31">
            <v>18.7</v>
          </cell>
          <cell r="E31">
            <v>52.363636363636367</v>
          </cell>
          <cell r="F31">
            <v>66</v>
          </cell>
          <cell r="G31">
            <v>43</v>
          </cell>
          <cell r="H31">
            <v>12.6</v>
          </cell>
          <cell r="I31" t="str">
            <v>NO</v>
          </cell>
          <cell r="J31">
            <v>20.52</v>
          </cell>
          <cell r="K31">
            <v>0</v>
          </cell>
        </row>
        <row r="32">
          <cell r="B32">
            <v>28.727272727272727</v>
          </cell>
          <cell r="C32">
            <v>33.299999999999997</v>
          </cell>
          <cell r="D32">
            <v>18.100000000000001</v>
          </cell>
          <cell r="E32">
            <v>40.727272727272727</v>
          </cell>
          <cell r="F32">
            <v>82</v>
          </cell>
          <cell r="G32">
            <v>27</v>
          </cell>
          <cell r="H32">
            <v>12.96</v>
          </cell>
          <cell r="I32" t="str">
            <v>L</v>
          </cell>
          <cell r="J32">
            <v>39.24</v>
          </cell>
          <cell r="K32">
            <v>0</v>
          </cell>
        </row>
        <row r="33">
          <cell r="B33">
            <v>29.433333333333337</v>
          </cell>
          <cell r="C33">
            <v>36.200000000000003</v>
          </cell>
          <cell r="D33">
            <v>17.100000000000001</v>
          </cell>
          <cell r="E33">
            <v>36.916666666666664</v>
          </cell>
          <cell r="F33">
            <v>76</v>
          </cell>
          <cell r="G33">
            <v>22</v>
          </cell>
          <cell r="H33">
            <v>14.4</v>
          </cell>
          <cell r="I33" t="str">
            <v>NE</v>
          </cell>
          <cell r="J33">
            <v>37.440000000000005</v>
          </cell>
          <cell r="K33">
            <v>0</v>
          </cell>
        </row>
        <row r="34">
          <cell r="B34">
            <v>31.058333333333334</v>
          </cell>
          <cell r="C34">
            <v>37.299999999999997</v>
          </cell>
          <cell r="D34">
            <v>18.100000000000001</v>
          </cell>
          <cell r="E34">
            <v>37.25</v>
          </cell>
          <cell r="F34">
            <v>83</v>
          </cell>
          <cell r="G34">
            <v>21</v>
          </cell>
          <cell r="H34">
            <v>16.920000000000002</v>
          </cell>
          <cell r="I34" t="str">
            <v>NO</v>
          </cell>
          <cell r="J34">
            <v>43.2</v>
          </cell>
          <cell r="K34">
            <v>0</v>
          </cell>
        </row>
        <row r="35">
          <cell r="B35">
            <v>31.727272727272727</v>
          </cell>
          <cell r="C35">
            <v>36.299999999999997</v>
          </cell>
          <cell r="D35">
            <v>20.399999999999999</v>
          </cell>
          <cell r="E35">
            <v>34.81818181818182</v>
          </cell>
          <cell r="F35">
            <v>67</v>
          </cell>
          <cell r="G35">
            <v>24</v>
          </cell>
          <cell r="H35">
            <v>26.28</v>
          </cell>
          <cell r="I35" t="str">
            <v>NO</v>
          </cell>
          <cell r="J35">
            <v>48.6</v>
          </cell>
          <cell r="K35">
            <v>0</v>
          </cell>
        </row>
        <row r="36">
          <cell r="I36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23.979166666666671</v>
          </cell>
          <cell r="C5">
            <v>34</v>
          </cell>
          <cell r="D5">
            <v>15.7</v>
          </cell>
          <cell r="E5">
            <v>46.666666666666664</v>
          </cell>
          <cell r="F5">
            <v>75</v>
          </cell>
          <cell r="G5">
            <v>20</v>
          </cell>
          <cell r="H5">
            <v>24.840000000000003</v>
          </cell>
          <cell r="I5" t="str">
            <v>N</v>
          </cell>
          <cell r="J5">
            <v>53.64</v>
          </cell>
          <cell r="K5">
            <v>0</v>
          </cell>
        </row>
        <row r="6">
          <cell r="B6">
            <v>18.908333333333335</v>
          </cell>
          <cell r="C6">
            <v>23</v>
          </cell>
          <cell r="D6">
            <v>12.1</v>
          </cell>
          <cell r="E6">
            <v>55.375</v>
          </cell>
          <cell r="F6">
            <v>80</v>
          </cell>
          <cell r="G6">
            <v>35</v>
          </cell>
          <cell r="H6">
            <v>24.840000000000003</v>
          </cell>
          <cell r="I6" t="str">
            <v>SE</v>
          </cell>
          <cell r="J6">
            <v>50.4</v>
          </cell>
          <cell r="K6">
            <v>0</v>
          </cell>
        </row>
        <row r="7">
          <cell r="B7">
            <v>12.191666666666665</v>
          </cell>
          <cell r="C7">
            <v>19.5</v>
          </cell>
          <cell r="D7">
            <v>7.7</v>
          </cell>
          <cell r="E7">
            <v>57.708333333333336</v>
          </cell>
          <cell r="F7">
            <v>87</v>
          </cell>
          <cell r="G7">
            <v>24</v>
          </cell>
          <cell r="H7">
            <v>16.920000000000002</v>
          </cell>
          <cell r="I7" t="str">
            <v>SE</v>
          </cell>
          <cell r="J7">
            <v>39.6</v>
          </cell>
          <cell r="K7">
            <v>0</v>
          </cell>
        </row>
        <row r="8">
          <cell r="B8">
            <v>11.237499999999999</v>
          </cell>
          <cell r="C8">
            <v>22.7</v>
          </cell>
          <cell r="D8">
            <v>-0.9</v>
          </cell>
          <cell r="E8">
            <v>59</v>
          </cell>
          <cell r="F8">
            <v>97</v>
          </cell>
          <cell r="G8">
            <v>28</v>
          </cell>
          <cell r="H8">
            <v>12.24</v>
          </cell>
          <cell r="I8" t="str">
            <v>L</v>
          </cell>
          <cell r="J8">
            <v>30.240000000000002</v>
          </cell>
          <cell r="K8">
            <v>0</v>
          </cell>
        </row>
        <row r="9">
          <cell r="B9">
            <v>15.1875</v>
          </cell>
          <cell r="C9">
            <v>24.7</v>
          </cell>
          <cell r="D9">
            <v>7.4</v>
          </cell>
          <cell r="E9">
            <v>68.25</v>
          </cell>
          <cell r="F9">
            <v>97</v>
          </cell>
          <cell r="G9">
            <v>43</v>
          </cell>
          <cell r="H9">
            <v>14.4</v>
          </cell>
          <cell r="I9" t="str">
            <v>L</v>
          </cell>
          <cell r="J9">
            <v>31.319999999999997</v>
          </cell>
          <cell r="K9">
            <v>0</v>
          </cell>
        </row>
        <row r="10">
          <cell r="B10">
            <v>20.116666666666671</v>
          </cell>
          <cell r="C10">
            <v>30</v>
          </cell>
          <cell r="D10">
            <v>13</v>
          </cell>
          <cell r="E10">
            <v>68.333333333333329</v>
          </cell>
          <cell r="F10">
            <v>95</v>
          </cell>
          <cell r="G10">
            <v>33</v>
          </cell>
          <cell r="H10">
            <v>24.12</v>
          </cell>
          <cell r="I10" t="str">
            <v>N</v>
          </cell>
          <cell r="J10">
            <v>44.64</v>
          </cell>
          <cell r="K10">
            <v>0</v>
          </cell>
        </row>
        <row r="11">
          <cell r="B11">
            <v>22.441666666666674</v>
          </cell>
          <cell r="C11">
            <v>33.4</v>
          </cell>
          <cell r="D11">
            <v>16.399999999999999</v>
          </cell>
          <cell r="E11">
            <v>66.083333333333329</v>
          </cell>
          <cell r="F11">
            <v>90</v>
          </cell>
          <cell r="G11">
            <v>30</v>
          </cell>
          <cell r="H11">
            <v>21.96</v>
          </cell>
          <cell r="I11" t="str">
            <v>N</v>
          </cell>
          <cell r="J11">
            <v>46.800000000000004</v>
          </cell>
          <cell r="K11">
            <v>1.8</v>
          </cell>
        </row>
        <row r="12">
          <cell r="B12">
            <v>23.495833333333334</v>
          </cell>
          <cell r="C12">
            <v>34.4</v>
          </cell>
          <cell r="D12">
            <v>15.3</v>
          </cell>
          <cell r="E12">
            <v>68.583333333333329</v>
          </cell>
          <cell r="F12">
            <v>100</v>
          </cell>
          <cell r="G12">
            <v>24</v>
          </cell>
          <cell r="H12">
            <v>17.64</v>
          </cell>
          <cell r="I12" t="str">
            <v>NO</v>
          </cell>
          <cell r="J12">
            <v>30.96</v>
          </cell>
          <cell r="K12">
            <v>0.2</v>
          </cell>
        </row>
        <row r="13">
          <cell r="B13">
            <v>26.204166666666662</v>
          </cell>
          <cell r="C13">
            <v>35.299999999999997</v>
          </cell>
          <cell r="D13">
            <v>19.5</v>
          </cell>
          <cell r="E13">
            <v>44.541666666666664</v>
          </cell>
          <cell r="F13">
            <v>73</v>
          </cell>
          <cell r="G13">
            <v>17</v>
          </cell>
          <cell r="H13">
            <v>23.759999999999998</v>
          </cell>
          <cell r="I13" t="str">
            <v>N</v>
          </cell>
          <cell r="J13">
            <v>48.96</v>
          </cell>
          <cell r="K13">
            <v>0</v>
          </cell>
        </row>
        <row r="14">
          <cell r="B14">
            <v>18.954166666666666</v>
          </cell>
          <cell r="C14">
            <v>25.5</v>
          </cell>
          <cell r="D14">
            <v>13.7</v>
          </cell>
          <cell r="E14">
            <v>68.916666666666671</v>
          </cell>
          <cell r="F14">
            <v>93</v>
          </cell>
          <cell r="G14">
            <v>46</v>
          </cell>
          <cell r="H14">
            <v>12.96</v>
          </cell>
          <cell r="I14" t="str">
            <v>SE</v>
          </cell>
          <cell r="J14">
            <v>24.840000000000003</v>
          </cell>
          <cell r="K14">
            <v>0</v>
          </cell>
        </row>
        <row r="15">
          <cell r="B15">
            <v>20.024999999999999</v>
          </cell>
          <cell r="C15">
            <v>34.5</v>
          </cell>
          <cell r="D15">
            <v>9</v>
          </cell>
          <cell r="E15">
            <v>66.458333333333329</v>
          </cell>
          <cell r="F15">
            <v>100</v>
          </cell>
          <cell r="G15">
            <v>20</v>
          </cell>
          <cell r="H15">
            <v>19.8</v>
          </cell>
          <cell r="I15" t="str">
            <v>N</v>
          </cell>
          <cell r="J15">
            <v>41.04</v>
          </cell>
          <cell r="K15">
            <v>0</v>
          </cell>
        </row>
        <row r="16">
          <cell r="B16">
            <v>24.995833333333337</v>
          </cell>
          <cell r="C16">
            <v>36.9</v>
          </cell>
          <cell r="D16">
            <v>14.8</v>
          </cell>
          <cell r="E16">
            <v>48.833333333333336</v>
          </cell>
          <cell r="F16">
            <v>85</v>
          </cell>
          <cell r="G16">
            <v>20</v>
          </cell>
          <cell r="H16">
            <v>26.28</v>
          </cell>
          <cell r="I16" t="str">
            <v>O</v>
          </cell>
          <cell r="J16">
            <v>48.96</v>
          </cell>
          <cell r="K16">
            <v>0</v>
          </cell>
        </row>
        <row r="17">
          <cell r="B17">
            <v>21.599999999999998</v>
          </cell>
          <cell r="C17">
            <v>27.2</v>
          </cell>
          <cell r="D17">
            <v>16</v>
          </cell>
          <cell r="E17">
            <v>56.625</v>
          </cell>
          <cell r="F17">
            <v>90</v>
          </cell>
          <cell r="G17">
            <v>24</v>
          </cell>
          <cell r="H17">
            <v>18.720000000000002</v>
          </cell>
          <cell r="I17" t="str">
            <v>SE</v>
          </cell>
          <cell r="J17">
            <v>41.4</v>
          </cell>
          <cell r="K17">
            <v>0</v>
          </cell>
        </row>
        <row r="18">
          <cell r="B18">
            <v>17.441666666666666</v>
          </cell>
          <cell r="C18">
            <v>26.2</v>
          </cell>
          <cell r="D18">
            <v>10</v>
          </cell>
          <cell r="E18">
            <v>44.708333333333336</v>
          </cell>
          <cell r="F18">
            <v>67</v>
          </cell>
          <cell r="G18">
            <v>30</v>
          </cell>
          <cell r="H18">
            <v>14.4</v>
          </cell>
          <cell r="I18" t="str">
            <v>SE</v>
          </cell>
          <cell r="J18">
            <v>36.72</v>
          </cell>
          <cell r="K18">
            <v>0</v>
          </cell>
        </row>
        <row r="19">
          <cell r="B19">
            <v>19.112499999999997</v>
          </cell>
          <cell r="C19">
            <v>29.3</v>
          </cell>
          <cell r="D19">
            <v>11.8</v>
          </cell>
          <cell r="E19">
            <v>59.375</v>
          </cell>
          <cell r="F19">
            <v>82</v>
          </cell>
          <cell r="G19">
            <v>34</v>
          </cell>
          <cell r="H19">
            <v>15.120000000000001</v>
          </cell>
          <cell r="I19" t="str">
            <v>NE</v>
          </cell>
          <cell r="J19">
            <v>33.840000000000003</v>
          </cell>
          <cell r="K19">
            <v>0</v>
          </cell>
        </row>
        <row r="20">
          <cell r="B20">
            <v>24.058333333333334</v>
          </cell>
          <cell r="C20">
            <v>32.200000000000003</v>
          </cell>
          <cell r="D20">
            <v>18.399999999999999</v>
          </cell>
          <cell r="E20">
            <v>48.583333333333336</v>
          </cell>
          <cell r="F20">
            <v>71</v>
          </cell>
          <cell r="G20">
            <v>22</v>
          </cell>
          <cell r="H20">
            <v>25.2</v>
          </cell>
          <cell r="I20" t="str">
            <v>N</v>
          </cell>
          <cell r="J20">
            <v>47.519999999999996</v>
          </cell>
          <cell r="K20">
            <v>0</v>
          </cell>
        </row>
        <row r="21">
          <cell r="B21">
            <v>25.599999999999994</v>
          </cell>
          <cell r="C21">
            <v>35.6</v>
          </cell>
          <cell r="D21">
            <v>17.899999999999999</v>
          </cell>
          <cell r="E21">
            <v>40.916666666666664</v>
          </cell>
          <cell r="F21">
            <v>62</v>
          </cell>
          <cell r="G21">
            <v>20</v>
          </cell>
          <cell r="H21">
            <v>28.08</v>
          </cell>
          <cell r="I21" t="str">
            <v>N</v>
          </cell>
          <cell r="J21">
            <v>51.480000000000004</v>
          </cell>
          <cell r="K21">
            <v>0</v>
          </cell>
        </row>
        <row r="22">
          <cell r="B22">
            <v>24.74166666666666</v>
          </cell>
          <cell r="C22">
            <v>34.200000000000003</v>
          </cell>
          <cell r="D22">
            <v>17.8</v>
          </cell>
          <cell r="E22">
            <v>53.875</v>
          </cell>
          <cell r="F22">
            <v>80</v>
          </cell>
          <cell r="G22">
            <v>28</v>
          </cell>
          <cell r="H22">
            <v>34.200000000000003</v>
          </cell>
          <cell r="I22" t="str">
            <v>O</v>
          </cell>
          <cell r="J22">
            <v>58.680000000000007</v>
          </cell>
          <cell r="K22">
            <v>0</v>
          </cell>
        </row>
        <row r="23">
          <cell r="B23">
            <v>24.362500000000001</v>
          </cell>
          <cell r="C23">
            <v>30.7</v>
          </cell>
          <cell r="D23">
            <v>18.3</v>
          </cell>
          <cell r="E23">
            <v>64.666666666666671</v>
          </cell>
          <cell r="F23">
            <v>90</v>
          </cell>
          <cell r="G23">
            <v>41</v>
          </cell>
          <cell r="H23">
            <v>16.2</v>
          </cell>
          <cell r="I23" t="str">
            <v>SO</v>
          </cell>
          <cell r="J23">
            <v>38.519999999999996</v>
          </cell>
          <cell r="K23">
            <v>0</v>
          </cell>
        </row>
        <row r="24">
          <cell r="B24">
            <v>22.704166666666662</v>
          </cell>
          <cell r="C24">
            <v>30.3</v>
          </cell>
          <cell r="D24">
            <v>15.9</v>
          </cell>
          <cell r="E24">
            <v>60.125</v>
          </cell>
          <cell r="F24">
            <v>85</v>
          </cell>
          <cell r="G24">
            <v>36</v>
          </cell>
          <cell r="H24">
            <v>9.7200000000000006</v>
          </cell>
          <cell r="I24" t="str">
            <v>S</v>
          </cell>
          <cell r="J24">
            <v>31.680000000000003</v>
          </cell>
          <cell r="K24">
            <v>0</v>
          </cell>
        </row>
        <row r="25">
          <cell r="B25">
            <v>22.037500000000005</v>
          </cell>
          <cell r="C25">
            <v>30.8</v>
          </cell>
          <cell r="D25">
            <v>13.6</v>
          </cell>
          <cell r="E25">
            <v>67.333333333333329</v>
          </cell>
          <cell r="F25">
            <v>100</v>
          </cell>
          <cell r="G25">
            <v>33</v>
          </cell>
          <cell r="H25">
            <v>11.879999999999999</v>
          </cell>
          <cell r="I25" t="str">
            <v>L</v>
          </cell>
          <cell r="J25">
            <v>28.44</v>
          </cell>
          <cell r="K25">
            <v>0</v>
          </cell>
        </row>
        <row r="26">
          <cell r="B26">
            <v>22.358333333333334</v>
          </cell>
          <cell r="C26">
            <v>31.5</v>
          </cell>
          <cell r="D26">
            <v>12.6</v>
          </cell>
          <cell r="E26">
            <v>58.875</v>
          </cell>
          <cell r="F26">
            <v>93</v>
          </cell>
          <cell r="G26">
            <v>29</v>
          </cell>
          <cell r="H26">
            <v>12.96</v>
          </cell>
          <cell r="I26" t="str">
            <v>L</v>
          </cell>
          <cell r="J26">
            <v>28.08</v>
          </cell>
          <cell r="K26">
            <v>0</v>
          </cell>
        </row>
        <row r="27">
          <cell r="B27">
            <v>22.370833333333334</v>
          </cell>
          <cell r="C27">
            <v>30.4</v>
          </cell>
          <cell r="D27">
            <v>13.5</v>
          </cell>
          <cell r="E27">
            <v>58.958333333333336</v>
          </cell>
          <cell r="F27">
            <v>98</v>
          </cell>
          <cell r="G27">
            <v>27</v>
          </cell>
          <cell r="H27">
            <v>9.3600000000000012</v>
          </cell>
          <cell r="I27" t="str">
            <v>SE</v>
          </cell>
          <cell r="J27">
            <v>24.48</v>
          </cell>
          <cell r="K27">
            <v>0</v>
          </cell>
        </row>
        <row r="28">
          <cell r="B28">
            <v>19.95</v>
          </cell>
          <cell r="C28">
            <v>31.4</v>
          </cell>
          <cell r="D28">
            <v>8.1</v>
          </cell>
          <cell r="E28">
            <v>56.458333333333336</v>
          </cell>
          <cell r="F28">
            <v>98</v>
          </cell>
          <cell r="G28">
            <v>14</v>
          </cell>
          <cell r="H28">
            <v>13.32</v>
          </cell>
          <cell r="I28" t="str">
            <v>NE</v>
          </cell>
          <cell r="J28">
            <v>28.44</v>
          </cell>
          <cell r="K28">
            <v>0</v>
          </cell>
        </row>
        <row r="29">
          <cell r="B29">
            <v>22.320833333333336</v>
          </cell>
          <cell r="C29">
            <v>30.8</v>
          </cell>
          <cell r="D29">
            <v>13.9</v>
          </cell>
          <cell r="E29">
            <v>47.166666666666664</v>
          </cell>
          <cell r="F29">
            <v>79</v>
          </cell>
          <cell r="G29">
            <v>22</v>
          </cell>
          <cell r="H29">
            <v>16.559999999999999</v>
          </cell>
          <cell r="I29" t="str">
            <v>NE</v>
          </cell>
          <cell r="J29">
            <v>36</v>
          </cell>
          <cell r="K29">
            <v>0</v>
          </cell>
        </row>
        <row r="30">
          <cell r="B30">
            <v>22.112500000000001</v>
          </cell>
          <cell r="C30">
            <v>32.200000000000003</v>
          </cell>
          <cell r="D30">
            <v>13.9</v>
          </cell>
          <cell r="E30">
            <v>51.333333333333336</v>
          </cell>
          <cell r="F30">
            <v>77</v>
          </cell>
          <cell r="G30">
            <v>26</v>
          </cell>
          <cell r="H30">
            <v>21.240000000000002</v>
          </cell>
          <cell r="I30" t="str">
            <v>NE</v>
          </cell>
          <cell r="J30">
            <v>48.24</v>
          </cell>
          <cell r="K30">
            <v>0</v>
          </cell>
        </row>
        <row r="31">
          <cell r="B31">
            <v>19.370833333333337</v>
          </cell>
          <cell r="C31">
            <v>24.5</v>
          </cell>
          <cell r="D31">
            <v>15.3</v>
          </cell>
          <cell r="E31">
            <v>68.833333333333329</v>
          </cell>
          <cell r="F31">
            <v>85</v>
          </cell>
          <cell r="G31">
            <v>52</v>
          </cell>
          <cell r="H31">
            <v>14.76</v>
          </cell>
          <cell r="I31" t="str">
            <v>S</v>
          </cell>
          <cell r="J31">
            <v>32.04</v>
          </cell>
          <cell r="K31">
            <v>0</v>
          </cell>
        </row>
        <row r="32">
          <cell r="B32">
            <v>21.854166666666668</v>
          </cell>
          <cell r="C32">
            <v>33.1</v>
          </cell>
          <cell r="D32">
            <v>12</v>
          </cell>
          <cell r="E32">
            <v>65.791666666666671</v>
          </cell>
          <cell r="F32">
            <v>98</v>
          </cell>
          <cell r="G32">
            <v>26</v>
          </cell>
          <cell r="H32">
            <v>18</v>
          </cell>
          <cell r="I32" t="str">
            <v>N</v>
          </cell>
          <cell r="J32">
            <v>29.880000000000003</v>
          </cell>
          <cell r="K32">
            <v>0</v>
          </cell>
        </row>
        <row r="33">
          <cell r="B33">
            <v>26.037500000000005</v>
          </cell>
          <cell r="C33">
            <v>35.1</v>
          </cell>
          <cell r="D33">
            <v>16.7</v>
          </cell>
          <cell r="E33">
            <v>47.25</v>
          </cell>
          <cell r="F33">
            <v>82</v>
          </cell>
          <cell r="G33">
            <v>23</v>
          </cell>
          <cell r="H33">
            <v>16.559999999999999</v>
          </cell>
          <cell r="I33" t="str">
            <v>N</v>
          </cell>
          <cell r="J33">
            <v>38.159999999999997</v>
          </cell>
          <cell r="K33">
            <v>0</v>
          </cell>
        </row>
        <row r="34">
          <cell r="B34">
            <v>27.304166666666671</v>
          </cell>
          <cell r="C34">
            <v>37.200000000000003</v>
          </cell>
          <cell r="D34">
            <v>17.100000000000001</v>
          </cell>
          <cell r="E34">
            <v>45</v>
          </cell>
          <cell r="F34">
            <v>81</v>
          </cell>
          <cell r="G34">
            <v>18</v>
          </cell>
          <cell r="H34">
            <v>18.720000000000002</v>
          </cell>
          <cell r="I34" t="str">
            <v>N</v>
          </cell>
          <cell r="J34">
            <v>48.24</v>
          </cell>
          <cell r="K34">
            <v>0</v>
          </cell>
        </row>
        <row r="35">
          <cell r="B35">
            <v>24.633333333333329</v>
          </cell>
          <cell r="C35">
            <v>34</v>
          </cell>
          <cell r="D35">
            <v>18.399999999999999</v>
          </cell>
          <cell r="E35">
            <v>57.791666666666664</v>
          </cell>
          <cell r="F35">
            <v>76</v>
          </cell>
          <cell r="G35">
            <v>33</v>
          </cell>
          <cell r="H35">
            <v>28.8</v>
          </cell>
          <cell r="I35" t="str">
            <v>O</v>
          </cell>
          <cell r="J35">
            <v>50.04</v>
          </cell>
          <cell r="K35">
            <v>0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27.192857142857143</v>
          </cell>
          <cell r="C5">
            <v>33.6</v>
          </cell>
          <cell r="D5">
            <v>17.100000000000001</v>
          </cell>
          <cell r="E5">
            <v>37.785714285714285</v>
          </cell>
          <cell r="F5">
            <v>64</v>
          </cell>
          <cell r="G5">
            <v>22</v>
          </cell>
          <cell r="H5">
            <v>28.08</v>
          </cell>
          <cell r="I5" t="str">
            <v>NE</v>
          </cell>
          <cell r="J5">
            <v>43.92</v>
          </cell>
          <cell r="K5">
            <v>0</v>
          </cell>
        </row>
        <row r="6">
          <cell r="B6">
            <v>22.299999999999997</v>
          </cell>
          <cell r="C6">
            <v>28.8</v>
          </cell>
          <cell r="D6">
            <v>13.7</v>
          </cell>
          <cell r="E6">
            <v>54.8</v>
          </cell>
          <cell r="F6">
            <v>92</v>
          </cell>
          <cell r="G6">
            <v>39</v>
          </cell>
          <cell r="H6">
            <v>27</v>
          </cell>
          <cell r="I6" t="str">
            <v>SO</v>
          </cell>
          <cell r="J6">
            <v>60.480000000000004</v>
          </cell>
          <cell r="K6">
            <v>0</v>
          </cell>
        </row>
        <row r="7">
          <cell r="B7">
            <v>14.286666666666667</v>
          </cell>
          <cell r="C7">
            <v>17.899999999999999</v>
          </cell>
          <cell r="D7">
            <v>8.5</v>
          </cell>
          <cell r="E7">
            <v>50.93333333333333</v>
          </cell>
          <cell r="F7">
            <v>77</v>
          </cell>
          <cell r="G7">
            <v>39</v>
          </cell>
          <cell r="H7">
            <v>27.720000000000002</v>
          </cell>
          <cell r="I7" t="str">
            <v>SO</v>
          </cell>
          <cell r="J7">
            <v>48.24</v>
          </cell>
          <cell r="K7">
            <v>0</v>
          </cell>
        </row>
        <row r="8">
          <cell r="B8">
            <v>15.799999999999999</v>
          </cell>
          <cell r="C8">
            <v>22.5</v>
          </cell>
          <cell r="D8">
            <v>2.2999999999999998</v>
          </cell>
          <cell r="E8">
            <v>56.6</v>
          </cell>
          <cell r="F8">
            <v>97</v>
          </cell>
          <cell r="G8">
            <v>28</v>
          </cell>
          <cell r="H8">
            <v>22.32</v>
          </cell>
          <cell r="I8" t="str">
            <v>SE</v>
          </cell>
          <cell r="J8">
            <v>39.96</v>
          </cell>
          <cell r="K8">
            <v>0</v>
          </cell>
        </row>
        <row r="9">
          <cell r="B9">
            <v>18.178571428571434</v>
          </cell>
          <cell r="C9">
            <v>23.2</v>
          </cell>
          <cell r="D9">
            <v>10.8</v>
          </cell>
          <cell r="E9">
            <v>65.571428571428569</v>
          </cell>
          <cell r="F9">
            <v>78</v>
          </cell>
          <cell r="G9">
            <v>52</v>
          </cell>
          <cell r="H9">
            <v>30.96</v>
          </cell>
          <cell r="I9" t="str">
            <v>L</v>
          </cell>
          <cell r="J9">
            <v>43.92</v>
          </cell>
          <cell r="K9">
            <v>0</v>
          </cell>
        </row>
        <row r="10">
          <cell r="B10">
            <v>21.564285714285713</v>
          </cell>
          <cell r="C10">
            <v>25.7</v>
          </cell>
          <cell r="D10">
            <v>15.4</v>
          </cell>
          <cell r="E10">
            <v>62.428571428571431</v>
          </cell>
          <cell r="F10">
            <v>92</v>
          </cell>
          <cell r="G10">
            <v>44</v>
          </cell>
          <cell r="H10">
            <v>24.12</v>
          </cell>
          <cell r="I10" t="str">
            <v>NE</v>
          </cell>
          <cell r="J10">
            <v>41.76</v>
          </cell>
          <cell r="K10">
            <v>0</v>
          </cell>
        </row>
        <row r="11">
          <cell r="B11">
            <v>26.060000000000002</v>
          </cell>
          <cell r="C11">
            <v>32.1</v>
          </cell>
          <cell r="D11">
            <v>16.899999999999999</v>
          </cell>
          <cell r="E11">
            <v>53.733333333333334</v>
          </cell>
          <cell r="F11">
            <v>90</v>
          </cell>
          <cell r="G11">
            <v>35</v>
          </cell>
          <cell r="H11">
            <v>21.6</v>
          </cell>
          <cell r="I11" t="str">
            <v>NE</v>
          </cell>
          <cell r="J11">
            <v>36.72</v>
          </cell>
          <cell r="K11">
            <v>0</v>
          </cell>
        </row>
        <row r="12">
          <cell r="B12">
            <v>28.471428571428572</v>
          </cell>
          <cell r="C12">
            <v>33.9</v>
          </cell>
          <cell r="D12">
            <v>19</v>
          </cell>
          <cell r="E12">
            <v>40</v>
          </cell>
          <cell r="F12">
            <v>74</v>
          </cell>
          <cell r="G12">
            <v>24</v>
          </cell>
          <cell r="H12">
            <v>19.8</v>
          </cell>
          <cell r="I12" t="str">
            <v>NE</v>
          </cell>
          <cell r="J12">
            <v>38.880000000000003</v>
          </cell>
          <cell r="K12">
            <v>0</v>
          </cell>
        </row>
        <row r="13">
          <cell r="B13">
            <v>28.11428571428571</v>
          </cell>
          <cell r="C13">
            <v>34.6</v>
          </cell>
          <cell r="D13">
            <v>18.399999999999999</v>
          </cell>
          <cell r="E13">
            <v>37.928571428571431</v>
          </cell>
          <cell r="F13">
            <v>67</v>
          </cell>
          <cell r="G13">
            <v>19</v>
          </cell>
          <cell r="H13">
            <v>20.88</v>
          </cell>
          <cell r="I13" t="str">
            <v>N</v>
          </cell>
          <cell r="J13">
            <v>41.04</v>
          </cell>
          <cell r="K13">
            <v>0</v>
          </cell>
        </row>
        <row r="14">
          <cell r="B14">
            <v>24.092307692307692</v>
          </cell>
          <cell r="C14">
            <v>29.9</v>
          </cell>
          <cell r="D14">
            <v>11.5</v>
          </cell>
          <cell r="E14">
            <v>56.692307692307693</v>
          </cell>
          <cell r="F14">
            <v>92</v>
          </cell>
          <cell r="G14">
            <v>40</v>
          </cell>
          <cell r="H14">
            <v>16.559999999999999</v>
          </cell>
          <cell r="I14" t="str">
            <v>SO</v>
          </cell>
          <cell r="J14">
            <v>28.8</v>
          </cell>
          <cell r="K14">
            <v>0</v>
          </cell>
        </row>
        <row r="15">
          <cell r="B15">
            <v>26.6</v>
          </cell>
          <cell r="C15">
            <v>34.6</v>
          </cell>
          <cell r="D15">
            <v>10</v>
          </cell>
          <cell r="E15">
            <v>47.615384615384613</v>
          </cell>
          <cell r="F15">
            <v>100</v>
          </cell>
          <cell r="G15">
            <v>24</v>
          </cell>
          <cell r="H15">
            <v>21.96</v>
          </cell>
          <cell r="I15" t="str">
            <v>NE</v>
          </cell>
          <cell r="J15">
            <v>36.36</v>
          </cell>
          <cell r="K15">
            <v>0</v>
          </cell>
        </row>
        <row r="16">
          <cell r="B16">
            <v>29.842857142857138</v>
          </cell>
          <cell r="C16">
            <v>36.6</v>
          </cell>
          <cell r="D16">
            <v>14.5</v>
          </cell>
          <cell r="E16">
            <v>35.5</v>
          </cell>
          <cell r="F16">
            <v>80</v>
          </cell>
          <cell r="G16">
            <v>21</v>
          </cell>
          <cell r="H16">
            <v>16.559999999999999</v>
          </cell>
          <cell r="I16" t="str">
            <v>NO</v>
          </cell>
          <cell r="J16">
            <v>35.28</v>
          </cell>
          <cell r="K16">
            <v>0</v>
          </cell>
        </row>
        <row r="17">
          <cell r="B17">
            <v>23.46</v>
          </cell>
          <cell r="C17">
            <v>28.9</v>
          </cell>
          <cell r="D17">
            <v>16.5</v>
          </cell>
          <cell r="E17">
            <v>61.2</v>
          </cell>
          <cell r="F17">
            <v>89</v>
          </cell>
          <cell r="G17">
            <v>46</v>
          </cell>
          <cell r="H17">
            <v>17.28</v>
          </cell>
          <cell r="I17" t="str">
            <v>N</v>
          </cell>
          <cell r="J17">
            <v>28.44</v>
          </cell>
          <cell r="K17">
            <v>0</v>
          </cell>
        </row>
        <row r="18">
          <cell r="B18">
            <v>22.008333333333336</v>
          </cell>
          <cell r="C18">
            <v>26.7</v>
          </cell>
          <cell r="D18">
            <v>11.8</v>
          </cell>
          <cell r="E18">
            <v>52.5</v>
          </cell>
          <cell r="F18">
            <v>68</v>
          </cell>
          <cell r="G18">
            <v>43</v>
          </cell>
          <cell r="H18">
            <v>25.56</v>
          </cell>
          <cell r="I18" t="str">
            <v>SE</v>
          </cell>
          <cell r="J18">
            <v>43.92</v>
          </cell>
          <cell r="K18">
            <v>0</v>
          </cell>
        </row>
        <row r="19">
          <cell r="B19">
            <v>21.814285714285713</v>
          </cell>
          <cell r="C19">
            <v>28.6</v>
          </cell>
          <cell r="D19">
            <v>11.4</v>
          </cell>
          <cell r="E19">
            <v>51.214285714285715</v>
          </cell>
          <cell r="F19">
            <v>77</v>
          </cell>
          <cell r="G19">
            <v>36</v>
          </cell>
          <cell r="H19">
            <v>28.08</v>
          </cell>
          <cell r="I19" t="str">
            <v>L</v>
          </cell>
          <cell r="J19">
            <v>39.6</v>
          </cell>
          <cell r="K19">
            <v>0</v>
          </cell>
        </row>
        <row r="20">
          <cell r="B20">
            <v>26.092307692307692</v>
          </cell>
          <cell r="C20">
            <v>31.5</v>
          </cell>
          <cell r="D20">
            <v>17</v>
          </cell>
          <cell r="E20">
            <v>39.692307692307693</v>
          </cell>
          <cell r="F20">
            <v>71</v>
          </cell>
          <cell r="G20">
            <v>26</v>
          </cell>
          <cell r="H20">
            <v>25.92</v>
          </cell>
          <cell r="I20" t="str">
            <v>L</v>
          </cell>
          <cell r="J20">
            <v>45.36</v>
          </cell>
          <cell r="K20">
            <v>0</v>
          </cell>
        </row>
        <row r="21">
          <cell r="B21">
            <v>28.630769230769225</v>
          </cell>
          <cell r="C21">
            <v>34.6</v>
          </cell>
          <cell r="D21">
            <v>17.3</v>
          </cell>
          <cell r="E21">
            <v>35.53846153846154</v>
          </cell>
          <cell r="F21">
            <v>62</v>
          </cell>
          <cell r="G21">
            <v>22</v>
          </cell>
          <cell r="H21">
            <v>21.240000000000002</v>
          </cell>
          <cell r="I21" t="str">
            <v>NE</v>
          </cell>
          <cell r="J21">
            <v>46.440000000000005</v>
          </cell>
          <cell r="K21">
            <v>0</v>
          </cell>
        </row>
        <row r="22">
          <cell r="B22">
            <v>27.344444444444445</v>
          </cell>
          <cell r="C22">
            <v>32.299999999999997</v>
          </cell>
          <cell r="D22">
            <v>19.5</v>
          </cell>
          <cell r="E22">
            <v>42.777777777777779</v>
          </cell>
          <cell r="F22">
            <v>62</v>
          </cell>
          <cell r="G22">
            <v>32</v>
          </cell>
          <cell r="H22">
            <v>23.400000000000002</v>
          </cell>
          <cell r="I22" t="str">
            <v>NO</v>
          </cell>
          <cell r="J22">
            <v>37.440000000000005</v>
          </cell>
          <cell r="K22">
            <v>0</v>
          </cell>
        </row>
        <row r="23">
          <cell r="B23">
            <v>26.028571428571428</v>
          </cell>
          <cell r="C23">
            <v>32.799999999999997</v>
          </cell>
          <cell r="D23">
            <v>17.3</v>
          </cell>
          <cell r="E23">
            <v>60.428571428571431</v>
          </cell>
          <cell r="F23">
            <v>93</v>
          </cell>
          <cell r="G23">
            <v>34</v>
          </cell>
          <cell r="H23">
            <v>16.2</v>
          </cell>
          <cell r="I23" t="str">
            <v>O</v>
          </cell>
          <cell r="J23">
            <v>29.880000000000003</v>
          </cell>
          <cell r="K23">
            <v>0</v>
          </cell>
        </row>
        <row r="24">
          <cell r="B24">
            <v>24.138461538461534</v>
          </cell>
          <cell r="C24">
            <v>30</v>
          </cell>
          <cell r="D24">
            <v>15.9</v>
          </cell>
          <cell r="E24">
            <v>58.615384615384613</v>
          </cell>
          <cell r="F24">
            <v>88</v>
          </cell>
          <cell r="G24">
            <v>42</v>
          </cell>
          <cell r="H24">
            <v>14.76</v>
          </cell>
          <cell r="I24" t="str">
            <v>SE</v>
          </cell>
          <cell r="J24">
            <v>24.12</v>
          </cell>
          <cell r="K24">
            <v>0</v>
          </cell>
        </row>
        <row r="25">
          <cell r="B25">
            <v>25.228571428571428</v>
          </cell>
          <cell r="C25">
            <v>32.1</v>
          </cell>
          <cell r="D25">
            <v>16.3</v>
          </cell>
          <cell r="E25">
            <v>53.5</v>
          </cell>
          <cell r="F25">
            <v>87</v>
          </cell>
          <cell r="G25">
            <v>32</v>
          </cell>
          <cell r="H25">
            <v>16.920000000000002</v>
          </cell>
          <cell r="I25" t="str">
            <v>SE</v>
          </cell>
          <cell r="J25">
            <v>30.96</v>
          </cell>
          <cell r="K25">
            <v>0</v>
          </cell>
        </row>
        <row r="26">
          <cell r="B26">
            <v>24.007142857142856</v>
          </cell>
          <cell r="C26">
            <v>30.2</v>
          </cell>
          <cell r="D26">
            <v>15.5</v>
          </cell>
          <cell r="E26">
            <v>50.071428571428569</v>
          </cell>
          <cell r="F26">
            <v>84</v>
          </cell>
          <cell r="G26">
            <v>33</v>
          </cell>
          <cell r="H26">
            <v>26.28</v>
          </cell>
          <cell r="I26" t="str">
            <v>L</v>
          </cell>
          <cell r="J26">
            <v>42.84</v>
          </cell>
          <cell r="K26">
            <v>0</v>
          </cell>
        </row>
        <row r="27">
          <cell r="B27">
            <v>23.907142857142855</v>
          </cell>
          <cell r="C27">
            <v>30.3</v>
          </cell>
          <cell r="D27">
            <v>13.4</v>
          </cell>
          <cell r="E27">
            <v>48.285714285714285</v>
          </cell>
          <cell r="F27">
            <v>88</v>
          </cell>
          <cell r="G27">
            <v>28</v>
          </cell>
          <cell r="H27">
            <v>14.76</v>
          </cell>
          <cell r="I27" t="str">
            <v>SE</v>
          </cell>
          <cell r="J27">
            <v>41.76</v>
          </cell>
          <cell r="K27">
            <v>0</v>
          </cell>
        </row>
        <row r="28">
          <cell r="B28">
            <v>24.12142857142857</v>
          </cell>
          <cell r="C28">
            <v>29.7</v>
          </cell>
          <cell r="D28">
            <v>14.1</v>
          </cell>
          <cell r="E28">
            <v>43.071428571428569</v>
          </cell>
          <cell r="F28">
            <v>86</v>
          </cell>
          <cell r="G28">
            <v>24</v>
          </cell>
          <cell r="H28">
            <v>23.759999999999998</v>
          </cell>
          <cell r="I28" t="str">
            <v>L</v>
          </cell>
          <cell r="J28">
            <v>42.480000000000004</v>
          </cell>
          <cell r="K28">
            <v>0</v>
          </cell>
        </row>
        <row r="29">
          <cell r="B29">
            <v>23.764285714285712</v>
          </cell>
          <cell r="C29">
            <v>30.3</v>
          </cell>
          <cell r="D29">
            <v>12.4</v>
          </cell>
          <cell r="E29">
            <v>43.428571428571431</v>
          </cell>
          <cell r="F29">
            <v>85</v>
          </cell>
          <cell r="G29">
            <v>24</v>
          </cell>
          <cell r="H29">
            <v>26.64</v>
          </cell>
          <cell r="I29" t="str">
            <v>L</v>
          </cell>
          <cell r="J29">
            <v>43.2</v>
          </cell>
          <cell r="K29">
            <v>0</v>
          </cell>
        </row>
        <row r="30">
          <cell r="B30">
            <v>26.484615384615381</v>
          </cell>
          <cell r="C30">
            <v>34.1</v>
          </cell>
          <cell r="D30">
            <v>14.3</v>
          </cell>
          <cell r="E30">
            <v>44.615384615384613</v>
          </cell>
          <cell r="F30">
            <v>87</v>
          </cell>
          <cell r="G30">
            <v>23</v>
          </cell>
          <cell r="H30">
            <v>22.68</v>
          </cell>
          <cell r="I30" t="str">
            <v>NE</v>
          </cell>
          <cell r="J30">
            <v>38.880000000000003</v>
          </cell>
          <cell r="K30">
            <v>0</v>
          </cell>
        </row>
        <row r="31">
          <cell r="B31">
            <v>24.228571428571428</v>
          </cell>
          <cell r="C31">
            <v>29</v>
          </cell>
          <cell r="D31">
            <v>12.8</v>
          </cell>
          <cell r="E31">
            <v>52.642857142857146</v>
          </cell>
          <cell r="F31">
            <v>95</v>
          </cell>
          <cell r="G31">
            <v>37</v>
          </cell>
          <cell r="H31">
            <v>21.240000000000002</v>
          </cell>
          <cell r="I31" t="str">
            <v>SE</v>
          </cell>
          <cell r="J31">
            <v>31.319999999999997</v>
          </cell>
          <cell r="K31">
            <v>0</v>
          </cell>
        </row>
        <row r="32">
          <cell r="B32">
            <v>26.830769230769231</v>
          </cell>
          <cell r="C32">
            <v>31.2</v>
          </cell>
          <cell r="D32">
            <v>15.7</v>
          </cell>
          <cell r="E32">
            <v>46.692307692307693</v>
          </cell>
          <cell r="F32">
            <v>91</v>
          </cell>
          <cell r="G32">
            <v>32</v>
          </cell>
          <cell r="H32">
            <v>23.400000000000002</v>
          </cell>
          <cell r="I32" t="str">
            <v>L</v>
          </cell>
          <cell r="J32">
            <v>36.36</v>
          </cell>
          <cell r="K32">
            <v>0</v>
          </cell>
        </row>
        <row r="33">
          <cell r="B33">
            <v>28.157142857142862</v>
          </cell>
          <cell r="C33">
            <v>34.299999999999997</v>
          </cell>
          <cell r="D33">
            <v>17.2</v>
          </cell>
          <cell r="E33">
            <v>40.357142857142854</v>
          </cell>
          <cell r="F33">
            <v>79</v>
          </cell>
          <cell r="G33">
            <v>24</v>
          </cell>
          <cell r="H33">
            <v>22.32</v>
          </cell>
          <cell r="I33" t="str">
            <v>L</v>
          </cell>
          <cell r="J33">
            <v>33.480000000000004</v>
          </cell>
          <cell r="K33">
            <v>0</v>
          </cell>
        </row>
        <row r="34">
          <cell r="B34">
            <v>31.138461538461534</v>
          </cell>
          <cell r="C34">
            <v>37.299999999999997</v>
          </cell>
          <cell r="D34">
            <v>19.2</v>
          </cell>
          <cell r="E34">
            <v>34.692307692307693</v>
          </cell>
          <cell r="F34">
            <v>70</v>
          </cell>
          <cell r="G34">
            <v>21</v>
          </cell>
          <cell r="H34">
            <v>19.079999999999998</v>
          </cell>
          <cell r="I34" t="str">
            <v>NO</v>
          </cell>
          <cell r="J34">
            <v>32.76</v>
          </cell>
          <cell r="K34">
            <v>0</v>
          </cell>
        </row>
        <row r="35">
          <cell r="B35">
            <v>30.292307692307695</v>
          </cell>
          <cell r="C35">
            <v>38.6</v>
          </cell>
          <cell r="D35">
            <v>19.8</v>
          </cell>
          <cell r="E35">
            <v>42.307692307692307</v>
          </cell>
          <cell r="F35">
            <v>67</v>
          </cell>
          <cell r="G35">
            <v>22</v>
          </cell>
          <cell r="H35">
            <v>26.28</v>
          </cell>
          <cell r="I35" t="str">
            <v>N</v>
          </cell>
          <cell r="J35">
            <v>67.319999999999993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23.804166666666664</v>
          </cell>
          <cell r="C5">
            <v>35.5</v>
          </cell>
          <cell r="D5">
            <v>13.8</v>
          </cell>
          <cell r="E5">
            <v>56.375</v>
          </cell>
          <cell r="F5">
            <v>92</v>
          </cell>
          <cell r="G5">
            <v>19</v>
          </cell>
          <cell r="H5">
            <v>16.559999999999999</v>
          </cell>
          <cell r="I5" t="str">
            <v>SE</v>
          </cell>
          <cell r="J5">
            <v>53.64</v>
          </cell>
          <cell r="K5">
            <v>0</v>
          </cell>
        </row>
        <row r="6">
          <cell r="B6">
            <v>20.675000000000001</v>
          </cell>
          <cell r="C6">
            <v>25.8</v>
          </cell>
          <cell r="D6">
            <v>14.4</v>
          </cell>
          <cell r="E6">
            <v>58.708333333333336</v>
          </cell>
          <cell r="F6">
            <v>77</v>
          </cell>
          <cell r="G6">
            <v>33</v>
          </cell>
          <cell r="H6">
            <v>8.2799999999999994</v>
          </cell>
          <cell r="I6" t="str">
            <v>S</v>
          </cell>
          <cell r="J6">
            <v>39.24</v>
          </cell>
          <cell r="K6">
            <v>0</v>
          </cell>
        </row>
        <row r="7">
          <cell r="B7">
            <v>13.483333333333336</v>
          </cell>
          <cell r="C7">
            <v>17.899999999999999</v>
          </cell>
          <cell r="D7">
            <v>10.199999999999999</v>
          </cell>
          <cell r="E7">
            <v>56.958333333333336</v>
          </cell>
          <cell r="F7">
            <v>85</v>
          </cell>
          <cell r="G7">
            <v>31</v>
          </cell>
          <cell r="H7">
            <v>11.16</v>
          </cell>
          <cell r="I7" t="str">
            <v>S</v>
          </cell>
          <cell r="J7">
            <v>36</v>
          </cell>
          <cell r="K7">
            <v>0.2</v>
          </cell>
        </row>
        <row r="8">
          <cell r="B8">
            <v>13.287500000000001</v>
          </cell>
          <cell r="C8">
            <v>25.1</v>
          </cell>
          <cell r="D8">
            <v>4.3</v>
          </cell>
          <cell r="E8">
            <v>55.708333333333336</v>
          </cell>
          <cell r="F8">
            <v>88</v>
          </cell>
          <cell r="G8">
            <v>17</v>
          </cell>
          <cell r="H8">
            <v>10.44</v>
          </cell>
          <cell r="I8" t="str">
            <v>S</v>
          </cell>
          <cell r="J8">
            <v>26.64</v>
          </cell>
          <cell r="K8">
            <v>0</v>
          </cell>
        </row>
        <row r="9">
          <cell r="B9">
            <v>17.737500000000001</v>
          </cell>
          <cell r="C9">
            <v>27</v>
          </cell>
          <cell r="D9">
            <v>9.1</v>
          </cell>
          <cell r="E9">
            <v>55.666666666666664</v>
          </cell>
          <cell r="F9">
            <v>87</v>
          </cell>
          <cell r="G9">
            <v>33</v>
          </cell>
          <cell r="H9">
            <v>14.04</v>
          </cell>
          <cell r="I9" t="str">
            <v>SE</v>
          </cell>
          <cell r="J9">
            <v>26.64</v>
          </cell>
          <cell r="K9">
            <v>0</v>
          </cell>
        </row>
        <row r="10">
          <cell r="B10">
            <v>17.95</v>
          </cell>
          <cell r="C10">
            <v>20.100000000000001</v>
          </cell>
          <cell r="D10">
            <v>17.5</v>
          </cell>
          <cell r="E10">
            <v>71.75</v>
          </cell>
          <cell r="F10">
            <v>75</v>
          </cell>
          <cell r="G10">
            <v>59</v>
          </cell>
          <cell r="H10">
            <v>0</v>
          </cell>
          <cell r="I10" t="str">
            <v>SE</v>
          </cell>
          <cell r="J10">
            <v>10.08</v>
          </cell>
          <cell r="K10">
            <v>0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>
            <v>25.99</v>
          </cell>
          <cell r="C17">
            <v>29.5</v>
          </cell>
          <cell r="D17">
            <v>20.2</v>
          </cell>
          <cell r="E17">
            <v>42.5</v>
          </cell>
          <cell r="F17">
            <v>69</v>
          </cell>
          <cell r="G17">
            <v>30</v>
          </cell>
          <cell r="H17">
            <v>10.08</v>
          </cell>
          <cell r="I17" t="str">
            <v>S</v>
          </cell>
          <cell r="J17">
            <v>35.64</v>
          </cell>
          <cell r="K17">
            <v>0</v>
          </cell>
        </row>
        <row r="18">
          <cell r="B18">
            <v>18.962499999999999</v>
          </cell>
          <cell r="C18">
            <v>27.8</v>
          </cell>
          <cell r="D18">
            <v>11.4</v>
          </cell>
          <cell r="E18">
            <v>43.416666666666664</v>
          </cell>
          <cell r="F18">
            <v>63</v>
          </cell>
          <cell r="G18">
            <v>32</v>
          </cell>
          <cell r="H18">
            <v>5.04</v>
          </cell>
          <cell r="I18" t="str">
            <v>S</v>
          </cell>
          <cell r="J18">
            <v>33.840000000000003</v>
          </cell>
          <cell r="K18">
            <v>0</v>
          </cell>
        </row>
        <row r="19">
          <cell r="B19">
            <v>22.783333333333328</v>
          </cell>
          <cell r="C19">
            <v>33.200000000000003</v>
          </cell>
          <cell r="D19">
            <v>15.7</v>
          </cell>
          <cell r="E19">
            <v>50.583333333333336</v>
          </cell>
          <cell r="F19">
            <v>68</v>
          </cell>
          <cell r="G19">
            <v>28</v>
          </cell>
          <cell r="H19">
            <v>16.920000000000002</v>
          </cell>
          <cell r="I19" t="str">
            <v>SE</v>
          </cell>
          <cell r="J19">
            <v>44.28</v>
          </cell>
          <cell r="K19">
            <v>0</v>
          </cell>
        </row>
        <row r="20">
          <cell r="B20">
            <v>26.649999999999995</v>
          </cell>
          <cell r="C20">
            <v>35.799999999999997</v>
          </cell>
          <cell r="D20">
            <v>19.600000000000001</v>
          </cell>
          <cell r="E20">
            <v>41.166666666666664</v>
          </cell>
          <cell r="F20">
            <v>68</v>
          </cell>
          <cell r="G20">
            <v>14</v>
          </cell>
          <cell r="H20">
            <v>14.04</v>
          </cell>
          <cell r="I20" t="str">
            <v>SE</v>
          </cell>
          <cell r="J20">
            <v>39.24</v>
          </cell>
          <cell r="K20">
            <v>0</v>
          </cell>
        </row>
        <row r="21">
          <cell r="B21">
            <v>25.745833333333334</v>
          </cell>
          <cell r="C21">
            <v>36.200000000000003</v>
          </cell>
          <cell r="D21">
            <v>16.7</v>
          </cell>
          <cell r="E21">
            <v>46.291666666666664</v>
          </cell>
          <cell r="F21">
            <v>79</v>
          </cell>
          <cell r="G21">
            <v>24</v>
          </cell>
          <cell r="H21">
            <v>25.2</v>
          </cell>
          <cell r="I21" t="str">
            <v>SE</v>
          </cell>
          <cell r="J21">
            <v>57.6</v>
          </cell>
          <cell r="K21">
            <v>0</v>
          </cell>
        </row>
        <row r="22">
          <cell r="B22">
            <v>26.866666666666664</v>
          </cell>
          <cell r="C22">
            <v>34.6</v>
          </cell>
          <cell r="D22">
            <v>18.899999999999999</v>
          </cell>
          <cell r="E22">
            <v>53.375</v>
          </cell>
          <cell r="F22">
            <v>84</v>
          </cell>
          <cell r="G22">
            <v>31</v>
          </cell>
          <cell r="H22">
            <v>9.3600000000000012</v>
          </cell>
          <cell r="I22" t="str">
            <v>NO</v>
          </cell>
          <cell r="J22">
            <v>35.64</v>
          </cell>
          <cell r="K22">
            <v>0</v>
          </cell>
        </row>
        <row r="23">
          <cell r="B23">
            <v>25.320833333333329</v>
          </cell>
          <cell r="C23">
            <v>30.1</v>
          </cell>
          <cell r="D23">
            <v>20.7</v>
          </cell>
          <cell r="E23">
            <v>61.75</v>
          </cell>
          <cell r="F23">
            <v>80</v>
          </cell>
          <cell r="G23">
            <v>46</v>
          </cell>
          <cell r="H23">
            <v>1.4400000000000002</v>
          </cell>
          <cell r="I23" t="str">
            <v>S</v>
          </cell>
          <cell r="J23">
            <v>21.96</v>
          </cell>
          <cell r="K23">
            <v>0</v>
          </cell>
        </row>
        <row r="24">
          <cell r="B24">
            <v>23.170833333333331</v>
          </cell>
          <cell r="C24">
            <v>31.9</v>
          </cell>
          <cell r="D24">
            <v>16.899999999999999</v>
          </cell>
          <cell r="E24">
            <v>58.333333333333336</v>
          </cell>
          <cell r="F24">
            <v>78</v>
          </cell>
          <cell r="G24">
            <v>32</v>
          </cell>
          <cell r="H24">
            <v>4.32</v>
          </cell>
          <cell r="I24" t="str">
            <v>S</v>
          </cell>
          <cell r="J24">
            <v>19.440000000000001</v>
          </cell>
          <cell r="K24">
            <v>0</v>
          </cell>
        </row>
        <row r="25">
          <cell r="B25">
            <v>21.72</v>
          </cell>
          <cell r="C25">
            <v>24.8</v>
          </cell>
          <cell r="D25">
            <v>19.8</v>
          </cell>
          <cell r="E25">
            <v>64.2</v>
          </cell>
          <cell r="F25">
            <v>72</v>
          </cell>
          <cell r="G25">
            <v>52</v>
          </cell>
          <cell r="H25">
            <v>0</v>
          </cell>
          <cell r="I25" t="str">
            <v>L</v>
          </cell>
          <cell r="J25">
            <v>0</v>
          </cell>
          <cell r="K25">
            <v>0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30.308333333333334</v>
          </cell>
          <cell r="C32">
            <v>34.799999999999997</v>
          </cell>
          <cell r="D32">
            <v>19.8</v>
          </cell>
          <cell r="E32">
            <v>37.583333333333336</v>
          </cell>
          <cell r="F32">
            <v>81</v>
          </cell>
          <cell r="G32">
            <v>23</v>
          </cell>
          <cell r="H32">
            <v>10.08</v>
          </cell>
          <cell r="I32" t="str">
            <v>S</v>
          </cell>
          <cell r="J32">
            <v>22.68</v>
          </cell>
          <cell r="K32">
            <v>0</v>
          </cell>
        </row>
        <row r="33">
          <cell r="B33">
            <v>26.487499999999994</v>
          </cell>
          <cell r="C33">
            <v>36.700000000000003</v>
          </cell>
          <cell r="D33">
            <v>17.600000000000001</v>
          </cell>
          <cell r="E33">
            <v>54.541666666666664</v>
          </cell>
          <cell r="F33">
            <v>90</v>
          </cell>
          <cell r="G33">
            <v>20</v>
          </cell>
          <cell r="H33">
            <v>6.84</v>
          </cell>
          <cell r="I33" t="str">
            <v>S</v>
          </cell>
          <cell r="J33">
            <v>32.4</v>
          </cell>
          <cell r="K33">
            <v>0</v>
          </cell>
        </row>
        <row r="34">
          <cell r="B34">
            <v>27.758333333333329</v>
          </cell>
          <cell r="C34">
            <v>38.299999999999997</v>
          </cell>
          <cell r="D34">
            <v>18</v>
          </cell>
          <cell r="E34">
            <v>50.25</v>
          </cell>
          <cell r="F34">
            <v>87</v>
          </cell>
          <cell r="G34">
            <v>16</v>
          </cell>
          <cell r="H34">
            <v>11.16</v>
          </cell>
          <cell r="I34" t="str">
            <v>NO</v>
          </cell>
          <cell r="J34">
            <v>37.800000000000004</v>
          </cell>
          <cell r="K34">
            <v>0</v>
          </cell>
        </row>
        <row r="35">
          <cell r="B35">
            <v>28.137499999999999</v>
          </cell>
          <cell r="C35">
            <v>36.5</v>
          </cell>
          <cell r="D35">
            <v>20</v>
          </cell>
          <cell r="E35">
            <v>51.416666666666664</v>
          </cell>
          <cell r="F35">
            <v>81</v>
          </cell>
          <cell r="G35">
            <v>28</v>
          </cell>
          <cell r="H35">
            <v>8.2799999999999994</v>
          </cell>
          <cell r="I35" t="str">
            <v>S</v>
          </cell>
          <cell r="J35">
            <v>30.96</v>
          </cell>
          <cell r="K35">
            <v>0</v>
          </cell>
        </row>
        <row r="36">
          <cell r="I36" t="str">
            <v>S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23.245833333333326</v>
          </cell>
          <cell r="C5">
            <v>32.4</v>
          </cell>
          <cell r="D5">
            <v>16</v>
          </cell>
          <cell r="E5">
            <v>40.791666666666664</v>
          </cell>
          <cell r="F5">
            <v>62</v>
          </cell>
          <cell r="G5">
            <v>19</v>
          </cell>
          <cell r="H5">
            <v>21.240000000000002</v>
          </cell>
          <cell r="I5" t="str">
            <v>N</v>
          </cell>
          <cell r="J5">
            <v>47.88</v>
          </cell>
          <cell r="K5">
            <v>0</v>
          </cell>
        </row>
        <row r="6">
          <cell r="B6">
            <v>20.579166666666669</v>
          </cell>
          <cell r="C6">
            <v>27.7</v>
          </cell>
          <cell r="D6">
            <v>14.4</v>
          </cell>
          <cell r="E6">
            <v>56.583333333333336</v>
          </cell>
          <cell r="F6">
            <v>79</v>
          </cell>
          <cell r="G6">
            <v>36</v>
          </cell>
          <cell r="H6">
            <v>36</v>
          </cell>
          <cell r="I6" t="str">
            <v>SO</v>
          </cell>
          <cell r="J6">
            <v>48.96</v>
          </cell>
          <cell r="K6">
            <v>0</v>
          </cell>
        </row>
        <row r="7">
          <cell r="B7">
            <v>12.574999999999998</v>
          </cell>
          <cell r="C7">
            <v>18.399999999999999</v>
          </cell>
          <cell r="D7">
            <v>7.4</v>
          </cell>
          <cell r="E7">
            <v>50.125</v>
          </cell>
          <cell r="F7">
            <v>76</v>
          </cell>
          <cell r="G7">
            <v>21</v>
          </cell>
          <cell r="H7">
            <v>26.64</v>
          </cell>
          <cell r="I7" t="str">
            <v>S</v>
          </cell>
          <cell r="J7">
            <v>42.84</v>
          </cell>
          <cell r="K7">
            <v>0</v>
          </cell>
        </row>
        <row r="8">
          <cell r="B8">
            <v>14.249999999999998</v>
          </cell>
          <cell r="C8">
            <v>23.4</v>
          </cell>
          <cell r="D8">
            <v>6.5</v>
          </cell>
          <cell r="E8">
            <v>45.291666666666664</v>
          </cell>
          <cell r="F8">
            <v>64</v>
          </cell>
          <cell r="G8">
            <v>24</v>
          </cell>
          <cell r="H8">
            <v>15.840000000000002</v>
          </cell>
          <cell r="I8" t="str">
            <v>L</v>
          </cell>
          <cell r="J8">
            <v>34.56</v>
          </cell>
          <cell r="K8">
            <v>0</v>
          </cell>
        </row>
        <row r="9">
          <cell r="B9">
            <v>15.154166666666669</v>
          </cell>
          <cell r="C9">
            <v>23.2</v>
          </cell>
          <cell r="D9">
            <v>10.4</v>
          </cell>
          <cell r="E9">
            <v>75.041666666666671</v>
          </cell>
          <cell r="F9">
            <v>92</v>
          </cell>
          <cell r="G9">
            <v>52</v>
          </cell>
          <cell r="H9">
            <v>21.96</v>
          </cell>
          <cell r="I9" t="str">
            <v>L</v>
          </cell>
          <cell r="J9">
            <v>44.64</v>
          </cell>
          <cell r="K9">
            <v>0</v>
          </cell>
        </row>
        <row r="10">
          <cell r="B10">
            <v>18.116666666666667</v>
          </cell>
          <cell r="C10">
            <v>26.4</v>
          </cell>
          <cell r="D10">
            <v>13.9</v>
          </cell>
          <cell r="E10">
            <v>76.166666666666671</v>
          </cell>
          <cell r="F10">
            <v>94</v>
          </cell>
          <cell r="G10">
            <v>42</v>
          </cell>
          <cell r="H10">
            <v>26.64</v>
          </cell>
          <cell r="I10" t="str">
            <v>L</v>
          </cell>
          <cell r="J10">
            <v>50.4</v>
          </cell>
          <cell r="K10">
            <v>0</v>
          </cell>
        </row>
        <row r="11">
          <cell r="B11">
            <v>21.574999999999999</v>
          </cell>
          <cell r="C11">
            <v>31.3</v>
          </cell>
          <cell r="D11">
            <v>15.3</v>
          </cell>
          <cell r="E11">
            <v>64.833333333333329</v>
          </cell>
          <cell r="F11">
            <v>93</v>
          </cell>
          <cell r="G11">
            <v>27</v>
          </cell>
          <cell r="H11">
            <v>17.28</v>
          </cell>
          <cell r="I11" t="str">
            <v>L</v>
          </cell>
          <cell r="J11">
            <v>47.16</v>
          </cell>
          <cell r="K11">
            <v>0</v>
          </cell>
        </row>
        <row r="12">
          <cell r="B12">
            <v>24.279166666666665</v>
          </cell>
          <cell r="C12">
            <v>32.700000000000003</v>
          </cell>
          <cell r="D12">
            <v>17.2</v>
          </cell>
          <cell r="E12">
            <v>45.5</v>
          </cell>
          <cell r="F12">
            <v>68</v>
          </cell>
          <cell r="G12">
            <v>22</v>
          </cell>
          <cell r="H12">
            <v>21.6</v>
          </cell>
          <cell r="I12" t="str">
            <v>NE</v>
          </cell>
          <cell r="J12">
            <v>39.96</v>
          </cell>
          <cell r="K12">
            <v>0</v>
          </cell>
        </row>
        <row r="13">
          <cell r="B13">
            <v>23.820833333333336</v>
          </cell>
          <cell r="C13">
            <v>32.9</v>
          </cell>
          <cell r="D13">
            <v>14.3</v>
          </cell>
          <cell r="E13">
            <v>38.958333333333336</v>
          </cell>
          <cell r="F13">
            <v>71</v>
          </cell>
          <cell r="G13">
            <v>12</v>
          </cell>
          <cell r="H13">
            <v>22.32</v>
          </cell>
          <cell r="I13" t="str">
            <v>N</v>
          </cell>
          <cell r="J13">
            <v>43.56</v>
          </cell>
          <cell r="K13">
            <v>0</v>
          </cell>
        </row>
        <row r="14">
          <cell r="B14">
            <v>22.600000000000005</v>
          </cell>
          <cell r="C14">
            <v>32.9</v>
          </cell>
          <cell r="D14">
            <v>12.2</v>
          </cell>
          <cell r="E14">
            <v>41.458333333333336</v>
          </cell>
          <cell r="F14">
            <v>76</v>
          </cell>
          <cell r="G14">
            <v>19</v>
          </cell>
          <cell r="H14">
            <v>18.720000000000002</v>
          </cell>
          <cell r="I14" t="str">
            <v>NO</v>
          </cell>
          <cell r="J14">
            <v>35.28</v>
          </cell>
          <cell r="K14">
            <v>0</v>
          </cell>
        </row>
        <row r="15">
          <cell r="B15">
            <v>22.904166666666669</v>
          </cell>
          <cell r="C15">
            <v>33</v>
          </cell>
          <cell r="D15">
            <v>16.100000000000001</v>
          </cell>
          <cell r="E15">
            <v>53.083333333333336</v>
          </cell>
          <cell r="F15">
            <v>81</v>
          </cell>
          <cell r="G15">
            <v>21</v>
          </cell>
          <cell r="H15">
            <v>20.16</v>
          </cell>
          <cell r="I15" t="str">
            <v>L</v>
          </cell>
          <cell r="J15">
            <v>43.2</v>
          </cell>
          <cell r="K15">
            <v>0</v>
          </cell>
        </row>
        <row r="16">
          <cell r="B16">
            <v>24.558333333333334</v>
          </cell>
          <cell r="C16">
            <v>35</v>
          </cell>
          <cell r="D16">
            <v>15</v>
          </cell>
          <cell r="E16">
            <v>43.291666666666664</v>
          </cell>
          <cell r="F16">
            <v>73</v>
          </cell>
          <cell r="G16">
            <v>20</v>
          </cell>
          <cell r="H16">
            <v>21.96</v>
          </cell>
          <cell r="I16" t="str">
            <v>NO</v>
          </cell>
          <cell r="J16">
            <v>43.2</v>
          </cell>
          <cell r="K16">
            <v>0</v>
          </cell>
        </row>
        <row r="17">
          <cell r="B17">
            <v>24.412499999999998</v>
          </cell>
          <cell r="C17">
            <v>32.1</v>
          </cell>
          <cell r="D17">
            <v>16.5</v>
          </cell>
          <cell r="E17">
            <v>49.833333333333336</v>
          </cell>
          <cell r="F17">
            <v>74</v>
          </cell>
          <cell r="G17">
            <v>28</v>
          </cell>
          <cell r="H17">
            <v>25.92</v>
          </cell>
          <cell r="I17" t="str">
            <v>S</v>
          </cell>
          <cell r="J17">
            <v>43.92</v>
          </cell>
          <cell r="K17">
            <v>0</v>
          </cell>
        </row>
        <row r="18">
          <cell r="B18">
            <v>19.983333333333334</v>
          </cell>
          <cell r="C18">
            <v>28.9</v>
          </cell>
          <cell r="D18">
            <v>13.4</v>
          </cell>
          <cell r="E18">
            <v>42</v>
          </cell>
          <cell r="F18">
            <v>62</v>
          </cell>
          <cell r="G18">
            <v>31</v>
          </cell>
          <cell r="H18">
            <v>26.28</v>
          </cell>
          <cell r="I18" t="str">
            <v>S</v>
          </cell>
          <cell r="J18">
            <v>45</v>
          </cell>
          <cell r="K18">
            <v>0</v>
          </cell>
        </row>
        <row r="19">
          <cell r="B19">
            <v>20.912499999999998</v>
          </cell>
          <cell r="C19">
            <v>30.3</v>
          </cell>
          <cell r="D19">
            <v>13.8</v>
          </cell>
          <cell r="E19">
            <v>57</v>
          </cell>
          <cell r="F19">
            <v>80</v>
          </cell>
          <cell r="G19">
            <v>29</v>
          </cell>
          <cell r="H19">
            <v>18.36</v>
          </cell>
          <cell r="I19" t="str">
            <v>L</v>
          </cell>
          <cell r="J19">
            <v>42.480000000000004</v>
          </cell>
          <cell r="K19">
            <v>0</v>
          </cell>
        </row>
        <row r="20">
          <cell r="B20">
            <v>23.358333333333334</v>
          </cell>
          <cell r="C20">
            <v>32.4</v>
          </cell>
          <cell r="D20">
            <v>16.3</v>
          </cell>
          <cell r="E20">
            <v>46.25</v>
          </cell>
          <cell r="F20">
            <v>76</v>
          </cell>
          <cell r="G20">
            <v>14</v>
          </cell>
          <cell r="H20">
            <v>18</v>
          </cell>
          <cell r="I20" t="str">
            <v>L</v>
          </cell>
          <cell r="J20">
            <v>34.200000000000003</v>
          </cell>
          <cell r="K20">
            <v>0</v>
          </cell>
        </row>
        <row r="21">
          <cell r="B21">
            <v>24.616666666666671</v>
          </cell>
          <cell r="C21">
            <v>33.4</v>
          </cell>
          <cell r="D21">
            <v>17</v>
          </cell>
          <cell r="E21">
            <v>38.291666666666664</v>
          </cell>
          <cell r="F21">
            <v>61</v>
          </cell>
          <cell r="G21">
            <v>23</v>
          </cell>
          <cell r="H21">
            <v>24.12</v>
          </cell>
          <cell r="I21" t="str">
            <v>L</v>
          </cell>
          <cell r="J21">
            <v>46.080000000000005</v>
          </cell>
          <cell r="K21">
            <v>0</v>
          </cell>
        </row>
        <row r="22">
          <cell r="B22">
            <v>25.262500000000003</v>
          </cell>
          <cell r="C22">
            <v>33</v>
          </cell>
          <cell r="D22">
            <v>18.7</v>
          </cell>
          <cell r="E22">
            <v>45.958333333333336</v>
          </cell>
          <cell r="F22">
            <v>63</v>
          </cell>
          <cell r="G22">
            <v>30</v>
          </cell>
          <cell r="H22">
            <v>32.04</v>
          </cell>
          <cell r="I22" t="str">
            <v>O</v>
          </cell>
          <cell r="J22">
            <v>51.84</v>
          </cell>
          <cell r="K22">
            <v>0</v>
          </cell>
        </row>
        <row r="23">
          <cell r="B23">
            <v>21.537500000000005</v>
          </cell>
          <cell r="C23">
            <v>25</v>
          </cell>
          <cell r="D23">
            <v>17.7</v>
          </cell>
          <cell r="E23">
            <v>70.541666666666671</v>
          </cell>
          <cell r="F23">
            <v>84</v>
          </cell>
          <cell r="G23">
            <v>55</v>
          </cell>
          <cell r="H23">
            <v>18</v>
          </cell>
          <cell r="I23" t="str">
            <v>NO</v>
          </cell>
          <cell r="J23">
            <v>32.76</v>
          </cell>
          <cell r="K23">
            <v>0</v>
          </cell>
        </row>
        <row r="24">
          <cell r="B24">
            <v>21.579166666666666</v>
          </cell>
          <cell r="C24">
            <v>30.3</v>
          </cell>
          <cell r="D24">
            <v>13.5</v>
          </cell>
          <cell r="E24">
            <v>70.125</v>
          </cell>
          <cell r="F24">
            <v>97</v>
          </cell>
          <cell r="G24">
            <v>36</v>
          </cell>
          <cell r="H24">
            <v>17.28</v>
          </cell>
          <cell r="I24" t="str">
            <v>SO</v>
          </cell>
          <cell r="J24">
            <v>30.96</v>
          </cell>
          <cell r="K24">
            <v>0</v>
          </cell>
        </row>
        <row r="25">
          <cell r="B25">
            <v>24.208333333333332</v>
          </cell>
          <cell r="C25">
            <v>33.4</v>
          </cell>
          <cell r="D25">
            <v>17.7</v>
          </cell>
          <cell r="E25">
            <v>55.291666666666664</v>
          </cell>
          <cell r="F25">
            <v>82</v>
          </cell>
          <cell r="G25">
            <v>23</v>
          </cell>
          <cell r="H25">
            <v>20.52</v>
          </cell>
          <cell r="I25" t="str">
            <v>S</v>
          </cell>
          <cell r="J25">
            <v>50.04</v>
          </cell>
          <cell r="K25">
            <v>0</v>
          </cell>
        </row>
        <row r="26">
          <cell r="B26">
            <v>24.212500000000006</v>
          </cell>
          <cell r="C26">
            <v>33.6</v>
          </cell>
          <cell r="D26">
            <v>17</v>
          </cell>
          <cell r="E26">
            <v>47.333333333333336</v>
          </cell>
          <cell r="F26">
            <v>72</v>
          </cell>
          <cell r="G26">
            <v>19</v>
          </cell>
          <cell r="H26">
            <v>15.48</v>
          </cell>
          <cell r="I26" t="str">
            <v>L</v>
          </cell>
          <cell r="J26">
            <v>33.119999999999997</v>
          </cell>
          <cell r="K26">
            <v>0</v>
          </cell>
        </row>
        <row r="27">
          <cell r="B27">
            <v>23.654166666666665</v>
          </cell>
          <cell r="C27">
            <v>31.6</v>
          </cell>
          <cell r="D27">
            <v>17.7</v>
          </cell>
          <cell r="E27">
            <v>43.791666666666664</v>
          </cell>
          <cell r="F27">
            <v>60</v>
          </cell>
          <cell r="G27">
            <v>25</v>
          </cell>
          <cell r="H27">
            <v>14.76</v>
          </cell>
          <cell r="I27" t="str">
            <v>S</v>
          </cell>
          <cell r="J27">
            <v>29.52</v>
          </cell>
          <cell r="K27">
            <v>0</v>
          </cell>
        </row>
        <row r="28">
          <cell r="B28">
            <v>23.029166666666669</v>
          </cell>
          <cell r="C28">
            <v>32.4</v>
          </cell>
          <cell r="D28">
            <v>15.4</v>
          </cell>
          <cell r="E28">
            <v>46.875</v>
          </cell>
          <cell r="F28">
            <v>75</v>
          </cell>
          <cell r="G28">
            <v>20</v>
          </cell>
          <cell r="H28">
            <v>16.559999999999999</v>
          </cell>
          <cell r="I28" t="str">
            <v>L</v>
          </cell>
          <cell r="J28">
            <v>34.56</v>
          </cell>
          <cell r="K28">
            <v>0</v>
          </cell>
        </row>
        <row r="29">
          <cell r="B29">
            <v>23.4375</v>
          </cell>
          <cell r="C29">
            <v>33.200000000000003</v>
          </cell>
          <cell r="D29">
            <v>16.100000000000001</v>
          </cell>
          <cell r="E29">
            <v>36.125</v>
          </cell>
          <cell r="F29">
            <v>59</v>
          </cell>
          <cell r="G29">
            <v>12</v>
          </cell>
          <cell r="H29">
            <v>17.64</v>
          </cell>
          <cell r="I29" t="str">
            <v>L</v>
          </cell>
          <cell r="J29">
            <v>35.64</v>
          </cell>
          <cell r="K29">
            <v>0</v>
          </cell>
        </row>
        <row r="30">
          <cell r="B30">
            <v>24.987499999999994</v>
          </cell>
          <cell r="C30">
            <v>34.5</v>
          </cell>
          <cell r="D30">
            <v>17.7</v>
          </cell>
          <cell r="E30">
            <v>32.125</v>
          </cell>
          <cell r="F30">
            <v>54</v>
          </cell>
          <cell r="G30">
            <v>13</v>
          </cell>
          <cell r="H30">
            <v>16.2</v>
          </cell>
          <cell r="I30" t="str">
            <v>L</v>
          </cell>
          <cell r="J30">
            <v>35.64</v>
          </cell>
          <cell r="K30">
            <v>0</v>
          </cell>
        </row>
        <row r="31">
          <cell r="B31">
            <v>21.262499999999999</v>
          </cell>
          <cell r="C31">
            <v>26.5</v>
          </cell>
          <cell r="D31">
            <v>18.5</v>
          </cell>
          <cell r="E31">
            <v>61.416666666666664</v>
          </cell>
          <cell r="F31">
            <v>81</v>
          </cell>
          <cell r="G31">
            <v>33</v>
          </cell>
          <cell r="H31">
            <v>28.08</v>
          </cell>
          <cell r="I31" t="str">
            <v>S</v>
          </cell>
          <cell r="J31">
            <v>44.28</v>
          </cell>
          <cell r="K31">
            <v>0.4</v>
          </cell>
        </row>
        <row r="32">
          <cell r="B32">
            <v>23.291666666666661</v>
          </cell>
          <cell r="C32">
            <v>31.1</v>
          </cell>
          <cell r="D32">
            <v>16.899999999999999</v>
          </cell>
          <cell r="E32">
            <v>54.666666666666664</v>
          </cell>
          <cell r="F32">
            <v>87</v>
          </cell>
          <cell r="G32">
            <v>27</v>
          </cell>
          <cell r="H32">
            <v>17.28</v>
          </cell>
          <cell r="I32" t="str">
            <v>L</v>
          </cell>
          <cell r="J32">
            <v>38.880000000000003</v>
          </cell>
          <cell r="K32">
            <v>0</v>
          </cell>
        </row>
        <row r="33">
          <cell r="B33">
            <v>24.883333333333336</v>
          </cell>
          <cell r="C33">
            <v>34.200000000000003</v>
          </cell>
          <cell r="D33">
            <v>17.600000000000001</v>
          </cell>
          <cell r="E33">
            <v>43.458333333333336</v>
          </cell>
          <cell r="F33">
            <v>68</v>
          </cell>
          <cell r="G33">
            <v>20</v>
          </cell>
          <cell r="H33">
            <v>14.4</v>
          </cell>
          <cell r="I33" t="str">
            <v>L</v>
          </cell>
          <cell r="J33">
            <v>34.56</v>
          </cell>
          <cell r="K33">
            <v>0</v>
          </cell>
        </row>
        <row r="34">
          <cell r="B34">
            <v>26.379166666666666</v>
          </cell>
          <cell r="C34">
            <v>35.1</v>
          </cell>
          <cell r="D34">
            <v>18.899999999999999</v>
          </cell>
          <cell r="E34">
            <v>40</v>
          </cell>
          <cell r="F34">
            <v>62</v>
          </cell>
          <cell r="G34">
            <v>19</v>
          </cell>
          <cell r="H34">
            <v>16.920000000000002</v>
          </cell>
          <cell r="I34" t="str">
            <v>SE</v>
          </cell>
          <cell r="J34">
            <v>45.72</v>
          </cell>
          <cell r="K34">
            <v>0</v>
          </cell>
        </row>
        <row r="35">
          <cell r="B35">
            <v>26.241666666666664</v>
          </cell>
          <cell r="C35">
            <v>34.9</v>
          </cell>
          <cell r="D35">
            <v>19.3</v>
          </cell>
          <cell r="E35">
            <v>43.5</v>
          </cell>
          <cell r="F35">
            <v>63</v>
          </cell>
          <cell r="G35">
            <v>23</v>
          </cell>
          <cell r="H35">
            <v>32.76</v>
          </cell>
          <cell r="I35" t="str">
            <v>O</v>
          </cell>
          <cell r="J35">
            <v>61.2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24.316666666666663</v>
          </cell>
          <cell r="C5">
            <v>34.299999999999997</v>
          </cell>
          <cell r="D5">
            <v>16.2</v>
          </cell>
          <cell r="E5">
            <v>49.666666666666664</v>
          </cell>
          <cell r="F5">
            <v>82</v>
          </cell>
          <cell r="G5">
            <v>22</v>
          </cell>
          <cell r="H5">
            <v>23.400000000000002</v>
          </cell>
          <cell r="I5" t="str">
            <v>N</v>
          </cell>
          <cell r="J5">
            <v>45.72</v>
          </cell>
          <cell r="K5">
            <v>0</v>
          </cell>
        </row>
        <row r="6">
          <cell r="B6">
            <v>25.541666666666661</v>
          </cell>
          <cell r="C6">
            <v>33.799999999999997</v>
          </cell>
          <cell r="D6">
            <v>18.8</v>
          </cell>
          <cell r="E6">
            <v>47.5</v>
          </cell>
          <cell r="F6">
            <v>72</v>
          </cell>
          <cell r="G6">
            <v>25</v>
          </cell>
          <cell r="H6">
            <v>25.92</v>
          </cell>
          <cell r="I6" t="str">
            <v>N</v>
          </cell>
          <cell r="J6">
            <v>46.440000000000005</v>
          </cell>
          <cell r="K6">
            <v>0</v>
          </cell>
        </row>
        <row r="7">
          <cell r="B7">
            <v>16.358333333333331</v>
          </cell>
          <cell r="C7">
            <v>22.3</v>
          </cell>
          <cell r="D7">
            <v>10.5</v>
          </cell>
          <cell r="E7">
            <v>59.458333333333336</v>
          </cell>
          <cell r="F7">
            <v>75</v>
          </cell>
          <cell r="G7">
            <v>46</v>
          </cell>
          <cell r="H7">
            <v>26.64</v>
          </cell>
          <cell r="I7" t="str">
            <v>SO</v>
          </cell>
          <cell r="J7">
            <v>45</v>
          </cell>
          <cell r="K7">
            <v>0</v>
          </cell>
        </row>
        <row r="8">
          <cell r="B8">
            <v>13.508333333333335</v>
          </cell>
          <cell r="C8">
            <v>16.600000000000001</v>
          </cell>
          <cell r="D8">
            <v>11.2</v>
          </cell>
          <cell r="E8">
            <v>82</v>
          </cell>
          <cell r="F8">
            <v>98</v>
          </cell>
          <cell r="G8">
            <v>51</v>
          </cell>
          <cell r="H8">
            <v>17.64</v>
          </cell>
          <cell r="I8" t="str">
            <v>SO</v>
          </cell>
          <cell r="J8">
            <v>30.240000000000002</v>
          </cell>
          <cell r="K8">
            <v>7.2</v>
          </cell>
        </row>
        <row r="9">
          <cell r="B9">
            <v>16.887499999999999</v>
          </cell>
          <cell r="C9">
            <v>22.7</v>
          </cell>
          <cell r="D9">
            <v>14</v>
          </cell>
          <cell r="E9">
            <v>82.833333333333329</v>
          </cell>
          <cell r="F9">
            <v>91</v>
          </cell>
          <cell r="G9">
            <v>64</v>
          </cell>
          <cell r="H9">
            <v>19.8</v>
          </cell>
          <cell r="I9" t="str">
            <v>SE</v>
          </cell>
          <cell r="J9">
            <v>32.04</v>
          </cell>
          <cell r="K9">
            <v>0</v>
          </cell>
        </row>
        <row r="10">
          <cell r="B10">
            <v>18.854166666666668</v>
          </cell>
          <cell r="C10">
            <v>23.8</v>
          </cell>
          <cell r="D10">
            <v>16.399999999999999</v>
          </cell>
          <cell r="E10">
            <v>85.125</v>
          </cell>
          <cell r="F10">
            <v>97</v>
          </cell>
          <cell r="G10">
            <v>67</v>
          </cell>
          <cell r="H10">
            <v>41.76</v>
          </cell>
          <cell r="I10" t="str">
            <v>NE</v>
          </cell>
          <cell r="J10">
            <v>61.2</v>
          </cell>
          <cell r="K10">
            <v>19.399999999999999</v>
          </cell>
        </row>
        <row r="11">
          <cell r="B11">
            <v>22.450000000000003</v>
          </cell>
          <cell r="C11">
            <v>30.4</v>
          </cell>
          <cell r="D11">
            <v>16.600000000000001</v>
          </cell>
          <cell r="E11">
            <v>70.583333333333329</v>
          </cell>
          <cell r="F11">
            <v>93</v>
          </cell>
          <cell r="G11">
            <v>43</v>
          </cell>
          <cell r="H11">
            <v>21.96</v>
          </cell>
          <cell r="I11" t="str">
            <v>NE</v>
          </cell>
          <cell r="J11">
            <v>37.800000000000004</v>
          </cell>
          <cell r="K11">
            <v>0</v>
          </cell>
        </row>
        <row r="12">
          <cell r="B12">
            <v>23.516666666666662</v>
          </cell>
          <cell r="C12">
            <v>31.5</v>
          </cell>
          <cell r="D12">
            <v>16.100000000000001</v>
          </cell>
          <cell r="E12">
            <v>63.666666666666664</v>
          </cell>
          <cell r="F12">
            <v>90</v>
          </cell>
          <cell r="G12">
            <v>35</v>
          </cell>
          <cell r="H12">
            <v>18</v>
          </cell>
          <cell r="I12" t="str">
            <v>NE</v>
          </cell>
          <cell r="J12">
            <v>32.76</v>
          </cell>
          <cell r="K12">
            <v>0</v>
          </cell>
        </row>
        <row r="13">
          <cell r="B13">
            <v>24.066666666666666</v>
          </cell>
          <cell r="C13">
            <v>33.6</v>
          </cell>
          <cell r="D13">
            <v>16.2</v>
          </cell>
          <cell r="E13">
            <v>58.541666666666664</v>
          </cell>
          <cell r="F13">
            <v>95</v>
          </cell>
          <cell r="G13">
            <v>25</v>
          </cell>
          <cell r="H13">
            <v>23.040000000000003</v>
          </cell>
          <cell r="I13" t="str">
            <v>N</v>
          </cell>
          <cell r="J13">
            <v>37.440000000000005</v>
          </cell>
          <cell r="K13">
            <v>0</v>
          </cell>
        </row>
        <row r="14">
          <cell r="B14">
            <v>24.095833333333331</v>
          </cell>
          <cell r="C14">
            <v>34.1</v>
          </cell>
          <cell r="D14">
            <v>15.4</v>
          </cell>
          <cell r="E14">
            <v>52.333333333333336</v>
          </cell>
          <cell r="F14">
            <v>89</v>
          </cell>
          <cell r="G14">
            <v>23</v>
          </cell>
          <cell r="H14">
            <v>17.64</v>
          </cell>
          <cell r="I14" t="str">
            <v>NO</v>
          </cell>
          <cell r="J14">
            <v>33.119999999999997</v>
          </cell>
          <cell r="K14">
            <v>0</v>
          </cell>
        </row>
        <row r="15">
          <cell r="B15">
            <v>23.733333333333334</v>
          </cell>
          <cell r="C15">
            <v>33.5</v>
          </cell>
          <cell r="D15">
            <v>15.5</v>
          </cell>
          <cell r="E15">
            <v>61.208333333333336</v>
          </cell>
          <cell r="F15">
            <v>95</v>
          </cell>
          <cell r="G15">
            <v>28</v>
          </cell>
          <cell r="H15">
            <v>17.64</v>
          </cell>
          <cell r="I15" t="str">
            <v>SO</v>
          </cell>
          <cell r="J15">
            <v>25.92</v>
          </cell>
          <cell r="K15">
            <v>0</v>
          </cell>
        </row>
        <row r="16">
          <cell r="B16">
            <v>26.399999999999995</v>
          </cell>
          <cell r="C16">
            <v>35.9</v>
          </cell>
          <cell r="D16">
            <v>17.8</v>
          </cell>
          <cell r="E16">
            <v>51.708333333333336</v>
          </cell>
          <cell r="F16">
            <v>83</v>
          </cell>
          <cell r="G16">
            <v>24</v>
          </cell>
          <cell r="H16">
            <v>24.12</v>
          </cell>
          <cell r="I16" t="str">
            <v>N</v>
          </cell>
          <cell r="J16">
            <v>40.32</v>
          </cell>
          <cell r="K16">
            <v>0</v>
          </cell>
        </row>
        <row r="17">
          <cell r="B17">
            <v>26.324999999999999</v>
          </cell>
          <cell r="C17">
            <v>35.200000000000003</v>
          </cell>
          <cell r="D17">
            <v>18.2</v>
          </cell>
          <cell r="E17">
            <v>53.375</v>
          </cell>
          <cell r="F17">
            <v>86</v>
          </cell>
          <cell r="G17">
            <v>26</v>
          </cell>
          <cell r="H17">
            <v>11.520000000000001</v>
          </cell>
          <cell r="I17" t="str">
            <v>NE</v>
          </cell>
          <cell r="J17">
            <v>23.400000000000002</v>
          </cell>
          <cell r="K17">
            <v>0</v>
          </cell>
        </row>
        <row r="18">
          <cell r="B18">
            <v>22.416666666666661</v>
          </cell>
          <cell r="C18">
            <v>27.2</v>
          </cell>
          <cell r="D18">
            <v>17.399999999999999</v>
          </cell>
          <cell r="E18">
            <v>56.083333333333336</v>
          </cell>
          <cell r="F18">
            <v>82</v>
          </cell>
          <cell r="G18">
            <v>42</v>
          </cell>
          <cell r="H18">
            <v>22.68</v>
          </cell>
          <cell r="I18" t="str">
            <v>SE</v>
          </cell>
          <cell r="J18">
            <v>42.84</v>
          </cell>
          <cell r="K18">
            <v>0</v>
          </cell>
        </row>
        <row r="19">
          <cell r="B19">
            <v>20.195833333333336</v>
          </cell>
          <cell r="C19">
            <v>28.3</v>
          </cell>
          <cell r="D19">
            <v>14.3</v>
          </cell>
          <cell r="E19">
            <v>60.583333333333336</v>
          </cell>
          <cell r="F19">
            <v>75</v>
          </cell>
          <cell r="G19">
            <v>41</v>
          </cell>
          <cell r="H19">
            <v>21.6</v>
          </cell>
          <cell r="I19" t="str">
            <v>SE</v>
          </cell>
          <cell r="J19">
            <v>43.2</v>
          </cell>
          <cell r="K19">
            <v>0</v>
          </cell>
        </row>
        <row r="20">
          <cell r="B20">
            <v>22.887499999999999</v>
          </cell>
          <cell r="C20">
            <v>29.9</v>
          </cell>
          <cell r="D20">
            <v>16.399999999999999</v>
          </cell>
          <cell r="E20">
            <v>57.875</v>
          </cell>
          <cell r="F20">
            <v>82</v>
          </cell>
          <cell r="G20">
            <v>28</v>
          </cell>
          <cell r="H20">
            <v>21.6</v>
          </cell>
          <cell r="I20" t="str">
            <v>L</v>
          </cell>
          <cell r="J20">
            <v>37.800000000000004</v>
          </cell>
          <cell r="K20">
            <v>0</v>
          </cell>
        </row>
        <row r="21">
          <cell r="B21">
            <v>23.999999999999996</v>
          </cell>
          <cell r="C21">
            <v>33.200000000000003</v>
          </cell>
          <cell r="D21">
            <v>15.8</v>
          </cell>
          <cell r="E21">
            <v>55</v>
          </cell>
          <cell r="F21">
            <v>83</v>
          </cell>
          <cell r="G21">
            <v>25</v>
          </cell>
          <cell r="H21">
            <v>28.8</v>
          </cell>
          <cell r="I21" t="str">
            <v>NE</v>
          </cell>
          <cell r="J21">
            <v>47.16</v>
          </cell>
          <cell r="K21">
            <v>0</v>
          </cell>
        </row>
        <row r="22">
          <cell r="B22">
            <v>25.891666666666669</v>
          </cell>
          <cell r="C22">
            <v>32.700000000000003</v>
          </cell>
          <cell r="D22">
            <v>20.9</v>
          </cell>
          <cell r="E22">
            <v>48.041666666666664</v>
          </cell>
          <cell r="F22">
            <v>65</v>
          </cell>
          <cell r="G22">
            <v>32</v>
          </cell>
          <cell r="H22">
            <v>18.36</v>
          </cell>
          <cell r="I22" t="str">
            <v>N</v>
          </cell>
          <cell r="J22">
            <v>28.8</v>
          </cell>
          <cell r="K22">
            <v>0</v>
          </cell>
        </row>
        <row r="23">
          <cell r="B23">
            <v>25.687499999999996</v>
          </cell>
          <cell r="C23">
            <v>32.4</v>
          </cell>
          <cell r="D23">
            <v>18.8</v>
          </cell>
          <cell r="E23">
            <v>58.5</v>
          </cell>
          <cell r="F23">
            <v>88</v>
          </cell>
          <cell r="G23">
            <v>40</v>
          </cell>
          <cell r="H23">
            <v>15.120000000000001</v>
          </cell>
          <cell r="I23" t="str">
            <v>O</v>
          </cell>
          <cell r="J23">
            <v>22.68</v>
          </cell>
          <cell r="K23">
            <v>0</v>
          </cell>
        </row>
        <row r="24">
          <cell r="B24">
            <v>23.241666666666671</v>
          </cell>
          <cell r="C24">
            <v>29.8</v>
          </cell>
          <cell r="D24">
            <v>16.899999999999999</v>
          </cell>
          <cell r="E24">
            <v>70.125</v>
          </cell>
          <cell r="F24">
            <v>91</v>
          </cell>
          <cell r="G24">
            <v>46</v>
          </cell>
          <cell r="H24">
            <v>11.16</v>
          </cell>
          <cell r="I24" t="str">
            <v>S</v>
          </cell>
          <cell r="J24">
            <v>21.96</v>
          </cell>
          <cell r="K24">
            <v>0</v>
          </cell>
        </row>
        <row r="25">
          <cell r="B25">
            <v>23.566666666666666</v>
          </cell>
          <cell r="C25">
            <v>31</v>
          </cell>
          <cell r="D25">
            <v>17.8</v>
          </cell>
          <cell r="E25">
            <v>64.916666666666671</v>
          </cell>
          <cell r="F25">
            <v>84</v>
          </cell>
          <cell r="G25">
            <v>37</v>
          </cell>
          <cell r="H25">
            <v>17.64</v>
          </cell>
          <cell r="I25" t="str">
            <v>SE</v>
          </cell>
          <cell r="J25">
            <v>29.16</v>
          </cell>
          <cell r="K25">
            <v>0</v>
          </cell>
        </row>
        <row r="26">
          <cell r="B26">
            <v>22.758333333333329</v>
          </cell>
          <cell r="C26">
            <v>29.9</v>
          </cell>
          <cell r="D26">
            <v>17.5</v>
          </cell>
          <cell r="E26">
            <v>59.166666666666664</v>
          </cell>
          <cell r="F26">
            <v>81</v>
          </cell>
          <cell r="G26">
            <v>33</v>
          </cell>
          <cell r="H26">
            <v>23.759999999999998</v>
          </cell>
          <cell r="I26" t="str">
            <v>SE</v>
          </cell>
          <cell r="J26">
            <v>33.480000000000004</v>
          </cell>
          <cell r="K26">
            <v>0</v>
          </cell>
        </row>
        <row r="27">
          <cell r="B27">
            <v>21.354166666666668</v>
          </cell>
          <cell r="C27">
            <v>28.8</v>
          </cell>
          <cell r="D27">
            <v>15.4</v>
          </cell>
          <cell r="E27">
            <v>60.916666666666664</v>
          </cell>
          <cell r="F27">
            <v>87</v>
          </cell>
          <cell r="G27">
            <v>37</v>
          </cell>
          <cell r="H27">
            <v>12.96</v>
          </cell>
          <cell r="I27" t="str">
            <v>SE</v>
          </cell>
          <cell r="J27">
            <v>31.680000000000003</v>
          </cell>
          <cell r="K27">
            <v>0</v>
          </cell>
        </row>
        <row r="28">
          <cell r="B28">
            <v>22.162500000000005</v>
          </cell>
          <cell r="C28">
            <v>29.4</v>
          </cell>
          <cell r="D28">
            <v>16</v>
          </cell>
          <cell r="E28">
            <v>54.791666666666664</v>
          </cell>
          <cell r="F28">
            <v>80</v>
          </cell>
          <cell r="G28">
            <v>30</v>
          </cell>
          <cell r="H28">
            <v>19.079999999999998</v>
          </cell>
          <cell r="I28" t="str">
            <v>L</v>
          </cell>
          <cell r="J28">
            <v>32.04</v>
          </cell>
          <cell r="K28">
            <v>0</v>
          </cell>
        </row>
        <row r="29">
          <cell r="B29">
            <v>21.908333333333331</v>
          </cell>
          <cell r="C29">
            <v>30.3</v>
          </cell>
          <cell r="D29">
            <v>14.6</v>
          </cell>
          <cell r="E29">
            <v>52.75</v>
          </cell>
          <cell r="F29">
            <v>81</v>
          </cell>
          <cell r="G29">
            <v>25</v>
          </cell>
          <cell r="H29">
            <v>23.400000000000002</v>
          </cell>
          <cell r="I29" t="str">
            <v>SE</v>
          </cell>
          <cell r="J29">
            <v>42.480000000000004</v>
          </cell>
          <cell r="K29">
            <v>0</v>
          </cell>
        </row>
        <row r="30">
          <cell r="B30">
            <v>24.525000000000002</v>
          </cell>
          <cell r="C30">
            <v>33.9</v>
          </cell>
          <cell r="D30">
            <v>17.600000000000001</v>
          </cell>
          <cell r="E30">
            <v>50.708333333333336</v>
          </cell>
          <cell r="F30">
            <v>73</v>
          </cell>
          <cell r="G30">
            <v>26</v>
          </cell>
          <cell r="H30">
            <v>22.68</v>
          </cell>
          <cell r="I30" t="str">
            <v>L</v>
          </cell>
          <cell r="J30">
            <v>34.56</v>
          </cell>
          <cell r="K30">
            <v>0</v>
          </cell>
        </row>
        <row r="31">
          <cell r="B31">
            <v>24.129166666666663</v>
          </cell>
          <cell r="C31">
            <v>30.1</v>
          </cell>
          <cell r="D31">
            <v>18.600000000000001</v>
          </cell>
          <cell r="E31">
            <v>54.75</v>
          </cell>
          <cell r="F31">
            <v>77</v>
          </cell>
          <cell r="G31">
            <v>36</v>
          </cell>
          <cell r="H31">
            <v>16.2</v>
          </cell>
          <cell r="I31" t="str">
            <v>L</v>
          </cell>
          <cell r="J31">
            <v>32.4</v>
          </cell>
          <cell r="K31">
            <v>0</v>
          </cell>
        </row>
        <row r="32">
          <cell r="B32">
            <v>23.879166666666666</v>
          </cell>
          <cell r="C32">
            <v>30.8</v>
          </cell>
          <cell r="D32">
            <v>17.399999999999999</v>
          </cell>
          <cell r="E32">
            <v>57.666666666666664</v>
          </cell>
          <cell r="F32">
            <v>90</v>
          </cell>
          <cell r="G32">
            <v>32</v>
          </cell>
          <cell r="H32">
            <v>23.040000000000003</v>
          </cell>
          <cell r="I32" t="str">
            <v>L</v>
          </cell>
          <cell r="J32">
            <v>31.319999999999997</v>
          </cell>
          <cell r="K32">
            <v>0</v>
          </cell>
        </row>
        <row r="33">
          <cell r="B33">
            <v>21.526666666666667</v>
          </cell>
          <cell r="C33">
            <v>26.7</v>
          </cell>
          <cell r="D33">
            <v>19</v>
          </cell>
          <cell r="E33">
            <v>64.400000000000006</v>
          </cell>
          <cell r="F33">
            <v>83</v>
          </cell>
          <cell r="G33">
            <v>48</v>
          </cell>
          <cell r="H33">
            <v>14.4</v>
          </cell>
          <cell r="I33" t="str">
            <v>SE</v>
          </cell>
          <cell r="J33">
            <v>23.400000000000002</v>
          </cell>
          <cell r="K33">
            <v>0</v>
          </cell>
        </row>
        <row r="34">
          <cell r="B34">
            <v>26.487500000000008</v>
          </cell>
          <cell r="C34">
            <v>34.200000000000003</v>
          </cell>
          <cell r="D34">
            <v>19.399999999999999</v>
          </cell>
          <cell r="E34">
            <v>51.291666666666664</v>
          </cell>
          <cell r="F34">
            <v>77</v>
          </cell>
          <cell r="G34">
            <v>31</v>
          </cell>
          <cell r="H34">
            <v>18.720000000000002</v>
          </cell>
          <cell r="I34" t="str">
            <v>L</v>
          </cell>
          <cell r="J34">
            <v>30.96</v>
          </cell>
          <cell r="K34">
            <v>0</v>
          </cell>
        </row>
        <row r="35">
          <cell r="B35">
            <v>28.629166666666674</v>
          </cell>
          <cell r="C35">
            <v>38.1</v>
          </cell>
          <cell r="D35">
            <v>20.9</v>
          </cell>
          <cell r="E35">
            <v>44.791666666666664</v>
          </cell>
          <cell r="F35">
            <v>78</v>
          </cell>
          <cell r="G35">
            <v>21</v>
          </cell>
          <cell r="H35">
            <v>22.32</v>
          </cell>
          <cell r="I35" t="str">
            <v>N</v>
          </cell>
          <cell r="J35">
            <v>42.12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21.9375</v>
          </cell>
          <cell r="C5">
            <v>31.1</v>
          </cell>
          <cell r="D5">
            <v>13.7</v>
          </cell>
          <cell r="E5">
            <v>52.75</v>
          </cell>
          <cell r="F5">
            <v>81</v>
          </cell>
          <cell r="G5">
            <v>26</v>
          </cell>
          <cell r="H5">
            <v>20.52</v>
          </cell>
          <cell r="I5" t="str">
            <v>N</v>
          </cell>
          <cell r="J5">
            <v>41.04</v>
          </cell>
          <cell r="K5">
            <v>0</v>
          </cell>
        </row>
        <row r="6">
          <cell r="B6">
            <v>15.354166666666666</v>
          </cell>
          <cell r="C6">
            <v>24.3</v>
          </cell>
          <cell r="D6">
            <v>9.3000000000000007</v>
          </cell>
          <cell r="E6">
            <v>60.416666666666664</v>
          </cell>
          <cell r="F6">
            <v>87</v>
          </cell>
          <cell r="G6">
            <v>41</v>
          </cell>
          <cell r="H6">
            <v>32.04</v>
          </cell>
          <cell r="I6" t="str">
            <v>S</v>
          </cell>
          <cell r="J6">
            <v>62.28</v>
          </cell>
          <cell r="K6">
            <v>0</v>
          </cell>
        </row>
        <row r="7">
          <cell r="B7">
            <v>9.4916666666666689</v>
          </cell>
          <cell r="C7">
            <v>17.5</v>
          </cell>
          <cell r="D7">
            <v>3.3</v>
          </cell>
          <cell r="E7">
            <v>62.875</v>
          </cell>
          <cell r="F7">
            <v>90</v>
          </cell>
          <cell r="G7">
            <v>26</v>
          </cell>
          <cell r="H7">
            <v>15.840000000000002</v>
          </cell>
          <cell r="I7" t="str">
            <v>S</v>
          </cell>
          <cell r="J7">
            <v>34.92</v>
          </cell>
          <cell r="K7">
            <v>0</v>
          </cell>
        </row>
        <row r="8">
          <cell r="B8">
            <v>11.262500000000001</v>
          </cell>
          <cell r="C8">
            <v>21.4</v>
          </cell>
          <cell r="D8">
            <v>4.5999999999999996</v>
          </cell>
          <cell r="E8">
            <v>54.583333333333336</v>
          </cell>
          <cell r="F8">
            <v>84</v>
          </cell>
          <cell r="G8">
            <v>21</v>
          </cell>
          <cell r="H8">
            <v>18.36</v>
          </cell>
          <cell r="I8" t="str">
            <v>S</v>
          </cell>
          <cell r="J8">
            <v>28.44</v>
          </cell>
          <cell r="K8">
            <v>0</v>
          </cell>
        </row>
        <row r="9">
          <cell r="B9">
            <v>13.725000000000001</v>
          </cell>
          <cell r="C9">
            <v>22.4</v>
          </cell>
          <cell r="D9">
            <v>6.4</v>
          </cell>
          <cell r="E9">
            <v>59.291666666666664</v>
          </cell>
          <cell r="F9">
            <v>84</v>
          </cell>
          <cell r="G9">
            <v>44</v>
          </cell>
          <cell r="H9">
            <v>12.6</v>
          </cell>
          <cell r="I9" t="str">
            <v>L</v>
          </cell>
          <cell r="J9">
            <v>39.24</v>
          </cell>
          <cell r="K9">
            <v>0</v>
          </cell>
        </row>
        <row r="10">
          <cell r="B10">
            <v>19.375000000000004</v>
          </cell>
          <cell r="C10">
            <v>28.3</v>
          </cell>
          <cell r="D10">
            <v>13.6</v>
          </cell>
          <cell r="E10">
            <v>61.833333333333336</v>
          </cell>
          <cell r="F10">
            <v>86</v>
          </cell>
          <cell r="G10">
            <v>27</v>
          </cell>
          <cell r="H10">
            <v>21.240000000000002</v>
          </cell>
          <cell r="I10" t="str">
            <v>NE</v>
          </cell>
          <cell r="J10">
            <v>47.519999999999996</v>
          </cell>
          <cell r="K10">
            <v>0</v>
          </cell>
        </row>
        <row r="11">
          <cell r="B11">
            <v>20.966666666666665</v>
          </cell>
          <cell r="C11">
            <v>30.3</v>
          </cell>
          <cell r="D11">
            <v>14.7</v>
          </cell>
          <cell r="E11">
            <v>67.583333333333329</v>
          </cell>
          <cell r="F11">
            <v>92</v>
          </cell>
          <cell r="G11">
            <v>37</v>
          </cell>
          <cell r="H11">
            <v>18.36</v>
          </cell>
          <cell r="I11" t="str">
            <v>NE</v>
          </cell>
          <cell r="J11">
            <v>39.24</v>
          </cell>
          <cell r="K11">
            <v>0</v>
          </cell>
        </row>
        <row r="12">
          <cell r="B12">
            <v>23.25</v>
          </cell>
          <cell r="C12">
            <v>31.6</v>
          </cell>
          <cell r="D12">
            <v>17.600000000000001</v>
          </cell>
          <cell r="E12">
            <v>64.375</v>
          </cell>
          <cell r="F12">
            <v>87</v>
          </cell>
          <cell r="G12">
            <v>30</v>
          </cell>
          <cell r="H12">
            <v>20.16</v>
          </cell>
          <cell r="I12" t="str">
            <v>NE</v>
          </cell>
          <cell r="J12">
            <v>37.440000000000005</v>
          </cell>
          <cell r="K12">
            <v>0</v>
          </cell>
        </row>
        <row r="13">
          <cell r="B13">
            <v>24.533333333333342</v>
          </cell>
          <cell r="C13">
            <v>32.6</v>
          </cell>
          <cell r="D13">
            <v>19.5</v>
          </cell>
          <cell r="E13">
            <v>50.958333333333336</v>
          </cell>
          <cell r="F13">
            <v>77</v>
          </cell>
          <cell r="G13">
            <v>25</v>
          </cell>
          <cell r="H13">
            <v>21.96</v>
          </cell>
          <cell r="I13" t="str">
            <v>N</v>
          </cell>
          <cell r="J13">
            <v>41.04</v>
          </cell>
          <cell r="K13">
            <v>0</v>
          </cell>
        </row>
        <row r="14">
          <cell r="B14">
            <v>12.508333333333331</v>
          </cell>
          <cell r="C14">
            <v>19.7</v>
          </cell>
          <cell r="D14">
            <v>10.6</v>
          </cell>
          <cell r="E14">
            <v>90.416666666666671</v>
          </cell>
          <cell r="F14">
            <v>97</v>
          </cell>
          <cell r="G14">
            <v>77</v>
          </cell>
          <cell r="H14">
            <v>15.120000000000001</v>
          </cell>
          <cell r="I14" t="str">
            <v>SO</v>
          </cell>
          <cell r="J14">
            <v>41.04</v>
          </cell>
          <cell r="K14">
            <v>0</v>
          </cell>
        </row>
        <row r="15">
          <cell r="B15">
            <v>17.549999999999994</v>
          </cell>
          <cell r="C15">
            <v>31.1</v>
          </cell>
          <cell r="D15">
            <v>9</v>
          </cell>
          <cell r="E15">
            <v>70.5</v>
          </cell>
          <cell r="F15">
            <v>97</v>
          </cell>
          <cell r="G15">
            <v>28</v>
          </cell>
          <cell r="H15">
            <v>19.440000000000001</v>
          </cell>
          <cell r="I15" t="str">
            <v>NE</v>
          </cell>
          <cell r="J15">
            <v>38.880000000000003</v>
          </cell>
          <cell r="K15">
            <v>0</v>
          </cell>
        </row>
        <row r="16">
          <cell r="B16">
            <v>24.737500000000001</v>
          </cell>
          <cell r="C16">
            <v>34.4</v>
          </cell>
          <cell r="D16">
            <v>16.600000000000001</v>
          </cell>
          <cell r="E16">
            <v>47.75</v>
          </cell>
          <cell r="F16">
            <v>72</v>
          </cell>
          <cell r="G16">
            <v>20</v>
          </cell>
          <cell r="H16">
            <v>22.32</v>
          </cell>
          <cell r="I16" t="str">
            <v>NE</v>
          </cell>
          <cell r="J16">
            <v>49.32</v>
          </cell>
          <cell r="K16">
            <v>0</v>
          </cell>
        </row>
        <row r="17">
          <cell r="B17">
            <v>17.462500000000002</v>
          </cell>
          <cell r="C17">
            <v>25.2</v>
          </cell>
          <cell r="D17">
            <v>13.5</v>
          </cell>
          <cell r="E17">
            <v>59.583333333333336</v>
          </cell>
          <cell r="F17">
            <v>86</v>
          </cell>
          <cell r="G17">
            <v>26</v>
          </cell>
          <cell r="H17">
            <v>24.48</v>
          </cell>
          <cell r="I17" t="str">
            <v>S</v>
          </cell>
          <cell r="J17">
            <v>58.32</v>
          </cell>
          <cell r="K17">
            <v>0</v>
          </cell>
        </row>
        <row r="18">
          <cell r="B18">
            <v>12.529166666666667</v>
          </cell>
          <cell r="C18">
            <v>23.3</v>
          </cell>
          <cell r="D18">
            <v>3.8</v>
          </cell>
          <cell r="E18">
            <v>53.625</v>
          </cell>
          <cell r="F18">
            <v>87</v>
          </cell>
          <cell r="G18">
            <v>19</v>
          </cell>
          <cell r="H18">
            <v>19.440000000000001</v>
          </cell>
          <cell r="I18" t="str">
            <v>S</v>
          </cell>
          <cell r="J18">
            <v>41.76</v>
          </cell>
          <cell r="K18">
            <v>0</v>
          </cell>
        </row>
        <row r="19">
          <cell r="B19">
            <v>16.033333333333331</v>
          </cell>
          <cell r="C19">
            <v>25.9</v>
          </cell>
          <cell r="D19">
            <v>9.9</v>
          </cell>
          <cell r="E19">
            <v>54.333333333333336</v>
          </cell>
          <cell r="F19">
            <v>75</v>
          </cell>
          <cell r="G19">
            <v>38</v>
          </cell>
          <cell r="H19">
            <v>22.68</v>
          </cell>
          <cell r="I19" t="str">
            <v>NE</v>
          </cell>
          <cell r="J19">
            <v>39.96</v>
          </cell>
          <cell r="K19">
            <v>0</v>
          </cell>
        </row>
        <row r="20">
          <cell r="B20">
            <v>22.154166666666665</v>
          </cell>
          <cell r="C20">
            <v>30.2</v>
          </cell>
          <cell r="D20">
            <v>16.7</v>
          </cell>
          <cell r="E20">
            <v>52.333333333333336</v>
          </cell>
          <cell r="F20">
            <v>74</v>
          </cell>
          <cell r="G20">
            <v>27</v>
          </cell>
          <cell r="H20">
            <v>20.52</v>
          </cell>
          <cell r="I20" t="str">
            <v>NE</v>
          </cell>
          <cell r="J20">
            <v>39.96</v>
          </cell>
          <cell r="K20">
            <v>0</v>
          </cell>
        </row>
        <row r="21">
          <cell r="B21">
            <v>22.991666666666671</v>
          </cell>
          <cell r="C21">
            <v>32.6</v>
          </cell>
          <cell r="D21">
            <v>14.9</v>
          </cell>
          <cell r="E21">
            <v>42.25</v>
          </cell>
          <cell r="F21">
            <v>65</v>
          </cell>
          <cell r="G21">
            <v>22</v>
          </cell>
          <cell r="H21">
            <v>23.040000000000003</v>
          </cell>
          <cell r="I21" t="str">
            <v>NE</v>
          </cell>
          <cell r="J21">
            <v>47.16</v>
          </cell>
          <cell r="K21">
            <v>0</v>
          </cell>
        </row>
        <row r="22">
          <cell r="B22">
            <v>24.925000000000001</v>
          </cell>
          <cell r="C22">
            <v>32</v>
          </cell>
          <cell r="D22">
            <v>20.2</v>
          </cell>
          <cell r="E22">
            <v>49.416666666666664</v>
          </cell>
          <cell r="F22">
            <v>64</v>
          </cell>
          <cell r="G22">
            <v>30</v>
          </cell>
          <cell r="H22">
            <v>15.840000000000002</v>
          </cell>
          <cell r="I22" t="str">
            <v>N</v>
          </cell>
          <cell r="J22">
            <v>37.080000000000005</v>
          </cell>
          <cell r="K22">
            <v>0</v>
          </cell>
        </row>
        <row r="23">
          <cell r="B23">
            <v>19.487500000000001</v>
          </cell>
          <cell r="C23">
            <v>24.5</v>
          </cell>
          <cell r="D23">
            <v>14.4</v>
          </cell>
          <cell r="E23">
            <v>71.75</v>
          </cell>
          <cell r="F23">
            <v>93</v>
          </cell>
          <cell r="G23">
            <v>49</v>
          </cell>
          <cell r="H23">
            <v>15.48</v>
          </cell>
          <cell r="I23" t="str">
            <v>SO</v>
          </cell>
          <cell r="J23">
            <v>29.52</v>
          </cell>
          <cell r="K23">
            <v>0</v>
          </cell>
        </row>
        <row r="24">
          <cell r="B24">
            <v>18.579166666666666</v>
          </cell>
          <cell r="C24">
            <v>27.2</v>
          </cell>
          <cell r="D24">
            <v>12.4</v>
          </cell>
          <cell r="E24">
            <v>62.333333333333336</v>
          </cell>
          <cell r="F24">
            <v>88</v>
          </cell>
          <cell r="G24">
            <v>38</v>
          </cell>
          <cell r="H24">
            <v>7.9200000000000008</v>
          </cell>
          <cell r="I24" t="str">
            <v>S</v>
          </cell>
          <cell r="J24">
            <v>28.8</v>
          </cell>
          <cell r="K24">
            <v>0</v>
          </cell>
        </row>
        <row r="25">
          <cell r="B25">
            <v>19.620833333333334</v>
          </cell>
          <cell r="C25">
            <v>28.4</v>
          </cell>
          <cell r="D25">
            <v>13.9</v>
          </cell>
          <cell r="E25">
            <v>62.458333333333336</v>
          </cell>
          <cell r="F25">
            <v>87</v>
          </cell>
          <cell r="G25">
            <v>35</v>
          </cell>
          <cell r="H25">
            <v>1.08</v>
          </cell>
          <cell r="I25" t="str">
            <v>SE</v>
          </cell>
          <cell r="J25">
            <v>19.079999999999998</v>
          </cell>
          <cell r="K25">
            <v>0</v>
          </cell>
        </row>
        <row r="26">
          <cell r="B26">
            <v>20.350000000000001</v>
          </cell>
          <cell r="C26">
            <v>29.5</v>
          </cell>
          <cell r="D26">
            <v>14.1</v>
          </cell>
          <cell r="E26">
            <v>62.083333333333336</v>
          </cell>
          <cell r="F26">
            <v>81</v>
          </cell>
          <cell r="G26">
            <v>33</v>
          </cell>
          <cell r="H26">
            <v>5.04</v>
          </cell>
          <cell r="I26" t="str">
            <v>SE</v>
          </cell>
          <cell r="J26">
            <v>29.16</v>
          </cell>
          <cell r="K26">
            <v>0</v>
          </cell>
        </row>
        <row r="27">
          <cell r="B27">
            <v>18.224999999999998</v>
          </cell>
          <cell r="C27">
            <v>26.1</v>
          </cell>
          <cell r="D27">
            <v>11.5</v>
          </cell>
          <cell r="E27">
            <v>66.541666666666671</v>
          </cell>
          <cell r="F27">
            <v>94</v>
          </cell>
          <cell r="G27">
            <v>27</v>
          </cell>
          <cell r="H27">
            <v>5.04</v>
          </cell>
          <cell r="I27" t="str">
            <v>S</v>
          </cell>
          <cell r="J27">
            <v>33.480000000000004</v>
          </cell>
          <cell r="K27">
            <v>0</v>
          </cell>
        </row>
        <row r="28">
          <cell r="B28">
            <v>19.449999999999996</v>
          </cell>
          <cell r="C28">
            <v>29.6</v>
          </cell>
          <cell r="D28">
            <v>12.3</v>
          </cell>
          <cell r="E28">
            <v>52.458333333333336</v>
          </cell>
          <cell r="F28">
            <v>79</v>
          </cell>
          <cell r="G28">
            <v>22</v>
          </cell>
          <cell r="H28">
            <v>10.44</v>
          </cell>
          <cell r="I28" t="str">
            <v>SE</v>
          </cell>
          <cell r="J28">
            <v>40.32</v>
          </cell>
          <cell r="K28">
            <v>0</v>
          </cell>
        </row>
        <row r="29">
          <cell r="B29">
            <v>20.266666666666666</v>
          </cell>
          <cell r="C29">
            <v>28.4</v>
          </cell>
          <cell r="D29">
            <v>13.2</v>
          </cell>
          <cell r="E29">
            <v>50.958333333333336</v>
          </cell>
          <cell r="F29">
            <v>76</v>
          </cell>
          <cell r="G29">
            <v>28</v>
          </cell>
          <cell r="H29">
            <v>24.840000000000003</v>
          </cell>
          <cell r="I29" t="str">
            <v>NE</v>
          </cell>
          <cell r="J29">
            <v>46.440000000000005</v>
          </cell>
          <cell r="K29">
            <v>0</v>
          </cell>
        </row>
        <row r="30">
          <cell r="B30">
            <v>18.941666666666666</v>
          </cell>
          <cell r="C30">
            <v>25.4</v>
          </cell>
          <cell r="D30">
            <v>14.6</v>
          </cell>
          <cell r="E30">
            <v>57.916666666666664</v>
          </cell>
          <cell r="F30">
            <v>82</v>
          </cell>
          <cell r="G30">
            <v>40</v>
          </cell>
          <cell r="H30">
            <v>11.520000000000001</v>
          </cell>
          <cell r="I30" t="str">
            <v>NE</v>
          </cell>
          <cell r="J30">
            <v>39.6</v>
          </cell>
          <cell r="K30">
            <v>0</v>
          </cell>
        </row>
        <row r="31">
          <cell r="B31">
            <v>21.458333333333339</v>
          </cell>
          <cell r="C31">
            <v>30.2</v>
          </cell>
          <cell r="D31">
            <v>15.4</v>
          </cell>
          <cell r="E31">
            <v>59.791666666666664</v>
          </cell>
          <cell r="F31">
            <v>83</v>
          </cell>
          <cell r="G31">
            <v>30</v>
          </cell>
          <cell r="H31">
            <v>2.16</v>
          </cell>
          <cell r="I31" t="str">
            <v>NE</v>
          </cell>
          <cell r="J31">
            <v>24.840000000000003</v>
          </cell>
          <cell r="K31">
            <v>0</v>
          </cell>
        </row>
        <row r="32">
          <cell r="B32">
            <v>22.987500000000001</v>
          </cell>
          <cell r="C32">
            <v>32.200000000000003</v>
          </cell>
          <cell r="D32">
            <v>15.1</v>
          </cell>
          <cell r="E32">
            <v>56.875</v>
          </cell>
          <cell r="F32">
            <v>88</v>
          </cell>
          <cell r="G32">
            <v>27</v>
          </cell>
          <cell r="H32">
            <v>16.2</v>
          </cell>
          <cell r="I32" t="str">
            <v>L</v>
          </cell>
          <cell r="J32">
            <v>33.480000000000004</v>
          </cell>
          <cell r="K32">
            <v>0</v>
          </cell>
        </row>
        <row r="33">
          <cell r="B33">
            <v>24.683333333333337</v>
          </cell>
          <cell r="C33">
            <v>33.5</v>
          </cell>
          <cell r="D33">
            <v>17</v>
          </cell>
          <cell r="E33">
            <v>46.958333333333336</v>
          </cell>
          <cell r="F33">
            <v>71</v>
          </cell>
          <cell r="G33">
            <v>25</v>
          </cell>
          <cell r="H33">
            <v>18.36</v>
          </cell>
          <cell r="I33" t="str">
            <v>NE</v>
          </cell>
          <cell r="J33">
            <v>39.24</v>
          </cell>
          <cell r="K33">
            <v>0</v>
          </cell>
        </row>
        <row r="34">
          <cell r="B34">
            <v>26.162499999999998</v>
          </cell>
          <cell r="C34">
            <v>35.4</v>
          </cell>
          <cell r="D34">
            <v>18.399999999999999</v>
          </cell>
          <cell r="E34">
            <v>40.916666666666664</v>
          </cell>
          <cell r="F34">
            <v>61</v>
          </cell>
          <cell r="G34">
            <v>21</v>
          </cell>
          <cell r="H34">
            <v>15.48</v>
          </cell>
          <cell r="I34" t="str">
            <v>NE</v>
          </cell>
          <cell r="J34">
            <v>36.36</v>
          </cell>
          <cell r="K34">
            <v>0</v>
          </cell>
        </row>
        <row r="35">
          <cell r="B35">
            <v>22.287499999999998</v>
          </cell>
          <cell r="C35">
            <v>28.3</v>
          </cell>
          <cell r="D35">
            <v>18.7</v>
          </cell>
          <cell r="E35">
            <v>68.291666666666671</v>
          </cell>
          <cell r="F35">
            <v>91</v>
          </cell>
          <cell r="G35">
            <v>37</v>
          </cell>
          <cell r="H35">
            <v>10.44</v>
          </cell>
          <cell r="I35" t="str">
            <v>S</v>
          </cell>
          <cell r="J35">
            <v>42.480000000000004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25.208333333333329</v>
          </cell>
          <cell r="C5">
            <v>32.6</v>
          </cell>
          <cell r="D5">
            <v>17.600000000000001</v>
          </cell>
          <cell r="E5">
            <v>37.5</v>
          </cell>
          <cell r="F5">
            <v>58</v>
          </cell>
          <cell r="G5">
            <v>21</v>
          </cell>
          <cell r="H5">
            <v>18.720000000000002</v>
          </cell>
          <cell r="I5" t="str">
            <v>NE</v>
          </cell>
          <cell r="J5">
            <v>41.04</v>
          </cell>
          <cell r="K5">
            <v>0</v>
          </cell>
        </row>
        <row r="6">
          <cell r="B6">
            <v>20.19166666666667</v>
          </cell>
          <cell r="C6">
            <v>25.2</v>
          </cell>
          <cell r="D6">
            <v>13.4</v>
          </cell>
          <cell r="E6">
            <v>51.666666666666664</v>
          </cell>
          <cell r="F6">
            <v>81</v>
          </cell>
          <cell r="G6">
            <v>34</v>
          </cell>
          <cell r="H6">
            <v>16.559999999999999</v>
          </cell>
          <cell r="I6" t="str">
            <v>S</v>
          </cell>
          <cell r="J6">
            <v>46.440000000000005</v>
          </cell>
          <cell r="K6">
            <v>0</v>
          </cell>
        </row>
        <row r="7">
          <cell r="B7">
            <v>10.983333333333334</v>
          </cell>
          <cell r="C7">
            <v>15.2</v>
          </cell>
          <cell r="D7">
            <v>8.1999999999999993</v>
          </cell>
          <cell r="E7">
            <v>58</v>
          </cell>
          <cell r="F7">
            <v>81</v>
          </cell>
          <cell r="G7">
            <v>33</v>
          </cell>
          <cell r="H7">
            <v>28.08</v>
          </cell>
          <cell r="I7" t="str">
            <v>S</v>
          </cell>
          <cell r="J7">
            <v>55.800000000000004</v>
          </cell>
          <cell r="K7">
            <v>0</v>
          </cell>
        </row>
        <row r="8">
          <cell r="B8">
            <v>11.729166666666666</v>
          </cell>
          <cell r="C8">
            <v>23</v>
          </cell>
          <cell r="D8">
            <v>0.1</v>
          </cell>
          <cell r="E8">
            <v>53.5</v>
          </cell>
          <cell r="F8">
            <v>89</v>
          </cell>
          <cell r="G8">
            <v>26</v>
          </cell>
          <cell r="H8">
            <v>15.120000000000001</v>
          </cell>
          <cell r="I8" t="str">
            <v>SE</v>
          </cell>
          <cell r="J8">
            <v>29.52</v>
          </cell>
          <cell r="K8">
            <v>0</v>
          </cell>
        </row>
        <row r="9">
          <cell r="B9">
            <v>14.695833333333335</v>
          </cell>
          <cell r="C9">
            <v>23.5</v>
          </cell>
          <cell r="D9">
            <v>7.5</v>
          </cell>
          <cell r="E9">
            <v>66.166666666666671</v>
          </cell>
          <cell r="F9">
            <v>90</v>
          </cell>
          <cell r="G9">
            <v>43</v>
          </cell>
          <cell r="H9">
            <v>17.64</v>
          </cell>
          <cell r="I9" t="str">
            <v>SE</v>
          </cell>
          <cell r="J9">
            <v>34.200000000000003</v>
          </cell>
          <cell r="K9">
            <v>0</v>
          </cell>
        </row>
        <row r="10">
          <cell r="B10">
            <v>19.741666666666671</v>
          </cell>
          <cell r="C10">
            <v>28.9</v>
          </cell>
          <cell r="D10">
            <v>13.2</v>
          </cell>
          <cell r="E10">
            <v>67.458333333333329</v>
          </cell>
          <cell r="F10">
            <v>91</v>
          </cell>
          <cell r="G10">
            <v>35</v>
          </cell>
          <cell r="H10">
            <v>22.68</v>
          </cell>
          <cell r="I10" t="str">
            <v>SE</v>
          </cell>
          <cell r="J10">
            <v>43.92</v>
          </cell>
          <cell r="K10">
            <v>0</v>
          </cell>
        </row>
        <row r="11">
          <cell r="B11">
            <v>23.783333333333331</v>
          </cell>
          <cell r="C11">
            <v>32.700000000000003</v>
          </cell>
          <cell r="D11">
            <v>17.399999999999999</v>
          </cell>
          <cell r="E11">
            <v>55.625</v>
          </cell>
          <cell r="F11">
            <v>78</v>
          </cell>
          <cell r="G11">
            <v>29</v>
          </cell>
          <cell r="H11">
            <v>15.48</v>
          </cell>
          <cell r="I11" t="str">
            <v>NE</v>
          </cell>
          <cell r="J11">
            <v>34.56</v>
          </cell>
          <cell r="K11">
            <v>0</v>
          </cell>
        </row>
        <row r="12">
          <cell r="B12">
            <v>25.904166666666665</v>
          </cell>
          <cell r="C12">
            <v>33.299999999999997</v>
          </cell>
          <cell r="D12">
            <v>19.399999999999999</v>
          </cell>
          <cell r="E12">
            <v>46.25</v>
          </cell>
          <cell r="F12">
            <v>70</v>
          </cell>
          <cell r="G12">
            <v>23</v>
          </cell>
          <cell r="H12">
            <v>14.76</v>
          </cell>
          <cell r="I12" t="str">
            <v>N</v>
          </cell>
          <cell r="J12">
            <v>34.200000000000003</v>
          </cell>
          <cell r="K12">
            <v>0</v>
          </cell>
        </row>
        <row r="13">
          <cell r="B13">
            <v>26.391666666666666</v>
          </cell>
          <cell r="C13">
            <v>33.299999999999997</v>
          </cell>
          <cell r="D13">
            <v>18.8</v>
          </cell>
          <cell r="E13">
            <v>37.541666666666664</v>
          </cell>
          <cell r="F13">
            <v>60</v>
          </cell>
          <cell r="G13">
            <v>18</v>
          </cell>
          <cell r="H13">
            <v>18.720000000000002</v>
          </cell>
          <cell r="I13" t="str">
            <v>NO</v>
          </cell>
          <cell r="J13">
            <v>42.480000000000004</v>
          </cell>
          <cell r="K13">
            <v>0</v>
          </cell>
        </row>
        <row r="14">
          <cell r="B14">
            <v>20.370833333333334</v>
          </cell>
          <cell r="C14">
            <v>27</v>
          </cell>
          <cell r="D14">
            <v>13.7</v>
          </cell>
          <cell r="E14">
            <v>58.958333333333336</v>
          </cell>
          <cell r="F14">
            <v>90</v>
          </cell>
          <cell r="G14">
            <v>32</v>
          </cell>
          <cell r="H14">
            <v>14.4</v>
          </cell>
          <cell r="I14" t="str">
            <v>S</v>
          </cell>
          <cell r="J14">
            <v>27</v>
          </cell>
          <cell r="K14">
            <v>0</v>
          </cell>
        </row>
        <row r="15">
          <cell r="B15">
            <v>21.329166666666666</v>
          </cell>
          <cell r="C15">
            <v>33.700000000000003</v>
          </cell>
          <cell r="D15">
            <v>11.4</v>
          </cell>
          <cell r="E15">
            <v>59.708333333333336</v>
          </cell>
          <cell r="F15">
            <v>92</v>
          </cell>
          <cell r="G15">
            <v>20</v>
          </cell>
          <cell r="H15">
            <v>15.48</v>
          </cell>
          <cell r="I15" t="str">
            <v>SE</v>
          </cell>
          <cell r="J15">
            <v>40.32</v>
          </cell>
          <cell r="K15">
            <v>0</v>
          </cell>
        </row>
        <row r="16">
          <cell r="B16">
            <v>26.029166666666669</v>
          </cell>
          <cell r="C16">
            <v>34.9</v>
          </cell>
          <cell r="D16">
            <v>16.5</v>
          </cell>
          <cell r="E16">
            <v>41.916666666666664</v>
          </cell>
          <cell r="F16">
            <v>72</v>
          </cell>
          <cell r="G16">
            <v>21</v>
          </cell>
          <cell r="H16">
            <v>14.76</v>
          </cell>
          <cell r="I16" t="str">
            <v>NO</v>
          </cell>
          <cell r="J16">
            <v>34.92</v>
          </cell>
          <cell r="K16">
            <v>0</v>
          </cell>
        </row>
        <row r="17">
          <cell r="B17">
            <v>22.125</v>
          </cell>
          <cell r="C17">
            <v>27.3</v>
          </cell>
          <cell r="D17">
            <v>18</v>
          </cell>
          <cell r="E17">
            <v>53.333333333333336</v>
          </cell>
          <cell r="F17">
            <v>80</v>
          </cell>
          <cell r="G17">
            <v>25</v>
          </cell>
          <cell r="H17">
            <v>22.32</v>
          </cell>
          <cell r="I17" t="str">
            <v>S</v>
          </cell>
          <cell r="J17">
            <v>43.56</v>
          </cell>
          <cell r="K17">
            <v>0</v>
          </cell>
        </row>
        <row r="18">
          <cell r="B18">
            <v>17.233333333333334</v>
          </cell>
          <cell r="C18">
            <v>27.2</v>
          </cell>
          <cell r="D18">
            <v>9.9</v>
          </cell>
          <cell r="E18">
            <v>43.625</v>
          </cell>
          <cell r="F18">
            <v>60</v>
          </cell>
          <cell r="G18">
            <v>30</v>
          </cell>
          <cell r="H18">
            <v>22.68</v>
          </cell>
          <cell r="I18" t="str">
            <v>SE</v>
          </cell>
          <cell r="J18">
            <v>42.480000000000004</v>
          </cell>
          <cell r="K18">
            <v>0</v>
          </cell>
        </row>
        <row r="19">
          <cell r="B19">
            <v>19.900000000000002</v>
          </cell>
          <cell r="C19">
            <v>29.6</v>
          </cell>
          <cell r="D19">
            <v>13</v>
          </cell>
          <cell r="E19">
            <v>54.875</v>
          </cell>
          <cell r="F19">
            <v>78</v>
          </cell>
          <cell r="G19">
            <v>30</v>
          </cell>
          <cell r="H19">
            <v>19.079999999999998</v>
          </cell>
          <cell r="I19" t="str">
            <v>SE</v>
          </cell>
          <cell r="J19">
            <v>40.32</v>
          </cell>
          <cell r="K19">
            <v>0</v>
          </cell>
        </row>
        <row r="20">
          <cell r="B20">
            <v>24.75</v>
          </cell>
          <cell r="C20">
            <v>32.200000000000003</v>
          </cell>
          <cell r="D20">
            <v>19.2</v>
          </cell>
          <cell r="E20">
            <v>42.416666666666664</v>
          </cell>
          <cell r="F20">
            <v>62</v>
          </cell>
          <cell r="G20">
            <v>21</v>
          </cell>
          <cell r="H20">
            <v>25.92</v>
          </cell>
          <cell r="I20" t="str">
            <v>NE</v>
          </cell>
          <cell r="J20">
            <v>47.88</v>
          </cell>
          <cell r="K20">
            <v>0</v>
          </cell>
        </row>
        <row r="21">
          <cell r="B21">
            <v>26.108333333333331</v>
          </cell>
          <cell r="C21">
            <v>34.200000000000003</v>
          </cell>
          <cell r="D21">
            <v>19.899999999999999</v>
          </cell>
          <cell r="E21">
            <v>35.666666666666664</v>
          </cell>
          <cell r="F21">
            <v>49</v>
          </cell>
          <cell r="G21">
            <v>21</v>
          </cell>
          <cell r="H21">
            <v>19.8</v>
          </cell>
          <cell r="I21" t="str">
            <v>NE</v>
          </cell>
          <cell r="J21">
            <v>45.72</v>
          </cell>
          <cell r="K21">
            <v>0</v>
          </cell>
        </row>
        <row r="22">
          <cell r="B22">
            <v>26.2</v>
          </cell>
          <cell r="C22">
            <v>32.4</v>
          </cell>
          <cell r="D22">
            <v>21.4</v>
          </cell>
          <cell r="E22">
            <v>44.666666666666664</v>
          </cell>
          <cell r="F22">
            <v>59</v>
          </cell>
          <cell r="G22">
            <v>31</v>
          </cell>
          <cell r="H22">
            <v>18.720000000000002</v>
          </cell>
          <cell r="I22" t="str">
            <v>NO</v>
          </cell>
          <cell r="J22">
            <v>38.159999999999997</v>
          </cell>
          <cell r="K22">
            <v>0</v>
          </cell>
        </row>
        <row r="23">
          <cell r="B23">
            <v>23.816666666666674</v>
          </cell>
          <cell r="C23">
            <v>29</v>
          </cell>
          <cell r="D23">
            <v>18.899999999999999</v>
          </cell>
          <cell r="E23">
            <v>63.791666666666664</v>
          </cell>
          <cell r="F23">
            <v>83</v>
          </cell>
          <cell r="G23">
            <v>46</v>
          </cell>
          <cell r="H23">
            <v>11.879999999999999</v>
          </cell>
          <cell r="I23" t="str">
            <v>NO</v>
          </cell>
          <cell r="J23">
            <v>28.8</v>
          </cell>
          <cell r="K23">
            <v>0</v>
          </cell>
        </row>
        <row r="24">
          <cell r="B24">
            <v>22.374999999999996</v>
          </cell>
          <cell r="C24">
            <v>30.3</v>
          </cell>
          <cell r="D24">
            <v>16</v>
          </cell>
          <cell r="E24">
            <v>59.25</v>
          </cell>
          <cell r="F24">
            <v>80</v>
          </cell>
          <cell r="G24">
            <v>34</v>
          </cell>
          <cell r="H24">
            <v>10.8</v>
          </cell>
          <cell r="I24" t="str">
            <v>S</v>
          </cell>
          <cell r="J24">
            <v>21.240000000000002</v>
          </cell>
          <cell r="K24">
            <v>0</v>
          </cell>
        </row>
        <row r="25">
          <cell r="B25">
            <v>22.879166666666666</v>
          </cell>
          <cell r="C25">
            <v>31.4</v>
          </cell>
          <cell r="D25">
            <v>14.4</v>
          </cell>
          <cell r="E25">
            <v>59.375</v>
          </cell>
          <cell r="F25">
            <v>90</v>
          </cell>
          <cell r="G25">
            <v>29</v>
          </cell>
          <cell r="H25">
            <v>12.6</v>
          </cell>
          <cell r="I25" t="str">
            <v>SE</v>
          </cell>
          <cell r="J25">
            <v>25.56</v>
          </cell>
          <cell r="K25">
            <v>0</v>
          </cell>
        </row>
        <row r="26">
          <cell r="B26">
            <v>24.083333333333332</v>
          </cell>
          <cell r="C26">
            <v>33</v>
          </cell>
          <cell r="D26">
            <v>17.100000000000001</v>
          </cell>
          <cell r="E26">
            <v>49.458333333333336</v>
          </cell>
          <cell r="F26">
            <v>74</v>
          </cell>
          <cell r="G26">
            <v>22</v>
          </cell>
          <cell r="H26">
            <v>19.079999999999998</v>
          </cell>
          <cell r="I26" t="str">
            <v>SE</v>
          </cell>
          <cell r="J26">
            <v>38.519999999999996</v>
          </cell>
          <cell r="K26">
            <v>0</v>
          </cell>
        </row>
        <row r="27">
          <cell r="B27">
            <v>22.45</v>
          </cell>
          <cell r="C27">
            <v>29.8</v>
          </cell>
          <cell r="D27">
            <v>15</v>
          </cell>
          <cell r="E27">
            <v>55.958333333333336</v>
          </cell>
          <cell r="F27">
            <v>89</v>
          </cell>
          <cell r="G27">
            <v>32</v>
          </cell>
          <cell r="H27">
            <v>12.6</v>
          </cell>
          <cell r="I27" t="str">
            <v>SE</v>
          </cell>
          <cell r="J27">
            <v>30.240000000000002</v>
          </cell>
          <cell r="K27">
            <v>0</v>
          </cell>
        </row>
        <row r="28">
          <cell r="B28">
            <v>21.795833333333334</v>
          </cell>
          <cell r="C28">
            <v>32.200000000000003</v>
          </cell>
          <cell r="D28">
            <v>12.6</v>
          </cell>
          <cell r="E28">
            <v>47.041666666666664</v>
          </cell>
          <cell r="F28">
            <v>79</v>
          </cell>
          <cell r="G28">
            <v>17</v>
          </cell>
          <cell r="H28">
            <v>14.4</v>
          </cell>
          <cell r="I28" t="str">
            <v>SE</v>
          </cell>
          <cell r="J28">
            <v>39.24</v>
          </cell>
          <cell r="K28">
            <v>0</v>
          </cell>
        </row>
        <row r="29">
          <cell r="B29">
            <v>22.633333333333336</v>
          </cell>
          <cell r="C29">
            <v>31.5</v>
          </cell>
          <cell r="D29">
            <v>16.100000000000001</v>
          </cell>
          <cell r="E29">
            <v>40.708333333333336</v>
          </cell>
          <cell r="F29">
            <v>64</v>
          </cell>
          <cell r="G29">
            <v>19</v>
          </cell>
          <cell r="H29">
            <v>18</v>
          </cell>
          <cell r="I29" t="str">
            <v>L</v>
          </cell>
          <cell r="J29">
            <v>37.800000000000004</v>
          </cell>
          <cell r="K29">
            <v>0</v>
          </cell>
        </row>
        <row r="30">
          <cell r="B30">
            <v>23.954166666666669</v>
          </cell>
          <cell r="C30">
            <v>31.1</v>
          </cell>
          <cell r="D30">
            <v>19.8</v>
          </cell>
          <cell r="E30">
            <v>38.875</v>
          </cell>
          <cell r="F30">
            <v>68</v>
          </cell>
          <cell r="G30">
            <v>22</v>
          </cell>
          <cell r="H30">
            <v>19.440000000000001</v>
          </cell>
          <cell r="I30" t="str">
            <v>SE</v>
          </cell>
          <cell r="J30">
            <v>39.96</v>
          </cell>
          <cell r="K30">
            <v>0</v>
          </cell>
        </row>
        <row r="31">
          <cell r="B31">
            <v>20.483333333333334</v>
          </cell>
          <cell r="C31">
            <v>27.5</v>
          </cell>
          <cell r="D31">
            <v>15.9</v>
          </cell>
          <cell r="E31">
            <v>62.125</v>
          </cell>
          <cell r="F31">
            <v>79</v>
          </cell>
          <cell r="G31">
            <v>42</v>
          </cell>
          <cell r="H31">
            <v>20.88</v>
          </cell>
          <cell r="I31" t="str">
            <v>SE</v>
          </cell>
          <cell r="J31">
            <v>43.56</v>
          </cell>
          <cell r="K31">
            <v>0</v>
          </cell>
        </row>
        <row r="32">
          <cell r="B32">
            <v>23.579166666666666</v>
          </cell>
          <cell r="C32">
            <v>32.200000000000003</v>
          </cell>
          <cell r="D32">
            <v>15.4</v>
          </cell>
          <cell r="E32">
            <v>53.5</v>
          </cell>
          <cell r="F32">
            <v>85</v>
          </cell>
          <cell r="G32">
            <v>25</v>
          </cell>
          <cell r="H32">
            <v>12.6</v>
          </cell>
          <cell r="I32" t="str">
            <v>SE</v>
          </cell>
          <cell r="J32">
            <v>31.319999999999997</v>
          </cell>
          <cell r="K32">
            <v>0</v>
          </cell>
        </row>
        <row r="33">
          <cell r="B33">
            <v>27.279166666666658</v>
          </cell>
          <cell r="C33">
            <v>35.200000000000003</v>
          </cell>
          <cell r="D33">
            <v>21.7</v>
          </cell>
          <cell r="E33">
            <v>38</v>
          </cell>
          <cell r="F33">
            <v>55</v>
          </cell>
          <cell r="G33">
            <v>20</v>
          </cell>
          <cell r="H33">
            <v>13.32</v>
          </cell>
          <cell r="I33" t="str">
            <v>NE</v>
          </cell>
          <cell r="J33">
            <v>32.4</v>
          </cell>
          <cell r="K33">
            <v>0</v>
          </cell>
        </row>
        <row r="34">
          <cell r="B34">
            <v>28.608333333333331</v>
          </cell>
          <cell r="C34">
            <v>36.299999999999997</v>
          </cell>
          <cell r="D34">
            <v>22.1</v>
          </cell>
          <cell r="E34">
            <v>34.875</v>
          </cell>
          <cell r="F34">
            <v>51</v>
          </cell>
          <cell r="G34">
            <v>19</v>
          </cell>
          <cell r="H34">
            <v>13.32</v>
          </cell>
          <cell r="I34" t="str">
            <v>NE</v>
          </cell>
          <cell r="J34">
            <v>35.64</v>
          </cell>
          <cell r="K34">
            <v>0</v>
          </cell>
        </row>
        <row r="35">
          <cell r="B35">
            <v>28.074999999999999</v>
          </cell>
          <cell r="C35">
            <v>34.9</v>
          </cell>
          <cell r="D35">
            <v>23.7</v>
          </cell>
          <cell r="E35">
            <v>41.5</v>
          </cell>
          <cell r="F35">
            <v>57</v>
          </cell>
          <cell r="G35">
            <v>29</v>
          </cell>
          <cell r="H35">
            <v>12.24</v>
          </cell>
          <cell r="I35" t="str">
            <v>NO</v>
          </cell>
          <cell r="J35">
            <v>36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24.541666666666668</v>
          </cell>
          <cell r="C5">
            <v>33.9</v>
          </cell>
          <cell r="D5">
            <v>16.7</v>
          </cell>
          <cell r="E5">
            <v>40.875</v>
          </cell>
          <cell r="F5">
            <v>63</v>
          </cell>
          <cell r="G5">
            <v>18</v>
          </cell>
          <cell r="H5">
            <v>26.64</v>
          </cell>
          <cell r="I5" t="str">
            <v>N</v>
          </cell>
          <cell r="J5">
            <v>48.24</v>
          </cell>
          <cell r="K5">
            <v>0</v>
          </cell>
        </row>
        <row r="6">
          <cell r="B6">
            <v>22.712499999999995</v>
          </cell>
          <cell r="C6">
            <v>28.3</v>
          </cell>
          <cell r="D6">
            <v>15.3</v>
          </cell>
          <cell r="E6">
            <v>55.708333333333336</v>
          </cell>
          <cell r="F6">
            <v>93</v>
          </cell>
          <cell r="G6">
            <v>34</v>
          </cell>
          <cell r="H6">
            <v>25.56</v>
          </cell>
          <cell r="I6" t="str">
            <v>SO</v>
          </cell>
          <cell r="J6">
            <v>42.480000000000004</v>
          </cell>
          <cell r="K6">
            <v>0</v>
          </cell>
        </row>
        <row r="7">
          <cell r="B7">
            <v>13.879166666666668</v>
          </cell>
          <cell r="C7">
            <v>20.9</v>
          </cell>
          <cell r="D7">
            <v>8.5</v>
          </cell>
          <cell r="E7">
            <v>63.875</v>
          </cell>
          <cell r="F7">
            <v>89</v>
          </cell>
          <cell r="G7">
            <v>29</v>
          </cell>
          <cell r="H7">
            <v>27</v>
          </cell>
          <cell r="I7" t="str">
            <v>SO</v>
          </cell>
          <cell r="J7">
            <v>45.36</v>
          </cell>
          <cell r="K7">
            <v>0</v>
          </cell>
        </row>
        <row r="8">
          <cell r="B8">
            <v>14.041666666666666</v>
          </cell>
          <cell r="C8">
            <v>21.7</v>
          </cell>
          <cell r="D8">
            <v>8.9</v>
          </cell>
          <cell r="E8">
            <v>70.083333333333329</v>
          </cell>
          <cell r="F8">
            <v>94</v>
          </cell>
          <cell r="G8">
            <v>48</v>
          </cell>
          <cell r="H8">
            <v>40.32</v>
          </cell>
          <cell r="I8" t="str">
            <v>SE</v>
          </cell>
          <cell r="J8">
            <v>56.88</v>
          </cell>
          <cell r="K8">
            <v>0</v>
          </cell>
        </row>
        <row r="9">
          <cell r="B9">
            <v>18.079166666666669</v>
          </cell>
          <cell r="C9">
            <v>27.4</v>
          </cell>
          <cell r="D9">
            <v>12.3</v>
          </cell>
          <cell r="E9">
            <v>72.583333333333329</v>
          </cell>
          <cell r="F9">
            <v>95</v>
          </cell>
          <cell r="G9">
            <v>36</v>
          </cell>
          <cell r="H9">
            <v>27</v>
          </cell>
          <cell r="I9" t="str">
            <v>SE</v>
          </cell>
          <cell r="J9">
            <v>40.32</v>
          </cell>
          <cell r="K9">
            <v>0</v>
          </cell>
        </row>
        <row r="10">
          <cell r="B10">
            <v>19.450000000000003</v>
          </cell>
          <cell r="C10">
            <v>22.8</v>
          </cell>
          <cell r="D10">
            <v>16.8</v>
          </cell>
          <cell r="E10">
            <v>77.958333333333329</v>
          </cell>
          <cell r="F10">
            <v>88</v>
          </cell>
          <cell r="G10">
            <v>62</v>
          </cell>
          <cell r="H10">
            <v>31.680000000000003</v>
          </cell>
          <cell r="I10" t="str">
            <v>SE</v>
          </cell>
          <cell r="J10">
            <v>49.32</v>
          </cell>
          <cell r="K10">
            <v>0</v>
          </cell>
        </row>
        <row r="11">
          <cell r="B11">
            <v>24.187499999999996</v>
          </cell>
          <cell r="C11">
            <v>32.799999999999997</v>
          </cell>
          <cell r="D11">
            <v>18.3</v>
          </cell>
          <cell r="E11">
            <v>57.333333333333336</v>
          </cell>
          <cell r="F11">
            <v>88</v>
          </cell>
          <cell r="G11">
            <v>24</v>
          </cell>
          <cell r="H11">
            <v>28.44</v>
          </cell>
          <cell r="I11" t="str">
            <v>NE</v>
          </cell>
          <cell r="J11">
            <v>47.519999999999996</v>
          </cell>
          <cell r="K11">
            <v>0</v>
          </cell>
        </row>
        <row r="12">
          <cell r="B12">
            <v>25.495833333333337</v>
          </cell>
          <cell r="C12">
            <v>33.4</v>
          </cell>
          <cell r="D12">
            <v>19.8</v>
          </cell>
          <cell r="E12">
            <v>43.083333333333336</v>
          </cell>
          <cell r="F12">
            <v>64</v>
          </cell>
          <cell r="G12">
            <v>15</v>
          </cell>
          <cell r="H12">
            <v>21.240000000000002</v>
          </cell>
          <cell r="I12" t="str">
            <v>NE</v>
          </cell>
          <cell r="J12">
            <v>39.6</v>
          </cell>
          <cell r="K12">
            <v>0</v>
          </cell>
        </row>
        <row r="13">
          <cell r="B13">
            <v>24.650000000000002</v>
          </cell>
          <cell r="C13">
            <v>33.700000000000003</v>
          </cell>
          <cell r="D13">
            <v>17.3</v>
          </cell>
          <cell r="E13">
            <v>36.875</v>
          </cell>
          <cell r="F13">
            <v>58</v>
          </cell>
          <cell r="G13">
            <v>15</v>
          </cell>
          <cell r="H13">
            <v>21.6</v>
          </cell>
          <cell r="I13" t="str">
            <v>L</v>
          </cell>
          <cell r="J13">
            <v>45.36</v>
          </cell>
          <cell r="K13">
            <v>0</v>
          </cell>
        </row>
        <row r="14">
          <cell r="B14">
            <v>23.816666666666663</v>
          </cell>
          <cell r="C14">
            <v>32.5</v>
          </cell>
          <cell r="D14">
            <v>16.899999999999999</v>
          </cell>
          <cell r="E14">
            <v>40.541666666666664</v>
          </cell>
          <cell r="F14">
            <v>63</v>
          </cell>
          <cell r="G14">
            <v>22</v>
          </cell>
          <cell r="H14">
            <v>14.04</v>
          </cell>
          <cell r="I14" t="str">
            <v>O</v>
          </cell>
          <cell r="J14">
            <v>31.319999999999997</v>
          </cell>
          <cell r="K14">
            <v>0</v>
          </cell>
        </row>
        <row r="15">
          <cell r="B15">
            <v>24.787499999999998</v>
          </cell>
          <cell r="C15">
            <v>34.4</v>
          </cell>
          <cell r="D15">
            <v>16.899999999999999</v>
          </cell>
          <cell r="E15">
            <v>49.875</v>
          </cell>
          <cell r="F15">
            <v>81</v>
          </cell>
          <cell r="G15">
            <v>18</v>
          </cell>
          <cell r="H15">
            <v>23.400000000000002</v>
          </cell>
          <cell r="I15" t="str">
            <v>N</v>
          </cell>
          <cell r="J15">
            <v>38.880000000000003</v>
          </cell>
          <cell r="K15">
            <v>0</v>
          </cell>
        </row>
        <row r="16">
          <cell r="B16">
            <v>26.304166666666664</v>
          </cell>
          <cell r="C16">
            <v>34.9</v>
          </cell>
          <cell r="D16">
            <v>19.100000000000001</v>
          </cell>
          <cell r="E16">
            <v>40</v>
          </cell>
          <cell r="F16">
            <v>61</v>
          </cell>
          <cell r="G16">
            <v>18</v>
          </cell>
          <cell r="H16">
            <v>23.040000000000003</v>
          </cell>
          <cell r="I16" t="str">
            <v>L</v>
          </cell>
          <cell r="J16">
            <v>43.56</v>
          </cell>
          <cell r="K16">
            <v>0</v>
          </cell>
        </row>
        <row r="17">
          <cell r="B17">
            <v>26.320833333333329</v>
          </cell>
          <cell r="C17">
            <v>33.4</v>
          </cell>
          <cell r="D17">
            <v>21</v>
          </cell>
          <cell r="E17">
            <v>44.75</v>
          </cell>
          <cell r="F17">
            <v>65</v>
          </cell>
          <cell r="G17">
            <v>25</v>
          </cell>
          <cell r="H17">
            <v>21.240000000000002</v>
          </cell>
          <cell r="I17" t="str">
            <v>S</v>
          </cell>
          <cell r="J17">
            <v>39.24</v>
          </cell>
          <cell r="K17">
            <v>0</v>
          </cell>
        </row>
        <row r="18">
          <cell r="B18">
            <v>20.849999999999998</v>
          </cell>
          <cell r="C18">
            <v>29</v>
          </cell>
          <cell r="D18">
            <v>15.2</v>
          </cell>
          <cell r="E18">
            <v>45.833333333333336</v>
          </cell>
          <cell r="F18">
            <v>70</v>
          </cell>
          <cell r="G18">
            <v>29</v>
          </cell>
          <cell r="H18">
            <v>25.92</v>
          </cell>
          <cell r="I18" t="str">
            <v>SO</v>
          </cell>
          <cell r="J18">
            <v>41.04</v>
          </cell>
          <cell r="K18">
            <v>0</v>
          </cell>
        </row>
        <row r="19">
          <cell r="B19">
            <v>23.329166666666666</v>
          </cell>
          <cell r="C19">
            <v>33.5</v>
          </cell>
          <cell r="D19">
            <v>15.7</v>
          </cell>
          <cell r="E19">
            <v>46.75</v>
          </cell>
          <cell r="F19">
            <v>73</v>
          </cell>
          <cell r="G19">
            <v>18</v>
          </cell>
          <cell r="H19">
            <v>26.64</v>
          </cell>
          <cell r="I19" t="str">
            <v>SE</v>
          </cell>
          <cell r="J19">
            <v>42.12</v>
          </cell>
          <cell r="K19">
            <v>0</v>
          </cell>
        </row>
        <row r="20">
          <cell r="B20">
            <v>25.816666666666663</v>
          </cell>
          <cell r="C20">
            <v>33.6</v>
          </cell>
          <cell r="D20">
            <v>19</v>
          </cell>
          <cell r="E20">
            <v>34.416666666666664</v>
          </cell>
          <cell r="F20">
            <v>53</v>
          </cell>
          <cell r="G20">
            <v>19</v>
          </cell>
          <cell r="H20">
            <v>25.56</v>
          </cell>
          <cell r="I20" t="str">
            <v>L</v>
          </cell>
          <cell r="J20">
            <v>41.76</v>
          </cell>
          <cell r="K20">
            <v>0</v>
          </cell>
        </row>
        <row r="21">
          <cell r="B21">
            <v>26.470833333333331</v>
          </cell>
          <cell r="C21">
            <v>34.200000000000003</v>
          </cell>
          <cell r="D21">
            <v>20.7</v>
          </cell>
          <cell r="E21">
            <v>38.875</v>
          </cell>
          <cell r="F21">
            <v>54</v>
          </cell>
          <cell r="G21">
            <v>19</v>
          </cell>
          <cell r="H21">
            <v>28.08</v>
          </cell>
          <cell r="I21" t="str">
            <v>L</v>
          </cell>
          <cell r="J21">
            <v>52.56</v>
          </cell>
          <cell r="K21">
            <v>0</v>
          </cell>
        </row>
        <row r="22">
          <cell r="B22">
            <v>26.829166666666662</v>
          </cell>
          <cell r="C22">
            <v>33.700000000000003</v>
          </cell>
          <cell r="D22">
            <v>21.8</v>
          </cell>
          <cell r="E22">
            <v>41.708333333333336</v>
          </cell>
          <cell r="F22">
            <v>56</v>
          </cell>
          <cell r="G22">
            <v>27</v>
          </cell>
          <cell r="H22">
            <v>23.400000000000002</v>
          </cell>
          <cell r="I22" t="str">
            <v>L</v>
          </cell>
          <cell r="J22">
            <v>46.080000000000005</v>
          </cell>
          <cell r="K22">
            <v>0</v>
          </cell>
        </row>
        <row r="23">
          <cell r="B23">
            <v>23.954166666666666</v>
          </cell>
          <cell r="C23">
            <v>29.4</v>
          </cell>
          <cell r="D23">
            <v>19.5</v>
          </cell>
          <cell r="E23">
            <v>63.333333333333336</v>
          </cell>
          <cell r="F23">
            <v>81</v>
          </cell>
          <cell r="G23">
            <v>46</v>
          </cell>
          <cell r="H23">
            <v>19.8</v>
          </cell>
          <cell r="I23" t="str">
            <v>L</v>
          </cell>
          <cell r="J23">
            <v>34.56</v>
          </cell>
          <cell r="K23">
            <v>0</v>
          </cell>
        </row>
        <row r="24">
          <cell r="B24">
            <v>23.025000000000002</v>
          </cell>
          <cell r="C24">
            <v>31.6</v>
          </cell>
          <cell r="D24">
            <v>16.7</v>
          </cell>
          <cell r="E24">
            <v>72.5</v>
          </cell>
          <cell r="F24">
            <v>95</v>
          </cell>
          <cell r="G24">
            <v>39</v>
          </cell>
          <cell r="H24">
            <v>15.840000000000002</v>
          </cell>
          <cell r="I24" t="str">
            <v>S</v>
          </cell>
          <cell r="J24">
            <v>36.36</v>
          </cell>
          <cell r="K24">
            <v>0</v>
          </cell>
        </row>
        <row r="25">
          <cell r="B25">
            <v>25.458333333333339</v>
          </cell>
          <cell r="C25">
            <v>34.700000000000003</v>
          </cell>
          <cell r="D25">
            <v>18.7</v>
          </cell>
          <cell r="E25">
            <v>55.541666666666664</v>
          </cell>
          <cell r="F25">
            <v>85</v>
          </cell>
          <cell r="G25">
            <v>18</v>
          </cell>
          <cell r="H25">
            <v>19.079999999999998</v>
          </cell>
          <cell r="I25" t="str">
            <v>S</v>
          </cell>
          <cell r="J25">
            <v>28.44</v>
          </cell>
          <cell r="K25">
            <v>0</v>
          </cell>
        </row>
        <row r="26">
          <cell r="B26">
            <v>26.675000000000001</v>
          </cell>
          <cell r="C26">
            <v>34.700000000000003</v>
          </cell>
          <cell r="D26">
            <v>19.899999999999999</v>
          </cell>
          <cell r="E26">
            <v>45.125</v>
          </cell>
          <cell r="F26">
            <v>66</v>
          </cell>
          <cell r="G26">
            <v>23</v>
          </cell>
          <cell r="H26">
            <v>23.040000000000003</v>
          </cell>
          <cell r="I26" t="str">
            <v>SE</v>
          </cell>
          <cell r="J26">
            <v>34.56</v>
          </cell>
          <cell r="K26">
            <v>0</v>
          </cell>
        </row>
        <row r="27">
          <cell r="B27">
            <v>27.258333333333329</v>
          </cell>
          <cell r="C27">
            <v>34.1</v>
          </cell>
          <cell r="D27">
            <v>20.100000000000001</v>
          </cell>
          <cell r="E27">
            <v>37.5</v>
          </cell>
          <cell r="F27">
            <v>63</v>
          </cell>
          <cell r="G27">
            <v>19</v>
          </cell>
          <cell r="H27">
            <v>19.440000000000001</v>
          </cell>
          <cell r="I27" t="str">
            <v>SE</v>
          </cell>
          <cell r="J27">
            <v>31.680000000000003</v>
          </cell>
          <cell r="K27">
            <v>0</v>
          </cell>
        </row>
        <row r="28">
          <cell r="B28">
            <v>26.36666666666666</v>
          </cell>
          <cell r="C28">
            <v>34.9</v>
          </cell>
          <cell r="D28">
            <v>19.3</v>
          </cell>
          <cell r="E28">
            <v>39.583333333333336</v>
          </cell>
          <cell r="F28">
            <v>61</v>
          </cell>
          <cell r="G28">
            <v>19</v>
          </cell>
          <cell r="H28">
            <v>19.440000000000001</v>
          </cell>
          <cell r="I28" t="str">
            <v>SE</v>
          </cell>
          <cell r="J28">
            <v>30.6</v>
          </cell>
          <cell r="K28">
            <v>0</v>
          </cell>
        </row>
        <row r="29">
          <cell r="B29">
            <v>27.604166666666661</v>
          </cell>
          <cell r="C29">
            <v>36.1</v>
          </cell>
          <cell r="D29">
            <v>19.600000000000001</v>
          </cell>
          <cell r="E29">
            <v>28.916666666666668</v>
          </cell>
          <cell r="F29">
            <v>49</v>
          </cell>
          <cell r="G29">
            <v>12</v>
          </cell>
          <cell r="H29">
            <v>21.6</v>
          </cell>
          <cell r="I29" t="str">
            <v>SE</v>
          </cell>
          <cell r="J29">
            <v>37.440000000000005</v>
          </cell>
          <cell r="K29">
            <v>0</v>
          </cell>
        </row>
        <row r="30">
          <cell r="B30">
            <v>27.474999999999998</v>
          </cell>
          <cell r="C30">
            <v>35.9</v>
          </cell>
          <cell r="D30">
            <v>19.7</v>
          </cell>
          <cell r="E30">
            <v>25.833333333333332</v>
          </cell>
          <cell r="F30">
            <v>42</v>
          </cell>
          <cell r="G30">
            <v>13</v>
          </cell>
          <cell r="H30">
            <v>21.6</v>
          </cell>
          <cell r="I30" t="str">
            <v>L</v>
          </cell>
          <cell r="J30">
            <v>35.28</v>
          </cell>
          <cell r="K30">
            <v>0</v>
          </cell>
        </row>
        <row r="31">
          <cell r="B31">
            <v>22.758333333333329</v>
          </cell>
          <cell r="C31">
            <v>26.7</v>
          </cell>
          <cell r="D31">
            <v>16.8</v>
          </cell>
          <cell r="E31">
            <v>64.791666666666671</v>
          </cell>
          <cell r="F31">
            <v>97</v>
          </cell>
          <cell r="G31">
            <v>37</v>
          </cell>
          <cell r="H31">
            <v>27.720000000000002</v>
          </cell>
          <cell r="I31" t="str">
            <v>S</v>
          </cell>
          <cell r="J31">
            <v>51.12</v>
          </cell>
          <cell r="K31">
            <v>0</v>
          </cell>
        </row>
        <row r="32">
          <cell r="B32">
            <v>25.837499999999995</v>
          </cell>
          <cell r="C32">
            <v>33.799999999999997</v>
          </cell>
          <cell r="D32">
            <v>21.1</v>
          </cell>
          <cell r="E32">
            <v>45.625</v>
          </cell>
          <cell r="F32">
            <v>65</v>
          </cell>
          <cell r="G32">
            <v>22</v>
          </cell>
          <cell r="H32">
            <v>21.6</v>
          </cell>
          <cell r="I32" t="str">
            <v>SE</v>
          </cell>
          <cell r="J32">
            <v>35.28</v>
          </cell>
          <cell r="K32">
            <v>0</v>
          </cell>
        </row>
        <row r="33">
          <cell r="B33">
            <v>26.558333333333337</v>
          </cell>
          <cell r="C33">
            <v>35</v>
          </cell>
          <cell r="D33">
            <v>21.1</v>
          </cell>
          <cell r="E33">
            <v>41.041666666666664</v>
          </cell>
          <cell r="F33">
            <v>75</v>
          </cell>
          <cell r="G33">
            <v>19</v>
          </cell>
          <cell r="H33">
            <v>18.720000000000002</v>
          </cell>
          <cell r="I33" t="str">
            <v>SE</v>
          </cell>
          <cell r="J33">
            <v>32.04</v>
          </cell>
          <cell r="K33">
            <v>0</v>
          </cell>
        </row>
        <row r="34">
          <cell r="B34">
            <v>27.283333333333335</v>
          </cell>
          <cell r="C34">
            <v>35.6</v>
          </cell>
          <cell r="D34">
            <v>20.3</v>
          </cell>
          <cell r="E34">
            <v>42.041666666666664</v>
          </cell>
          <cell r="F34">
            <v>76</v>
          </cell>
          <cell r="G34">
            <v>20</v>
          </cell>
          <cell r="H34">
            <v>20.88</v>
          </cell>
          <cell r="I34" t="str">
            <v>L</v>
          </cell>
          <cell r="J34">
            <v>41.4</v>
          </cell>
          <cell r="K34">
            <v>0</v>
          </cell>
        </row>
        <row r="35">
          <cell r="B35">
            <v>28.287499999999998</v>
          </cell>
          <cell r="C35">
            <v>35.299999999999997</v>
          </cell>
          <cell r="D35">
            <v>22.3</v>
          </cell>
          <cell r="E35">
            <v>37.583333333333336</v>
          </cell>
          <cell r="F35">
            <v>57</v>
          </cell>
          <cell r="G35">
            <v>24</v>
          </cell>
          <cell r="H35">
            <v>21.96</v>
          </cell>
          <cell r="I35" t="str">
            <v>NO</v>
          </cell>
          <cell r="J35">
            <v>39.24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SO</v>
          </cell>
          <cell r="J5" t="str">
            <v>*</v>
          </cell>
          <cell r="K5">
            <v>0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SO</v>
          </cell>
          <cell r="J6" t="str">
            <v>*</v>
          </cell>
          <cell r="K6">
            <v>0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SO</v>
          </cell>
          <cell r="J7" t="str">
            <v>*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SO</v>
          </cell>
          <cell r="J12" t="str">
            <v>*</v>
          </cell>
          <cell r="K12">
            <v>0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SO</v>
          </cell>
          <cell r="J13" t="str">
            <v>*</v>
          </cell>
          <cell r="K13">
            <v>0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SO</v>
          </cell>
          <cell r="J14" t="str">
            <v>*</v>
          </cell>
          <cell r="K14">
            <v>0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0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29.875</v>
          </cell>
          <cell r="C21">
            <v>32.6</v>
          </cell>
          <cell r="D21">
            <v>27.5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SO</v>
          </cell>
          <cell r="J21" t="str">
            <v>*</v>
          </cell>
          <cell r="K21">
            <v>0</v>
          </cell>
        </row>
        <row r="22">
          <cell r="B22">
            <v>26.408333333333328</v>
          </cell>
          <cell r="C22">
            <v>32.6</v>
          </cell>
          <cell r="D22">
            <v>20.9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SO</v>
          </cell>
          <cell r="J22" t="str">
            <v>*</v>
          </cell>
          <cell r="K22">
            <v>0</v>
          </cell>
        </row>
        <row r="23">
          <cell r="B23">
            <v>24.912499999999994</v>
          </cell>
          <cell r="C23">
            <v>28.8</v>
          </cell>
          <cell r="D23">
            <v>20.7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SO</v>
          </cell>
          <cell r="J23" t="str">
            <v>*</v>
          </cell>
          <cell r="K23">
            <v>0</v>
          </cell>
        </row>
        <row r="24">
          <cell r="B24">
            <v>22.866666666666671</v>
          </cell>
          <cell r="C24">
            <v>29.6</v>
          </cell>
          <cell r="D24">
            <v>16.899999999999999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SO</v>
          </cell>
          <cell r="J24" t="str">
            <v>*</v>
          </cell>
          <cell r="K24">
            <v>0</v>
          </cell>
        </row>
        <row r="25">
          <cell r="B25">
            <v>23.720833333333335</v>
          </cell>
          <cell r="C25">
            <v>32.200000000000003</v>
          </cell>
          <cell r="D25">
            <v>17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SO</v>
          </cell>
          <cell r="J25" t="str">
            <v>*</v>
          </cell>
          <cell r="K25">
            <v>0</v>
          </cell>
        </row>
        <row r="26">
          <cell r="B26">
            <v>22.925000000000001</v>
          </cell>
          <cell r="C26">
            <v>31.4</v>
          </cell>
          <cell r="D26">
            <v>15.9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0</v>
          </cell>
        </row>
        <row r="27">
          <cell r="B27">
            <v>21.895833333333332</v>
          </cell>
          <cell r="C27">
            <v>30.3</v>
          </cell>
          <cell r="D27">
            <v>15.3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0</v>
          </cell>
        </row>
        <row r="28">
          <cell r="B28">
            <v>22.154166666666665</v>
          </cell>
          <cell r="C28">
            <v>31.2</v>
          </cell>
          <cell r="D28">
            <v>14.1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</v>
          </cell>
        </row>
        <row r="29">
          <cell r="B29">
            <v>22.241666666666664</v>
          </cell>
          <cell r="C29">
            <v>32.9</v>
          </cell>
          <cell r="D29">
            <v>14.1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0</v>
          </cell>
        </row>
        <row r="30">
          <cell r="B30">
            <v>24.291666666666661</v>
          </cell>
          <cell r="C30">
            <v>34.9</v>
          </cell>
          <cell r="D30">
            <v>15.4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0</v>
          </cell>
        </row>
        <row r="31">
          <cell r="B31">
            <v>25.391666666666666</v>
          </cell>
          <cell r="C31">
            <v>32.200000000000003</v>
          </cell>
          <cell r="D31">
            <v>19.100000000000001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0</v>
          </cell>
        </row>
        <row r="32">
          <cell r="B32">
            <v>25.391666666666662</v>
          </cell>
          <cell r="C32">
            <v>33.700000000000003</v>
          </cell>
          <cell r="D32">
            <v>19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0</v>
          </cell>
        </row>
        <row r="33">
          <cell r="B33">
            <v>25.625000000000004</v>
          </cell>
          <cell r="C33">
            <v>34.799999999999997</v>
          </cell>
          <cell r="D33">
            <v>19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0</v>
          </cell>
        </row>
        <row r="34">
          <cell r="B34">
            <v>27.708333333333332</v>
          </cell>
          <cell r="C34">
            <v>36.4</v>
          </cell>
          <cell r="D34">
            <v>22.3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SO</v>
          </cell>
          <cell r="J34" t="str">
            <v>*</v>
          </cell>
          <cell r="K34">
            <v>0</v>
          </cell>
        </row>
        <row r="35">
          <cell r="B35">
            <v>28.441666666666663</v>
          </cell>
          <cell r="C35">
            <v>38.6</v>
          </cell>
          <cell r="D35">
            <v>22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SO</v>
          </cell>
          <cell r="J35" t="str">
            <v>*</v>
          </cell>
          <cell r="K35">
            <v>1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22.754166666666666</v>
          </cell>
          <cell r="C5">
            <v>31.3</v>
          </cell>
          <cell r="D5">
            <v>16.2</v>
          </cell>
          <cell r="E5">
            <v>48</v>
          </cell>
          <cell r="F5">
            <v>67</v>
          </cell>
          <cell r="G5">
            <v>26</v>
          </cell>
          <cell r="H5">
            <v>25.92</v>
          </cell>
          <cell r="I5" t="str">
            <v>N</v>
          </cell>
          <cell r="J5">
            <v>49.680000000000007</v>
          </cell>
          <cell r="K5">
            <v>0</v>
          </cell>
        </row>
        <row r="6">
          <cell r="B6">
            <v>16.145833333333332</v>
          </cell>
          <cell r="C6">
            <v>25.6</v>
          </cell>
          <cell r="D6">
            <v>7.3</v>
          </cell>
          <cell r="E6">
            <v>61.083333333333336</v>
          </cell>
          <cell r="F6">
            <v>96</v>
          </cell>
          <cell r="G6">
            <v>38</v>
          </cell>
          <cell r="H6">
            <v>28.8</v>
          </cell>
          <cell r="I6" t="str">
            <v>SO</v>
          </cell>
          <cell r="J6">
            <v>56.88</v>
          </cell>
          <cell r="K6">
            <v>0</v>
          </cell>
        </row>
        <row r="7">
          <cell r="B7">
            <v>9.4583333333333339</v>
          </cell>
          <cell r="C7">
            <v>16.399999999999999</v>
          </cell>
          <cell r="D7">
            <v>4.5999999999999996</v>
          </cell>
          <cell r="E7">
            <v>59.041666666666664</v>
          </cell>
          <cell r="F7">
            <v>86</v>
          </cell>
          <cell r="G7">
            <v>24</v>
          </cell>
          <cell r="H7">
            <v>23.759999999999998</v>
          </cell>
          <cell r="I7" t="str">
            <v>S</v>
          </cell>
          <cell r="J7">
            <v>46.440000000000005</v>
          </cell>
          <cell r="K7">
            <v>0</v>
          </cell>
        </row>
        <row r="8">
          <cell r="B8">
            <v>10.529166666666667</v>
          </cell>
          <cell r="C8">
            <v>20.5</v>
          </cell>
          <cell r="D8">
            <v>3.1</v>
          </cell>
          <cell r="E8">
            <v>53.166666666666664</v>
          </cell>
          <cell r="F8">
            <v>79</v>
          </cell>
          <cell r="G8">
            <v>20</v>
          </cell>
          <cell r="H8">
            <v>24.48</v>
          </cell>
          <cell r="I8" t="str">
            <v>SE</v>
          </cell>
          <cell r="J8">
            <v>34.56</v>
          </cell>
          <cell r="K8">
            <v>0</v>
          </cell>
        </row>
        <row r="9">
          <cell r="B9">
            <v>13.483333333333333</v>
          </cell>
          <cell r="C9">
            <v>21.3</v>
          </cell>
          <cell r="D9">
            <v>8</v>
          </cell>
          <cell r="E9">
            <v>63</v>
          </cell>
          <cell r="F9">
            <v>89</v>
          </cell>
          <cell r="G9">
            <v>46</v>
          </cell>
          <cell r="H9">
            <v>26.64</v>
          </cell>
          <cell r="I9" t="str">
            <v>L</v>
          </cell>
          <cell r="J9">
            <v>48.24</v>
          </cell>
          <cell r="K9">
            <v>0</v>
          </cell>
        </row>
        <row r="10">
          <cell r="B10">
            <v>18.454166666666669</v>
          </cell>
          <cell r="C10">
            <v>27.7</v>
          </cell>
          <cell r="D10">
            <v>12.5</v>
          </cell>
          <cell r="E10">
            <v>68.833333333333329</v>
          </cell>
          <cell r="F10">
            <v>93</v>
          </cell>
          <cell r="G10">
            <v>33</v>
          </cell>
          <cell r="H10">
            <v>24.12</v>
          </cell>
          <cell r="I10" t="str">
            <v>NE</v>
          </cell>
          <cell r="J10">
            <v>44.64</v>
          </cell>
          <cell r="K10">
            <v>0</v>
          </cell>
        </row>
        <row r="11">
          <cell r="B11">
            <v>20.579166666666666</v>
          </cell>
          <cell r="C11">
            <v>30.3</v>
          </cell>
          <cell r="D11">
            <v>12.6</v>
          </cell>
          <cell r="E11">
            <v>66.708333333333329</v>
          </cell>
          <cell r="F11">
            <v>95</v>
          </cell>
          <cell r="G11">
            <v>39</v>
          </cell>
          <cell r="H11">
            <v>18.720000000000002</v>
          </cell>
          <cell r="I11" t="str">
            <v>NE</v>
          </cell>
          <cell r="J11">
            <v>36.36</v>
          </cell>
          <cell r="K11">
            <v>0</v>
          </cell>
        </row>
        <row r="12">
          <cell r="B12">
            <v>23.130434782608695</v>
          </cell>
          <cell r="C12">
            <v>30.9</v>
          </cell>
          <cell r="D12">
            <v>17.5</v>
          </cell>
          <cell r="E12">
            <v>62.086956521739133</v>
          </cell>
          <cell r="F12">
            <v>87</v>
          </cell>
          <cell r="G12">
            <v>33</v>
          </cell>
          <cell r="H12">
            <v>24.840000000000003</v>
          </cell>
          <cell r="I12" t="str">
            <v>NE</v>
          </cell>
          <cell r="J12">
            <v>46.800000000000004</v>
          </cell>
          <cell r="K12">
            <v>0</v>
          </cell>
        </row>
        <row r="13">
          <cell r="B13">
            <v>25.486363636363635</v>
          </cell>
          <cell r="C13">
            <v>31.7</v>
          </cell>
          <cell r="D13">
            <v>19.600000000000001</v>
          </cell>
          <cell r="E13">
            <v>44.454545454545453</v>
          </cell>
          <cell r="F13">
            <v>76</v>
          </cell>
          <cell r="G13">
            <v>23</v>
          </cell>
          <cell r="H13">
            <v>25.2</v>
          </cell>
          <cell r="I13" t="str">
            <v>N</v>
          </cell>
          <cell r="J13">
            <v>54</v>
          </cell>
          <cell r="K13">
            <v>0</v>
          </cell>
        </row>
        <row r="14">
          <cell r="B14">
            <v>12.145454545454545</v>
          </cell>
          <cell r="C14">
            <v>19.600000000000001</v>
          </cell>
          <cell r="D14">
            <v>9.8000000000000007</v>
          </cell>
          <cell r="E14">
            <v>91.63636363636364</v>
          </cell>
          <cell r="F14">
            <v>99</v>
          </cell>
          <cell r="G14">
            <v>70</v>
          </cell>
          <cell r="H14">
            <v>23.400000000000002</v>
          </cell>
          <cell r="I14" t="str">
            <v>SO</v>
          </cell>
          <cell r="J14">
            <v>46.080000000000005</v>
          </cell>
          <cell r="K14">
            <v>0</v>
          </cell>
        </row>
        <row r="15">
          <cell r="B15">
            <v>19.013043478260869</v>
          </cell>
          <cell r="C15">
            <v>30.3</v>
          </cell>
          <cell r="D15">
            <v>10.5</v>
          </cell>
          <cell r="E15">
            <v>65.608695652173907</v>
          </cell>
          <cell r="F15">
            <v>94</v>
          </cell>
          <cell r="G15">
            <v>31</v>
          </cell>
          <cell r="H15">
            <v>18.720000000000002</v>
          </cell>
          <cell r="I15" t="str">
            <v>NE</v>
          </cell>
          <cell r="J15">
            <v>43.2</v>
          </cell>
          <cell r="K15">
            <v>0</v>
          </cell>
        </row>
        <row r="16">
          <cell r="B16">
            <v>27.157142857142862</v>
          </cell>
          <cell r="C16">
            <v>32.9</v>
          </cell>
          <cell r="D16">
            <v>19.2</v>
          </cell>
          <cell r="E16">
            <v>38.142857142857146</v>
          </cell>
          <cell r="F16">
            <v>62</v>
          </cell>
          <cell r="G16">
            <v>26</v>
          </cell>
          <cell r="H16">
            <v>22.32</v>
          </cell>
          <cell r="I16" t="str">
            <v>NO</v>
          </cell>
          <cell r="J16">
            <v>46.440000000000005</v>
          </cell>
          <cell r="K16">
            <v>0</v>
          </cell>
        </row>
        <row r="17">
          <cell r="B17">
            <v>18.063636363636363</v>
          </cell>
          <cell r="C17">
            <v>26.7</v>
          </cell>
          <cell r="D17">
            <v>14.6</v>
          </cell>
          <cell r="E17">
            <v>56.863636363636367</v>
          </cell>
          <cell r="F17">
            <v>91</v>
          </cell>
          <cell r="G17">
            <v>30</v>
          </cell>
          <cell r="H17">
            <v>27.720000000000002</v>
          </cell>
          <cell r="I17" t="str">
            <v>S</v>
          </cell>
          <cell r="J17">
            <v>54.36</v>
          </cell>
          <cell r="K17">
            <v>0</v>
          </cell>
        </row>
        <row r="18">
          <cell r="B18">
            <v>13.441666666666665</v>
          </cell>
          <cell r="C18">
            <v>23.7</v>
          </cell>
          <cell r="D18">
            <v>4.7</v>
          </cell>
          <cell r="E18">
            <v>50.291666666666664</v>
          </cell>
          <cell r="F18">
            <v>82</v>
          </cell>
          <cell r="G18">
            <v>19</v>
          </cell>
          <cell r="H18">
            <v>22.32</v>
          </cell>
          <cell r="I18" t="str">
            <v>S</v>
          </cell>
          <cell r="J18">
            <v>41.04</v>
          </cell>
          <cell r="K18">
            <v>0</v>
          </cell>
        </row>
        <row r="19">
          <cell r="B19">
            <v>16.76956521739131</v>
          </cell>
          <cell r="C19">
            <v>26.7</v>
          </cell>
          <cell r="D19">
            <v>9.6</v>
          </cell>
          <cell r="E19">
            <v>56.304347826086953</v>
          </cell>
          <cell r="F19">
            <v>85</v>
          </cell>
          <cell r="G19">
            <v>40</v>
          </cell>
          <cell r="H19">
            <v>27.720000000000002</v>
          </cell>
          <cell r="I19" t="str">
            <v>L</v>
          </cell>
          <cell r="J19">
            <v>48.96</v>
          </cell>
          <cell r="K19">
            <v>0</v>
          </cell>
        </row>
        <row r="20">
          <cell r="B20">
            <v>21.547826086956519</v>
          </cell>
          <cell r="C20">
            <v>29.8</v>
          </cell>
          <cell r="D20">
            <v>14.4</v>
          </cell>
          <cell r="E20">
            <v>55.478260869565219</v>
          </cell>
          <cell r="F20">
            <v>83</v>
          </cell>
          <cell r="G20">
            <v>26</v>
          </cell>
          <cell r="H20">
            <v>26.28</v>
          </cell>
          <cell r="I20" t="str">
            <v>NE</v>
          </cell>
          <cell r="J20">
            <v>53.28</v>
          </cell>
          <cell r="K20">
            <v>0</v>
          </cell>
        </row>
        <row r="21">
          <cell r="B21">
            <v>23.852173913043476</v>
          </cell>
          <cell r="C21">
            <v>32.299999999999997</v>
          </cell>
          <cell r="D21">
            <v>16.7</v>
          </cell>
          <cell r="E21">
            <v>42</v>
          </cell>
          <cell r="F21">
            <v>61</v>
          </cell>
          <cell r="G21">
            <v>24</v>
          </cell>
          <cell r="H21">
            <v>21.96</v>
          </cell>
          <cell r="I21" t="str">
            <v>NE</v>
          </cell>
          <cell r="J21">
            <v>48.24</v>
          </cell>
          <cell r="K21">
            <v>0</v>
          </cell>
        </row>
        <row r="22">
          <cell r="B22">
            <v>27.500000000000004</v>
          </cell>
          <cell r="C22">
            <v>31.3</v>
          </cell>
          <cell r="D22">
            <v>24.8</v>
          </cell>
          <cell r="E22">
            <v>43.863636363636367</v>
          </cell>
          <cell r="F22">
            <v>50</v>
          </cell>
          <cell r="G22">
            <v>35</v>
          </cell>
          <cell r="H22">
            <v>22.68</v>
          </cell>
          <cell r="I22" t="str">
            <v>NO</v>
          </cell>
          <cell r="J22">
            <v>48.96</v>
          </cell>
          <cell r="K22">
            <v>0</v>
          </cell>
        </row>
        <row r="23">
          <cell r="B23">
            <v>19.668181818181818</v>
          </cell>
          <cell r="C23">
            <v>26.9</v>
          </cell>
          <cell r="D23">
            <v>14</v>
          </cell>
          <cell r="E23">
            <v>76.090909090909093</v>
          </cell>
          <cell r="F23">
            <v>99</v>
          </cell>
          <cell r="G23">
            <v>49</v>
          </cell>
          <cell r="H23">
            <v>15.840000000000002</v>
          </cell>
          <cell r="I23" t="str">
            <v>SO</v>
          </cell>
          <cell r="J23">
            <v>35.28</v>
          </cell>
          <cell r="K23">
            <v>0</v>
          </cell>
        </row>
        <row r="24">
          <cell r="B24">
            <v>18.354166666666668</v>
          </cell>
          <cell r="C24">
            <v>25.5</v>
          </cell>
          <cell r="D24">
            <v>13</v>
          </cell>
          <cell r="E24">
            <v>63.708333333333336</v>
          </cell>
          <cell r="F24">
            <v>83</v>
          </cell>
          <cell r="G24">
            <v>51</v>
          </cell>
          <cell r="H24">
            <v>15.120000000000001</v>
          </cell>
          <cell r="I24" t="str">
            <v>SO</v>
          </cell>
          <cell r="J24">
            <v>27.36</v>
          </cell>
          <cell r="K24">
            <v>0</v>
          </cell>
        </row>
        <row r="25">
          <cell r="B25">
            <v>20.141666666666666</v>
          </cell>
          <cell r="C25">
            <v>27.9</v>
          </cell>
          <cell r="D25">
            <v>14.2</v>
          </cell>
          <cell r="E25">
            <v>65.166666666666671</v>
          </cell>
          <cell r="F25">
            <v>84</v>
          </cell>
          <cell r="G25">
            <v>39</v>
          </cell>
          <cell r="H25">
            <v>15.48</v>
          </cell>
          <cell r="I25" t="str">
            <v>L</v>
          </cell>
          <cell r="J25">
            <v>25.92</v>
          </cell>
          <cell r="K25">
            <v>0</v>
          </cell>
        </row>
        <row r="26">
          <cell r="B26">
            <v>21.95</v>
          </cell>
          <cell r="C26">
            <v>29.8</v>
          </cell>
          <cell r="D26">
            <v>16.5</v>
          </cell>
          <cell r="E26">
            <v>59.708333333333336</v>
          </cell>
          <cell r="F26">
            <v>80</v>
          </cell>
          <cell r="G26">
            <v>36</v>
          </cell>
          <cell r="H26">
            <v>18.36</v>
          </cell>
          <cell r="I26" t="str">
            <v>NE</v>
          </cell>
          <cell r="J26">
            <v>34.92</v>
          </cell>
          <cell r="K26">
            <v>0</v>
          </cell>
        </row>
        <row r="27">
          <cell r="B27">
            <v>19.287500000000001</v>
          </cell>
          <cell r="C27">
            <v>25.7</v>
          </cell>
          <cell r="D27">
            <v>14</v>
          </cell>
          <cell r="E27">
            <v>63</v>
          </cell>
          <cell r="F27">
            <v>96</v>
          </cell>
          <cell r="G27">
            <v>27</v>
          </cell>
          <cell r="H27">
            <v>19.440000000000001</v>
          </cell>
          <cell r="I27" t="str">
            <v>S</v>
          </cell>
          <cell r="J27">
            <v>41.4</v>
          </cell>
          <cell r="K27">
            <v>8.6</v>
          </cell>
        </row>
        <row r="28">
          <cell r="B28">
            <v>20.029166666666665</v>
          </cell>
          <cell r="C28">
            <v>29.3</v>
          </cell>
          <cell r="D28">
            <v>13.8</v>
          </cell>
          <cell r="E28">
            <v>47.708333333333336</v>
          </cell>
          <cell r="F28">
            <v>64</v>
          </cell>
          <cell r="G28">
            <v>21</v>
          </cell>
          <cell r="H28">
            <v>19.440000000000001</v>
          </cell>
          <cell r="I28" t="str">
            <v>L</v>
          </cell>
          <cell r="J28">
            <v>35.28</v>
          </cell>
          <cell r="K28">
            <v>0</v>
          </cell>
        </row>
        <row r="29">
          <cell r="B29">
            <v>20.112500000000001</v>
          </cell>
          <cell r="C29">
            <v>27.2</v>
          </cell>
          <cell r="D29">
            <v>13.6</v>
          </cell>
          <cell r="E29">
            <v>52.458333333333336</v>
          </cell>
          <cell r="F29">
            <v>78</v>
          </cell>
          <cell r="G29">
            <v>33</v>
          </cell>
          <cell r="H29">
            <v>28.8</v>
          </cell>
          <cell r="I29" t="str">
            <v>NE</v>
          </cell>
          <cell r="J29">
            <v>50.04</v>
          </cell>
          <cell r="K29">
            <v>0</v>
          </cell>
        </row>
        <row r="30">
          <cell r="B30">
            <v>18.020833333333332</v>
          </cell>
          <cell r="C30">
            <v>23.2</v>
          </cell>
          <cell r="D30">
            <v>14.5</v>
          </cell>
          <cell r="E30">
            <v>62.583333333333336</v>
          </cell>
          <cell r="F30">
            <v>82</v>
          </cell>
          <cell r="G30">
            <v>36</v>
          </cell>
          <cell r="H30">
            <v>22.32</v>
          </cell>
          <cell r="I30" t="str">
            <v>L</v>
          </cell>
          <cell r="J30">
            <v>37.800000000000004</v>
          </cell>
          <cell r="K30">
            <v>0</v>
          </cell>
        </row>
        <row r="31">
          <cell r="B31">
            <v>21.362500000000001</v>
          </cell>
          <cell r="C31">
            <v>29.5</v>
          </cell>
          <cell r="D31">
            <v>14.8</v>
          </cell>
          <cell r="E31">
            <v>59.833333333333336</v>
          </cell>
          <cell r="F31">
            <v>87</v>
          </cell>
          <cell r="G31">
            <v>33</v>
          </cell>
          <cell r="H31">
            <v>16.920000000000002</v>
          </cell>
          <cell r="I31" t="str">
            <v>NE</v>
          </cell>
          <cell r="J31">
            <v>38.519999999999996</v>
          </cell>
          <cell r="K31">
            <v>0</v>
          </cell>
        </row>
        <row r="32">
          <cell r="B32">
            <v>24.112500000000001</v>
          </cell>
          <cell r="C32">
            <v>31.8</v>
          </cell>
          <cell r="D32">
            <v>19.399999999999999</v>
          </cell>
          <cell r="E32">
            <v>49.125</v>
          </cell>
          <cell r="F32">
            <v>73</v>
          </cell>
          <cell r="G32">
            <v>26</v>
          </cell>
          <cell r="H32">
            <v>23.040000000000003</v>
          </cell>
          <cell r="I32" t="str">
            <v>NE</v>
          </cell>
          <cell r="J32">
            <v>33.840000000000003</v>
          </cell>
          <cell r="K32">
            <v>0</v>
          </cell>
        </row>
        <row r="33">
          <cell r="B33">
            <v>24.608333333333334</v>
          </cell>
          <cell r="C33">
            <v>32.5</v>
          </cell>
          <cell r="D33">
            <v>17.399999999999999</v>
          </cell>
          <cell r="E33">
            <v>47.041666666666664</v>
          </cell>
          <cell r="F33">
            <v>70</v>
          </cell>
          <cell r="G33">
            <v>25</v>
          </cell>
          <cell r="H33">
            <v>22.68</v>
          </cell>
          <cell r="I33" t="str">
            <v>NE</v>
          </cell>
          <cell r="J33">
            <v>46.800000000000004</v>
          </cell>
          <cell r="K33">
            <v>0</v>
          </cell>
        </row>
        <row r="34">
          <cell r="B34">
            <v>26.412499999999994</v>
          </cell>
          <cell r="C34">
            <v>34</v>
          </cell>
          <cell r="D34">
            <v>20</v>
          </cell>
          <cell r="E34">
            <v>42</v>
          </cell>
          <cell r="F34">
            <v>61</v>
          </cell>
          <cell r="G34">
            <v>24</v>
          </cell>
          <cell r="H34">
            <v>20.52</v>
          </cell>
          <cell r="I34" t="str">
            <v>N</v>
          </cell>
          <cell r="J34">
            <v>38.880000000000003</v>
          </cell>
          <cell r="K34">
            <v>0</v>
          </cell>
        </row>
        <row r="35">
          <cell r="B35">
            <v>25.041666666666668</v>
          </cell>
          <cell r="C35">
            <v>28.6</v>
          </cell>
          <cell r="D35">
            <v>20.399999999999999</v>
          </cell>
          <cell r="E35">
            <v>58.333333333333336</v>
          </cell>
          <cell r="F35">
            <v>92</v>
          </cell>
          <cell r="G35">
            <v>34</v>
          </cell>
          <cell r="H35">
            <v>31.319999999999997</v>
          </cell>
          <cell r="I35" t="str">
            <v>N</v>
          </cell>
          <cell r="J35">
            <v>59.760000000000005</v>
          </cell>
          <cell r="K35">
            <v>0.6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23.991666666666664</v>
          </cell>
          <cell r="C5">
            <v>33.5</v>
          </cell>
          <cell r="D5">
            <v>17.399999999999999</v>
          </cell>
          <cell r="E5">
            <v>44.666666666666664</v>
          </cell>
          <cell r="F5">
            <v>74</v>
          </cell>
          <cell r="G5">
            <v>20</v>
          </cell>
          <cell r="H5">
            <v>21.96</v>
          </cell>
          <cell r="I5" t="str">
            <v>L</v>
          </cell>
          <cell r="J5">
            <v>34.56</v>
          </cell>
          <cell r="K5">
            <v>0</v>
          </cell>
        </row>
        <row r="6">
          <cell r="B6">
            <v>23.141666666666669</v>
          </cell>
          <cell r="C6">
            <v>29.5</v>
          </cell>
          <cell r="D6">
            <v>17.2</v>
          </cell>
          <cell r="E6">
            <v>44.791666666666664</v>
          </cell>
          <cell r="F6">
            <v>55</v>
          </cell>
          <cell r="G6">
            <v>32</v>
          </cell>
          <cell r="H6">
            <v>24.12</v>
          </cell>
          <cell r="I6" t="str">
            <v>SO</v>
          </cell>
          <cell r="J6">
            <v>43.2</v>
          </cell>
          <cell r="K6">
            <v>0</v>
          </cell>
        </row>
        <row r="7">
          <cell r="B7">
            <v>13.275</v>
          </cell>
          <cell r="C7">
            <v>18.100000000000001</v>
          </cell>
          <cell r="D7">
            <v>9.1999999999999993</v>
          </cell>
          <cell r="E7">
            <v>55</v>
          </cell>
          <cell r="F7">
            <v>72</v>
          </cell>
          <cell r="G7">
            <v>32</v>
          </cell>
          <cell r="H7">
            <v>23.759999999999998</v>
          </cell>
          <cell r="I7" t="str">
            <v>SO</v>
          </cell>
          <cell r="J7">
            <v>43.56</v>
          </cell>
          <cell r="K7">
            <v>0</v>
          </cell>
        </row>
        <row r="8">
          <cell r="B8">
            <v>13.654166666666667</v>
          </cell>
          <cell r="C8">
            <v>21.2</v>
          </cell>
          <cell r="D8">
            <v>7.5</v>
          </cell>
          <cell r="E8">
            <v>57.25</v>
          </cell>
          <cell r="F8">
            <v>75</v>
          </cell>
          <cell r="G8">
            <v>39</v>
          </cell>
          <cell r="H8">
            <v>26.64</v>
          </cell>
          <cell r="I8" t="str">
            <v>SE</v>
          </cell>
          <cell r="J8">
            <v>43.2</v>
          </cell>
          <cell r="K8">
            <v>0</v>
          </cell>
        </row>
        <row r="9">
          <cell r="B9">
            <v>16.675000000000001</v>
          </cell>
          <cell r="C9">
            <v>23.8</v>
          </cell>
          <cell r="D9">
            <v>12.1</v>
          </cell>
          <cell r="E9">
            <v>64.333333333333329</v>
          </cell>
          <cell r="F9">
            <v>77</v>
          </cell>
          <cell r="G9">
            <v>45</v>
          </cell>
          <cell r="H9">
            <v>26.64</v>
          </cell>
          <cell r="I9" t="str">
            <v>L</v>
          </cell>
          <cell r="J9">
            <v>42.480000000000004</v>
          </cell>
          <cell r="K9">
            <v>0</v>
          </cell>
        </row>
        <row r="10">
          <cell r="B10">
            <v>20.129166666666666</v>
          </cell>
          <cell r="C10">
            <v>28.4</v>
          </cell>
          <cell r="D10">
            <v>15.3</v>
          </cell>
          <cell r="E10">
            <v>68.791666666666671</v>
          </cell>
          <cell r="F10">
            <v>100</v>
          </cell>
          <cell r="G10">
            <v>34</v>
          </cell>
          <cell r="H10">
            <v>23.040000000000003</v>
          </cell>
          <cell r="I10" t="str">
            <v>L</v>
          </cell>
          <cell r="J10">
            <v>41.76</v>
          </cell>
          <cell r="K10">
            <v>0</v>
          </cell>
        </row>
        <row r="11">
          <cell r="B11">
            <v>22.787499999999998</v>
          </cell>
          <cell r="C11">
            <v>31.7</v>
          </cell>
          <cell r="D11">
            <v>16</v>
          </cell>
          <cell r="E11">
            <v>66.208333333333329</v>
          </cell>
          <cell r="F11">
            <v>100</v>
          </cell>
          <cell r="G11">
            <v>30</v>
          </cell>
          <cell r="H11">
            <v>21.6</v>
          </cell>
          <cell r="I11" t="str">
            <v>L</v>
          </cell>
          <cell r="J11">
            <v>41.76</v>
          </cell>
          <cell r="K11">
            <v>0</v>
          </cell>
        </row>
        <row r="12">
          <cell r="B12">
            <v>25.320833333333329</v>
          </cell>
          <cell r="C12">
            <v>33.9</v>
          </cell>
          <cell r="D12">
            <v>18.100000000000001</v>
          </cell>
          <cell r="E12">
            <v>49.125</v>
          </cell>
          <cell r="F12">
            <v>77</v>
          </cell>
          <cell r="G12">
            <v>21</v>
          </cell>
          <cell r="H12">
            <v>18</v>
          </cell>
          <cell r="I12" t="str">
            <v>L</v>
          </cell>
          <cell r="J12">
            <v>39.24</v>
          </cell>
          <cell r="K12">
            <v>0</v>
          </cell>
        </row>
        <row r="13">
          <cell r="B13">
            <v>26.291666666666671</v>
          </cell>
          <cell r="C13">
            <v>34.6</v>
          </cell>
          <cell r="D13">
            <v>19.2</v>
          </cell>
          <cell r="E13">
            <v>39.75</v>
          </cell>
          <cell r="F13">
            <v>63</v>
          </cell>
          <cell r="G13">
            <v>17</v>
          </cell>
          <cell r="H13">
            <v>17.64</v>
          </cell>
          <cell r="I13" t="str">
            <v>NE</v>
          </cell>
          <cell r="J13">
            <v>36</v>
          </cell>
          <cell r="K13">
            <v>0</v>
          </cell>
        </row>
        <row r="14">
          <cell r="B14">
            <v>23.033333333333335</v>
          </cell>
          <cell r="C14">
            <v>29.8</v>
          </cell>
          <cell r="D14">
            <v>15.8</v>
          </cell>
          <cell r="E14">
            <v>49.666666666666664</v>
          </cell>
          <cell r="F14">
            <v>94</v>
          </cell>
          <cell r="G14">
            <v>28</v>
          </cell>
          <cell r="H14">
            <v>15.840000000000002</v>
          </cell>
          <cell r="I14" t="str">
            <v>SO</v>
          </cell>
          <cell r="J14">
            <v>33.119999999999997</v>
          </cell>
          <cell r="K14">
            <v>0</v>
          </cell>
        </row>
        <row r="15">
          <cell r="B15">
            <v>22.783333333333335</v>
          </cell>
          <cell r="C15">
            <v>33.6</v>
          </cell>
          <cell r="D15">
            <v>14.6</v>
          </cell>
          <cell r="E15">
            <v>57.666666666666664</v>
          </cell>
          <cell r="F15">
            <v>99</v>
          </cell>
          <cell r="G15">
            <v>23</v>
          </cell>
          <cell r="H15">
            <v>15.120000000000001</v>
          </cell>
          <cell r="I15" t="str">
            <v>L</v>
          </cell>
          <cell r="J15">
            <v>33.119999999999997</v>
          </cell>
          <cell r="K15">
            <v>0</v>
          </cell>
        </row>
        <row r="16">
          <cell r="B16">
            <v>27.229166666666661</v>
          </cell>
          <cell r="C16">
            <v>36.799999999999997</v>
          </cell>
          <cell r="D16">
            <v>17.100000000000001</v>
          </cell>
          <cell r="E16">
            <v>35.75</v>
          </cell>
          <cell r="F16">
            <v>72</v>
          </cell>
          <cell r="G16">
            <v>17</v>
          </cell>
          <cell r="H16">
            <v>15.840000000000002</v>
          </cell>
          <cell r="I16" t="str">
            <v>L</v>
          </cell>
          <cell r="J16">
            <v>31.680000000000003</v>
          </cell>
          <cell r="K16">
            <v>0</v>
          </cell>
        </row>
        <row r="17">
          <cell r="B17">
            <v>26.191666666666666</v>
          </cell>
          <cell r="C17">
            <v>32.200000000000003</v>
          </cell>
          <cell r="D17">
            <v>21.1</v>
          </cell>
          <cell r="E17">
            <v>40.958333333333336</v>
          </cell>
          <cell r="F17">
            <v>61</v>
          </cell>
          <cell r="G17">
            <v>30</v>
          </cell>
          <cell r="H17">
            <v>24.48</v>
          </cell>
          <cell r="I17" t="str">
            <v>S</v>
          </cell>
          <cell r="J17">
            <v>39.96</v>
          </cell>
          <cell r="K17">
            <v>0</v>
          </cell>
        </row>
        <row r="18">
          <cell r="B18">
            <v>19.737500000000001</v>
          </cell>
          <cell r="C18">
            <v>26.1</v>
          </cell>
          <cell r="D18">
            <v>14.9</v>
          </cell>
          <cell r="E18">
            <v>47.416666666666664</v>
          </cell>
          <cell r="F18">
            <v>75</v>
          </cell>
          <cell r="G18">
            <v>32</v>
          </cell>
          <cell r="H18">
            <v>27.720000000000002</v>
          </cell>
          <cell r="I18" t="str">
            <v>SE</v>
          </cell>
          <cell r="J18">
            <v>46.440000000000005</v>
          </cell>
          <cell r="K18">
            <v>0</v>
          </cell>
        </row>
        <row r="19">
          <cell r="B19">
            <v>18.395833333333332</v>
          </cell>
          <cell r="C19">
            <v>28.2</v>
          </cell>
          <cell r="D19">
            <v>11.3</v>
          </cell>
          <cell r="E19">
            <v>56.291666666666664</v>
          </cell>
          <cell r="F19">
            <v>73</v>
          </cell>
          <cell r="G19">
            <v>33</v>
          </cell>
          <cell r="H19">
            <v>30.6</v>
          </cell>
          <cell r="I19" t="str">
            <v>SE</v>
          </cell>
          <cell r="J19">
            <v>47.519999999999996</v>
          </cell>
          <cell r="K19">
            <v>0</v>
          </cell>
        </row>
        <row r="20">
          <cell r="B20">
            <v>22.466666666666669</v>
          </cell>
          <cell r="C20">
            <v>30.7</v>
          </cell>
          <cell r="D20">
            <v>16.100000000000001</v>
          </cell>
          <cell r="E20">
            <v>52</v>
          </cell>
          <cell r="F20">
            <v>80</v>
          </cell>
          <cell r="G20">
            <v>20</v>
          </cell>
          <cell r="H20">
            <v>21.96</v>
          </cell>
          <cell r="I20" t="str">
            <v>L</v>
          </cell>
          <cell r="J20">
            <v>40.32</v>
          </cell>
          <cell r="K20">
            <v>0</v>
          </cell>
        </row>
        <row r="21">
          <cell r="B21">
            <v>24.670833333333334</v>
          </cell>
          <cell r="C21">
            <v>34.1</v>
          </cell>
          <cell r="D21">
            <v>17.399999999999999</v>
          </cell>
          <cell r="E21">
            <v>42.208333333333336</v>
          </cell>
          <cell r="F21">
            <v>65</v>
          </cell>
          <cell r="G21">
            <v>18</v>
          </cell>
          <cell r="H21">
            <v>20.52</v>
          </cell>
          <cell r="I21" t="str">
            <v>L</v>
          </cell>
          <cell r="J21">
            <v>33.119999999999997</v>
          </cell>
          <cell r="K21">
            <v>0</v>
          </cell>
        </row>
        <row r="22">
          <cell r="B22">
            <v>25.804166666666671</v>
          </cell>
          <cell r="C22">
            <v>32.200000000000003</v>
          </cell>
          <cell r="D22">
            <v>20.8</v>
          </cell>
          <cell r="E22">
            <v>40.125</v>
          </cell>
          <cell r="F22">
            <v>56</v>
          </cell>
          <cell r="G22">
            <v>28</v>
          </cell>
          <cell r="H22">
            <v>14.4</v>
          </cell>
          <cell r="I22" t="str">
            <v>NE</v>
          </cell>
          <cell r="J22">
            <v>25.2</v>
          </cell>
          <cell r="K22">
            <v>0</v>
          </cell>
        </row>
        <row r="23">
          <cell r="B23">
            <v>25.579166666666666</v>
          </cell>
          <cell r="C23">
            <v>32.1</v>
          </cell>
          <cell r="D23">
            <v>20.9</v>
          </cell>
          <cell r="E23">
            <v>51.833333333333336</v>
          </cell>
          <cell r="F23">
            <v>68</v>
          </cell>
          <cell r="G23">
            <v>33</v>
          </cell>
          <cell r="H23">
            <v>14.04</v>
          </cell>
          <cell r="I23" t="str">
            <v>NO</v>
          </cell>
          <cell r="J23">
            <v>29.52</v>
          </cell>
          <cell r="K23">
            <v>0</v>
          </cell>
        </row>
        <row r="24">
          <cell r="B24">
            <v>21.391666666666669</v>
          </cell>
          <cell r="C24">
            <v>28.7</v>
          </cell>
          <cell r="D24">
            <v>15.4</v>
          </cell>
          <cell r="E24">
            <v>62.916666666666664</v>
          </cell>
          <cell r="F24">
            <v>80</v>
          </cell>
          <cell r="G24">
            <v>40</v>
          </cell>
          <cell r="H24">
            <v>20.88</v>
          </cell>
          <cell r="I24" t="str">
            <v>SE</v>
          </cell>
          <cell r="J24">
            <v>29.880000000000003</v>
          </cell>
          <cell r="K24">
            <v>0</v>
          </cell>
        </row>
        <row r="25">
          <cell r="B25">
            <v>22.1875</v>
          </cell>
          <cell r="C25">
            <v>30</v>
          </cell>
          <cell r="D25">
            <v>16</v>
          </cell>
          <cell r="E25">
            <v>59.041666666666664</v>
          </cell>
          <cell r="F25">
            <v>83</v>
          </cell>
          <cell r="G25">
            <v>33</v>
          </cell>
          <cell r="H25">
            <v>17.64</v>
          </cell>
          <cell r="I25" t="str">
            <v>SE</v>
          </cell>
          <cell r="J25">
            <v>29.16</v>
          </cell>
          <cell r="K25">
            <v>0</v>
          </cell>
        </row>
        <row r="26">
          <cell r="B26">
            <v>21.579166666666669</v>
          </cell>
          <cell r="C26">
            <v>28.8</v>
          </cell>
          <cell r="D26">
            <v>15.1</v>
          </cell>
          <cell r="E26">
            <v>55.25</v>
          </cell>
          <cell r="F26">
            <v>82</v>
          </cell>
          <cell r="G26">
            <v>29</v>
          </cell>
          <cell r="H26">
            <v>27.720000000000002</v>
          </cell>
          <cell r="I26" t="str">
            <v>L</v>
          </cell>
          <cell r="J26">
            <v>38.519999999999996</v>
          </cell>
          <cell r="K26">
            <v>0</v>
          </cell>
        </row>
        <row r="27">
          <cell r="B27">
            <v>21.608333333333331</v>
          </cell>
          <cell r="C27">
            <v>29.8</v>
          </cell>
          <cell r="D27">
            <v>15.2</v>
          </cell>
          <cell r="E27">
            <v>51.083333333333336</v>
          </cell>
          <cell r="F27">
            <v>77</v>
          </cell>
          <cell r="G27">
            <v>26</v>
          </cell>
          <cell r="H27">
            <v>16.559999999999999</v>
          </cell>
          <cell r="I27" t="str">
            <v>SE</v>
          </cell>
          <cell r="J27">
            <v>27.720000000000002</v>
          </cell>
          <cell r="K27">
            <v>0</v>
          </cell>
        </row>
        <row r="28">
          <cell r="B28">
            <v>21.795833333333331</v>
          </cell>
          <cell r="C28">
            <v>29</v>
          </cell>
          <cell r="D28">
            <v>15.4</v>
          </cell>
          <cell r="E28">
            <v>48.208333333333336</v>
          </cell>
          <cell r="F28">
            <v>75</v>
          </cell>
          <cell r="G28">
            <v>23</v>
          </cell>
          <cell r="H28">
            <v>25.92</v>
          </cell>
          <cell r="I28" t="str">
            <v>L</v>
          </cell>
          <cell r="J28">
            <v>37.800000000000004</v>
          </cell>
          <cell r="K28">
            <v>0</v>
          </cell>
        </row>
        <row r="29">
          <cell r="B29">
            <v>20.762499999999999</v>
          </cell>
          <cell r="C29">
            <v>29.6</v>
          </cell>
          <cell r="D29">
            <v>13.8</v>
          </cell>
          <cell r="E29">
            <v>51.5</v>
          </cell>
          <cell r="F29">
            <v>78</v>
          </cell>
          <cell r="G29">
            <v>23</v>
          </cell>
          <cell r="H29">
            <v>27.720000000000002</v>
          </cell>
          <cell r="I29" t="str">
            <v>L</v>
          </cell>
          <cell r="J29">
            <v>38.159999999999997</v>
          </cell>
          <cell r="K29">
            <v>0</v>
          </cell>
        </row>
        <row r="30">
          <cell r="B30">
            <v>22.229166666666668</v>
          </cell>
          <cell r="C30">
            <v>32.299999999999997</v>
          </cell>
          <cell r="D30">
            <v>14.2</v>
          </cell>
          <cell r="E30">
            <v>52.541666666666664</v>
          </cell>
          <cell r="F30">
            <v>83</v>
          </cell>
          <cell r="G30">
            <v>26</v>
          </cell>
          <cell r="H30">
            <v>25.92</v>
          </cell>
          <cell r="I30" t="str">
            <v>L</v>
          </cell>
          <cell r="J30">
            <v>41.04</v>
          </cell>
          <cell r="K30">
            <v>0</v>
          </cell>
        </row>
        <row r="31">
          <cell r="B31">
            <v>23.412500000000005</v>
          </cell>
          <cell r="C31">
            <v>29.4</v>
          </cell>
          <cell r="D31">
            <v>17.7</v>
          </cell>
          <cell r="E31">
            <v>51.291666666666664</v>
          </cell>
          <cell r="F31">
            <v>78</v>
          </cell>
          <cell r="G31">
            <v>31</v>
          </cell>
          <cell r="H31">
            <v>21.6</v>
          </cell>
          <cell r="I31" t="str">
            <v>S</v>
          </cell>
          <cell r="J31">
            <v>35.28</v>
          </cell>
          <cell r="K31">
            <v>0</v>
          </cell>
        </row>
        <row r="32">
          <cell r="B32">
            <v>23.870833333333334</v>
          </cell>
          <cell r="C32">
            <v>31.3</v>
          </cell>
          <cell r="D32">
            <v>18.600000000000001</v>
          </cell>
          <cell r="E32">
            <v>52.541666666666664</v>
          </cell>
          <cell r="F32">
            <v>79</v>
          </cell>
          <cell r="G32">
            <v>29</v>
          </cell>
          <cell r="H32">
            <v>22.32</v>
          </cell>
          <cell r="I32" t="str">
            <v>L</v>
          </cell>
          <cell r="J32">
            <v>34.92</v>
          </cell>
          <cell r="K32">
            <v>0</v>
          </cell>
        </row>
        <row r="33">
          <cell r="B33">
            <v>25.679166666666671</v>
          </cell>
          <cell r="C33">
            <v>33.5</v>
          </cell>
          <cell r="D33">
            <v>19.3</v>
          </cell>
          <cell r="E33">
            <v>43.375</v>
          </cell>
          <cell r="F33">
            <v>69</v>
          </cell>
          <cell r="G33">
            <v>20</v>
          </cell>
          <cell r="H33">
            <v>23.040000000000003</v>
          </cell>
          <cell r="I33" t="str">
            <v>L</v>
          </cell>
          <cell r="J33">
            <v>35.64</v>
          </cell>
          <cell r="K33">
            <v>0</v>
          </cell>
        </row>
        <row r="34">
          <cell r="B34">
            <v>27.316666666666663</v>
          </cell>
          <cell r="C34">
            <v>37.1</v>
          </cell>
          <cell r="D34">
            <v>19.899999999999999</v>
          </cell>
          <cell r="E34">
            <v>40.291666666666664</v>
          </cell>
          <cell r="F34">
            <v>72</v>
          </cell>
          <cell r="G34">
            <v>19</v>
          </cell>
          <cell r="H34">
            <v>19.079999999999998</v>
          </cell>
          <cell r="I34" t="str">
            <v>L</v>
          </cell>
          <cell r="J34">
            <v>33.119999999999997</v>
          </cell>
          <cell r="K34">
            <v>0</v>
          </cell>
        </row>
        <row r="35">
          <cell r="B35">
            <v>28.058333333333337</v>
          </cell>
          <cell r="C35">
            <v>37.9</v>
          </cell>
          <cell r="D35">
            <v>22.5</v>
          </cell>
          <cell r="E35">
            <v>41.416666666666664</v>
          </cell>
          <cell r="F35">
            <v>77</v>
          </cell>
          <cell r="G35">
            <v>18</v>
          </cell>
          <cell r="H35">
            <v>21.96</v>
          </cell>
          <cell r="I35" t="str">
            <v>N</v>
          </cell>
          <cell r="J35">
            <v>53.28</v>
          </cell>
          <cell r="K35">
            <v>0.6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23.166666666666668</v>
          </cell>
          <cell r="C5">
            <v>32.6</v>
          </cell>
          <cell r="D5">
            <v>14.7</v>
          </cell>
          <cell r="E5">
            <v>54.708333333333336</v>
          </cell>
          <cell r="F5">
            <v>85</v>
          </cell>
          <cell r="G5">
            <v>28</v>
          </cell>
          <cell r="H5">
            <v>13.68</v>
          </cell>
          <cell r="I5" t="str">
            <v>NE</v>
          </cell>
          <cell r="J5">
            <v>37.440000000000005</v>
          </cell>
          <cell r="K5">
            <v>0</v>
          </cell>
        </row>
        <row r="6">
          <cell r="B6">
            <v>17.554166666666664</v>
          </cell>
          <cell r="C6">
            <v>26.2</v>
          </cell>
          <cell r="D6">
            <v>11</v>
          </cell>
          <cell r="E6">
            <v>60.458333333333336</v>
          </cell>
          <cell r="F6">
            <v>85</v>
          </cell>
          <cell r="G6">
            <v>40</v>
          </cell>
          <cell r="H6">
            <v>27</v>
          </cell>
          <cell r="I6" t="str">
            <v>S</v>
          </cell>
          <cell r="J6">
            <v>54</v>
          </cell>
          <cell r="K6">
            <v>0.2</v>
          </cell>
        </row>
        <row r="7">
          <cell r="B7">
            <v>11.837499999999999</v>
          </cell>
          <cell r="C7">
            <v>18.600000000000001</v>
          </cell>
          <cell r="D7">
            <v>5.5</v>
          </cell>
          <cell r="E7">
            <v>63.541666666666664</v>
          </cell>
          <cell r="F7">
            <v>95</v>
          </cell>
          <cell r="G7">
            <v>26</v>
          </cell>
          <cell r="H7">
            <v>16.2</v>
          </cell>
          <cell r="I7" t="str">
            <v>S</v>
          </cell>
          <cell r="J7">
            <v>35.64</v>
          </cell>
          <cell r="K7">
            <v>0</v>
          </cell>
        </row>
        <row r="8">
          <cell r="B8">
            <v>10.487500000000001</v>
          </cell>
          <cell r="C8">
            <v>22.3</v>
          </cell>
          <cell r="D8">
            <v>0.4</v>
          </cell>
          <cell r="E8">
            <v>64.291666666666671</v>
          </cell>
          <cell r="F8">
            <v>100</v>
          </cell>
          <cell r="G8">
            <v>22</v>
          </cell>
          <cell r="H8">
            <v>12.24</v>
          </cell>
          <cell r="I8" t="str">
            <v>S</v>
          </cell>
          <cell r="J8">
            <v>25.56</v>
          </cell>
          <cell r="K8">
            <v>0</v>
          </cell>
        </row>
        <row r="9">
          <cell r="B9">
            <v>12.987499999999999</v>
          </cell>
          <cell r="C9">
            <v>26.1</v>
          </cell>
          <cell r="D9">
            <v>2.8</v>
          </cell>
          <cell r="E9">
            <v>71.875</v>
          </cell>
          <cell r="F9">
            <v>100</v>
          </cell>
          <cell r="G9">
            <v>32</v>
          </cell>
          <cell r="H9">
            <v>12.24</v>
          </cell>
          <cell r="I9" t="str">
            <v>NE</v>
          </cell>
          <cell r="J9">
            <v>27</v>
          </cell>
          <cell r="K9">
            <v>0.2</v>
          </cell>
        </row>
        <row r="10">
          <cell r="B10">
            <v>19.095833333333335</v>
          </cell>
          <cell r="C10">
            <v>30.3</v>
          </cell>
          <cell r="D10">
            <v>10.4</v>
          </cell>
          <cell r="E10">
            <v>69.166666666666671</v>
          </cell>
          <cell r="F10">
            <v>100</v>
          </cell>
          <cell r="G10">
            <v>26</v>
          </cell>
          <cell r="H10">
            <v>18.36</v>
          </cell>
          <cell r="I10" t="str">
            <v>NE</v>
          </cell>
          <cell r="J10">
            <v>36</v>
          </cell>
          <cell r="K10">
            <v>0</v>
          </cell>
        </row>
        <row r="11">
          <cell r="B11">
            <v>23.487500000000001</v>
          </cell>
          <cell r="C11">
            <v>32.299999999999997</v>
          </cell>
          <cell r="D11">
            <v>16.7</v>
          </cell>
          <cell r="E11">
            <v>58.5</v>
          </cell>
          <cell r="F11">
            <v>77</v>
          </cell>
          <cell r="G11">
            <v>35</v>
          </cell>
          <cell r="H11">
            <v>17.28</v>
          </cell>
          <cell r="I11" t="str">
            <v>NE</v>
          </cell>
          <cell r="J11">
            <v>39.96</v>
          </cell>
          <cell r="K11">
            <v>0</v>
          </cell>
        </row>
        <row r="12">
          <cell r="B12">
            <v>24.3</v>
          </cell>
          <cell r="C12">
            <v>33.799999999999997</v>
          </cell>
          <cell r="D12">
            <v>17.7</v>
          </cell>
          <cell r="E12">
            <v>59.791666666666664</v>
          </cell>
          <cell r="F12">
            <v>85</v>
          </cell>
          <cell r="G12">
            <v>29</v>
          </cell>
          <cell r="H12">
            <v>16.559999999999999</v>
          </cell>
          <cell r="I12" t="str">
            <v>NE</v>
          </cell>
          <cell r="J12">
            <v>36</v>
          </cell>
          <cell r="K12">
            <v>0</v>
          </cell>
        </row>
        <row r="13">
          <cell r="B13">
            <v>24.408333333333331</v>
          </cell>
          <cell r="C13">
            <v>33.5</v>
          </cell>
          <cell r="D13">
            <v>17.600000000000001</v>
          </cell>
          <cell r="E13">
            <v>59.583333333333336</v>
          </cell>
          <cell r="F13">
            <v>87</v>
          </cell>
          <cell r="G13">
            <v>25</v>
          </cell>
          <cell r="H13">
            <v>16.559999999999999</v>
          </cell>
          <cell r="I13" t="str">
            <v>NE</v>
          </cell>
          <cell r="J13">
            <v>31.319999999999997</v>
          </cell>
          <cell r="K13">
            <v>0</v>
          </cell>
        </row>
        <row r="14">
          <cell r="B14">
            <v>15.2875</v>
          </cell>
          <cell r="C14">
            <v>22</v>
          </cell>
          <cell r="D14">
            <v>12.6</v>
          </cell>
          <cell r="E14">
            <v>75.833333333333329</v>
          </cell>
          <cell r="F14">
            <v>87</v>
          </cell>
          <cell r="G14">
            <v>60</v>
          </cell>
          <cell r="H14">
            <v>16.2</v>
          </cell>
          <cell r="I14" t="str">
            <v>S</v>
          </cell>
          <cell r="J14">
            <v>32.4</v>
          </cell>
          <cell r="K14">
            <v>0</v>
          </cell>
        </row>
        <row r="15">
          <cell r="B15">
            <v>19.195833333333333</v>
          </cell>
          <cell r="C15">
            <v>32.700000000000003</v>
          </cell>
          <cell r="D15">
            <v>9.4</v>
          </cell>
          <cell r="E15">
            <v>61.736842105263158</v>
          </cell>
          <cell r="F15">
            <v>100</v>
          </cell>
          <cell r="G15">
            <v>25</v>
          </cell>
          <cell r="H15">
            <v>15.840000000000002</v>
          </cell>
          <cell r="I15" t="str">
            <v>N</v>
          </cell>
          <cell r="J15">
            <v>37.800000000000004</v>
          </cell>
          <cell r="K15">
            <v>0</v>
          </cell>
        </row>
        <row r="16">
          <cell r="B16">
            <v>24.633333333333336</v>
          </cell>
          <cell r="C16">
            <v>34.799999999999997</v>
          </cell>
          <cell r="D16">
            <v>15.3</v>
          </cell>
          <cell r="E16">
            <v>53.166666666666664</v>
          </cell>
          <cell r="F16">
            <v>86</v>
          </cell>
          <cell r="G16">
            <v>21</v>
          </cell>
          <cell r="H16">
            <v>18.36</v>
          </cell>
          <cell r="I16" t="str">
            <v>NE</v>
          </cell>
          <cell r="J16">
            <v>41.4</v>
          </cell>
          <cell r="K16">
            <v>0</v>
          </cell>
        </row>
        <row r="17">
          <cell r="B17">
            <v>18.737500000000001</v>
          </cell>
          <cell r="C17">
            <v>23.6</v>
          </cell>
          <cell r="D17">
            <v>16.2</v>
          </cell>
          <cell r="E17">
            <v>62.708333333333336</v>
          </cell>
          <cell r="F17">
            <v>84</v>
          </cell>
          <cell r="G17">
            <v>33</v>
          </cell>
          <cell r="H17">
            <v>23.759999999999998</v>
          </cell>
          <cell r="I17" t="str">
            <v>S</v>
          </cell>
          <cell r="J17">
            <v>41.4</v>
          </cell>
          <cell r="K17">
            <v>0</v>
          </cell>
        </row>
        <row r="18">
          <cell r="B18">
            <v>14.383333333333333</v>
          </cell>
          <cell r="C18">
            <v>22.9</v>
          </cell>
          <cell r="D18">
            <v>7.4</v>
          </cell>
          <cell r="E18">
            <v>51.958333333333336</v>
          </cell>
          <cell r="F18">
            <v>75</v>
          </cell>
          <cell r="G18">
            <v>32</v>
          </cell>
          <cell r="H18">
            <v>15.120000000000001</v>
          </cell>
          <cell r="I18" t="str">
            <v>S</v>
          </cell>
          <cell r="J18">
            <v>29.880000000000003</v>
          </cell>
          <cell r="K18">
            <v>0</v>
          </cell>
        </row>
        <row r="19">
          <cell r="B19">
            <v>17.962499999999999</v>
          </cell>
          <cell r="C19">
            <v>30.5</v>
          </cell>
          <cell r="D19">
            <v>8.1</v>
          </cell>
          <cell r="E19">
            <v>61.291666666666664</v>
          </cell>
          <cell r="F19">
            <v>89</v>
          </cell>
          <cell r="G19">
            <v>30</v>
          </cell>
          <cell r="H19">
            <v>14.76</v>
          </cell>
          <cell r="I19" t="str">
            <v>NE</v>
          </cell>
          <cell r="J19">
            <v>30.6</v>
          </cell>
          <cell r="K19">
            <v>0</v>
          </cell>
        </row>
        <row r="20">
          <cell r="B20">
            <v>23.058333333333334</v>
          </cell>
          <cell r="C20">
            <v>33.5</v>
          </cell>
          <cell r="D20">
            <v>14.7</v>
          </cell>
          <cell r="E20">
            <v>56.5</v>
          </cell>
          <cell r="F20">
            <v>90</v>
          </cell>
          <cell r="G20">
            <v>21</v>
          </cell>
          <cell r="H20">
            <v>15.120000000000001</v>
          </cell>
          <cell r="I20" t="str">
            <v>NE</v>
          </cell>
          <cell r="J20">
            <v>34.56</v>
          </cell>
          <cell r="K20">
            <v>0</v>
          </cell>
        </row>
        <row r="21">
          <cell r="B21">
            <v>25.220833333333335</v>
          </cell>
          <cell r="C21">
            <v>34.700000000000003</v>
          </cell>
          <cell r="D21">
            <v>16.8</v>
          </cell>
          <cell r="E21">
            <v>43.916666666666664</v>
          </cell>
          <cell r="F21">
            <v>69</v>
          </cell>
          <cell r="G21">
            <v>23</v>
          </cell>
          <cell r="H21">
            <v>19.8</v>
          </cell>
          <cell r="I21" t="str">
            <v>N</v>
          </cell>
          <cell r="J21">
            <v>56.519999999999996</v>
          </cell>
          <cell r="K21">
            <v>0</v>
          </cell>
        </row>
        <row r="22">
          <cell r="B22">
            <v>27.616666666666671</v>
          </cell>
          <cell r="C22">
            <v>34</v>
          </cell>
          <cell r="D22">
            <v>23.1</v>
          </cell>
          <cell r="E22">
            <v>47.291666666666664</v>
          </cell>
          <cell r="F22">
            <v>63</v>
          </cell>
          <cell r="G22">
            <v>29</v>
          </cell>
          <cell r="H22">
            <v>20.52</v>
          </cell>
          <cell r="I22" t="str">
            <v>N</v>
          </cell>
          <cell r="J22">
            <v>54.72</v>
          </cell>
          <cell r="K22">
            <v>0</v>
          </cell>
        </row>
        <row r="23">
          <cell r="B23">
            <v>20.245833333333334</v>
          </cell>
          <cell r="C23">
            <v>26.1</v>
          </cell>
          <cell r="D23">
            <v>16.7</v>
          </cell>
          <cell r="E23">
            <v>69.5</v>
          </cell>
          <cell r="F23">
            <v>81</v>
          </cell>
          <cell r="G23">
            <v>54</v>
          </cell>
          <cell r="H23">
            <v>17.28</v>
          </cell>
          <cell r="I23" t="str">
            <v>SO</v>
          </cell>
          <cell r="J23">
            <v>28.8</v>
          </cell>
          <cell r="K23">
            <v>0</v>
          </cell>
        </row>
        <row r="24">
          <cell r="B24">
            <v>17.779166666666665</v>
          </cell>
          <cell r="C24">
            <v>26.9</v>
          </cell>
          <cell r="D24">
            <v>11</v>
          </cell>
          <cell r="E24">
            <v>67.681818181818187</v>
          </cell>
          <cell r="F24">
            <v>100</v>
          </cell>
          <cell r="G24">
            <v>33</v>
          </cell>
          <cell r="H24">
            <v>12.96</v>
          </cell>
          <cell r="I24" t="str">
            <v>SO</v>
          </cell>
          <cell r="J24">
            <v>26.28</v>
          </cell>
          <cell r="K24">
            <v>0</v>
          </cell>
        </row>
        <row r="25">
          <cell r="B25">
            <v>20.741666666666664</v>
          </cell>
          <cell r="C25">
            <v>31</v>
          </cell>
          <cell r="D25">
            <v>13</v>
          </cell>
          <cell r="E25">
            <v>68.86363636363636</v>
          </cell>
          <cell r="F25">
            <v>100</v>
          </cell>
          <cell r="G25">
            <v>37</v>
          </cell>
          <cell r="H25">
            <v>9</v>
          </cell>
          <cell r="I25" t="str">
            <v>SO</v>
          </cell>
          <cell r="J25">
            <v>19.079999999999998</v>
          </cell>
          <cell r="K25">
            <v>0</v>
          </cell>
        </row>
        <row r="26">
          <cell r="B26">
            <v>22.433333333333334</v>
          </cell>
          <cell r="C26">
            <v>33.1</v>
          </cell>
          <cell r="D26">
            <v>13.4</v>
          </cell>
          <cell r="E26">
            <v>66.454545454545453</v>
          </cell>
          <cell r="F26">
            <v>100</v>
          </cell>
          <cell r="G26">
            <v>30</v>
          </cell>
          <cell r="H26">
            <v>10.8</v>
          </cell>
          <cell r="I26" t="str">
            <v>NE</v>
          </cell>
          <cell r="J26">
            <v>23.040000000000003</v>
          </cell>
          <cell r="K26">
            <v>0</v>
          </cell>
        </row>
        <row r="27">
          <cell r="B27">
            <v>21.433333333333334</v>
          </cell>
          <cell r="C27">
            <v>28.6</v>
          </cell>
          <cell r="D27">
            <v>14.2</v>
          </cell>
          <cell r="E27">
            <v>60.666666666666664</v>
          </cell>
          <cell r="F27">
            <v>87</v>
          </cell>
          <cell r="G27">
            <v>28</v>
          </cell>
          <cell r="H27">
            <v>21.96</v>
          </cell>
          <cell r="I27" t="str">
            <v>SO</v>
          </cell>
          <cell r="J27">
            <v>42.84</v>
          </cell>
          <cell r="K27">
            <v>0.2</v>
          </cell>
        </row>
        <row r="28">
          <cell r="B28">
            <v>20.204166666666669</v>
          </cell>
          <cell r="C28">
            <v>32.9</v>
          </cell>
          <cell r="D28">
            <v>10.199999999999999</v>
          </cell>
          <cell r="E28">
            <v>61.5</v>
          </cell>
          <cell r="F28">
            <v>95</v>
          </cell>
          <cell r="G28">
            <v>25</v>
          </cell>
          <cell r="H28">
            <v>9.7200000000000006</v>
          </cell>
          <cell r="I28" t="str">
            <v>NE</v>
          </cell>
          <cell r="J28">
            <v>24.12</v>
          </cell>
          <cell r="K28">
            <v>0</v>
          </cell>
        </row>
        <row r="29">
          <cell r="B29">
            <v>23.654166666666672</v>
          </cell>
          <cell r="C29">
            <v>31</v>
          </cell>
          <cell r="D29">
            <v>17.600000000000001</v>
          </cell>
          <cell r="E29">
            <v>43.166666666666664</v>
          </cell>
          <cell r="F29">
            <v>67</v>
          </cell>
          <cell r="G29">
            <v>25</v>
          </cell>
          <cell r="H29">
            <v>18.720000000000002</v>
          </cell>
          <cell r="I29" t="str">
            <v>NE</v>
          </cell>
          <cell r="J29">
            <v>36.36</v>
          </cell>
          <cell r="K29">
            <v>0</v>
          </cell>
        </row>
        <row r="30">
          <cell r="B30">
            <v>19.925000000000001</v>
          </cell>
          <cell r="C30">
            <v>28</v>
          </cell>
          <cell r="D30">
            <v>14</v>
          </cell>
          <cell r="E30">
            <v>61.541666666666664</v>
          </cell>
          <cell r="F30">
            <v>82</v>
          </cell>
          <cell r="G30">
            <v>31</v>
          </cell>
          <cell r="H30">
            <v>19.440000000000001</v>
          </cell>
          <cell r="I30" t="str">
            <v>NE</v>
          </cell>
          <cell r="J30">
            <v>45.36</v>
          </cell>
          <cell r="K30">
            <v>0.4</v>
          </cell>
        </row>
        <row r="31">
          <cell r="B31">
            <v>23.341666666666658</v>
          </cell>
          <cell r="C31">
            <v>32.200000000000003</v>
          </cell>
          <cell r="D31">
            <v>15.7</v>
          </cell>
          <cell r="E31">
            <v>61.875</v>
          </cell>
          <cell r="F31">
            <v>95</v>
          </cell>
          <cell r="G31">
            <v>32</v>
          </cell>
          <cell r="H31">
            <v>11.16</v>
          </cell>
          <cell r="I31" t="str">
            <v>NE</v>
          </cell>
          <cell r="J31">
            <v>31.680000000000003</v>
          </cell>
          <cell r="K31">
            <v>0</v>
          </cell>
        </row>
        <row r="32">
          <cell r="B32">
            <v>23</v>
          </cell>
          <cell r="C32">
            <v>33.4</v>
          </cell>
          <cell r="D32">
            <v>12.7</v>
          </cell>
          <cell r="E32">
            <v>60.18181818181818</v>
          </cell>
          <cell r="F32">
            <v>100</v>
          </cell>
          <cell r="G32">
            <v>23</v>
          </cell>
          <cell r="H32">
            <v>11.879999999999999</v>
          </cell>
          <cell r="I32" t="str">
            <v>NE</v>
          </cell>
          <cell r="J32">
            <v>30.6</v>
          </cell>
          <cell r="K32">
            <v>0</v>
          </cell>
        </row>
        <row r="33">
          <cell r="B33">
            <v>24.604166666666671</v>
          </cell>
          <cell r="C33">
            <v>35.5</v>
          </cell>
          <cell r="D33">
            <v>14.2</v>
          </cell>
          <cell r="E33">
            <v>56.666666666666664</v>
          </cell>
          <cell r="F33">
            <v>95</v>
          </cell>
          <cell r="G33">
            <v>21</v>
          </cell>
          <cell r="H33">
            <v>15.120000000000001</v>
          </cell>
          <cell r="I33" t="str">
            <v>NE</v>
          </cell>
          <cell r="J33">
            <v>30.240000000000002</v>
          </cell>
          <cell r="K33">
            <v>0</v>
          </cell>
        </row>
        <row r="34">
          <cell r="B34">
            <v>26.683333333333334</v>
          </cell>
          <cell r="C34">
            <v>36.700000000000003</v>
          </cell>
          <cell r="D34">
            <v>16.7</v>
          </cell>
          <cell r="E34">
            <v>48.375</v>
          </cell>
          <cell r="F34">
            <v>82</v>
          </cell>
          <cell r="G34">
            <v>22</v>
          </cell>
          <cell r="H34">
            <v>15.120000000000001</v>
          </cell>
          <cell r="I34" t="str">
            <v>NE</v>
          </cell>
          <cell r="J34">
            <v>31.680000000000003</v>
          </cell>
          <cell r="K34">
            <v>0</v>
          </cell>
        </row>
        <row r="35">
          <cell r="B35">
            <v>24.483333333333331</v>
          </cell>
          <cell r="C35">
            <v>29.5</v>
          </cell>
          <cell r="D35">
            <v>22</v>
          </cell>
          <cell r="E35">
            <v>62.833333333333336</v>
          </cell>
          <cell r="F35">
            <v>84</v>
          </cell>
          <cell r="G35">
            <v>33</v>
          </cell>
          <cell r="H35">
            <v>17.64</v>
          </cell>
          <cell r="I35" t="str">
            <v>NE</v>
          </cell>
          <cell r="J35">
            <v>43.2</v>
          </cell>
          <cell r="K35">
            <v>0.6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zoomScale="90" zoomScaleNormal="90" workbookViewId="0">
      <selection activeCell="AJ59" sqref="AJ59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6" ht="20.100000000000001" customHeight="1" x14ac:dyDescent="0.2">
      <c r="A1" s="151" t="s">
        <v>22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3"/>
    </row>
    <row r="2" spans="1:36" s="4" customFormat="1" ht="20.100000000000001" customHeight="1" x14ac:dyDescent="0.2">
      <c r="A2" s="154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9"/>
      <c r="AG2" s="150"/>
    </row>
    <row r="3" spans="1:36" s="5" customFormat="1" ht="20.100000000000001" customHeight="1" x14ac:dyDescent="0.2">
      <c r="A3" s="154"/>
      <c r="B3" s="144">
        <v>1</v>
      </c>
      <c r="C3" s="144">
        <f>SUM(B3+1)</f>
        <v>2</v>
      </c>
      <c r="D3" s="144">
        <f t="shared" ref="D3:AB3" si="0">SUM(C3+1)</f>
        <v>3</v>
      </c>
      <c r="E3" s="144">
        <f t="shared" si="0"/>
        <v>4</v>
      </c>
      <c r="F3" s="144">
        <f t="shared" si="0"/>
        <v>5</v>
      </c>
      <c r="G3" s="144">
        <v>6</v>
      </c>
      <c r="H3" s="144"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f>SUM(AB3+1)</f>
        <v>28</v>
      </c>
      <c r="AD3" s="144">
        <f>SUM(AC3+1)</f>
        <v>29</v>
      </c>
      <c r="AE3" s="144">
        <v>30</v>
      </c>
      <c r="AF3" s="145">
        <v>31</v>
      </c>
      <c r="AG3" s="140" t="s">
        <v>36</v>
      </c>
    </row>
    <row r="4" spans="1:36" s="5" customFormat="1" x14ac:dyDescent="0.2">
      <c r="A4" s="15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6"/>
      <c r="AG4" s="141"/>
    </row>
    <row r="5" spans="1:36" s="5" customFormat="1" x14ac:dyDescent="0.2">
      <c r="A5" s="58" t="s">
        <v>40</v>
      </c>
      <c r="B5" s="120">
        <f>[1]Agosto!$B$5</f>
        <v>22.741666666666664</v>
      </c>
      <c r="C5" s="120">
        <f>[1]Agosto!$B$6</f>
        <v>22.833333333333329</v>
      </c>
      <c r="D5" s="120">
        <f>[1]Agosto!$B$7</f>
        <v>14.483333333333333</v>
      </c>
      <c r="E5" s="120">
        <f>[1]Agosto!$B$8</f>
        <v>15.108333333333334</v>
      </c>
      <c r="F5" s="120">
        <f>[1]Agosto!$B$9</f>
        <v>15.408333333333337</v>
      </c>
      <c r="G5" s="120">
        <f>[1]Agosto!$B$10</f>
        <v>18.137499999999999</v>
      </c>
      <c r="H5" s="120">
        <f>[1]Agosto!$B$11</f>
        <v>23.179166666666664</v>
      </c>
      <c r="I5" s="120">
        <f>[1]Agosto!$B$12</f>
        <v>24.666666666666668</v>
      </c>
      <c r="J5" s="120">
        <f>[1]Agosto!$B$13</f>
        <v>24.254166666666663</v>
      </c>
      <c r="K5" s="120">
        <f>[1]Agosto!$B$14</f>
        <v>22.275000000000006</v>
      </c>
      <c r="L5" s="120">
        <f>[1]Agosto!$B$15</f>
        <v>23.620833333333334</v>
      </c>
      <c r="M5" s="120">
        <f>[1]Agosto!$B$16</f>
        <v>25.541666666666671</v>
      </c>
      <c r="N5" s="120">
        <f>[1]Agosto!$B$17</f>
        <v>25.091666666666669</v>
      </c>
      <c r="O5" s="120">
        <f>[1]Agosto!$B$18</f>
        <v>20.925000000000001</v>
      </c>
      <c r="P5" s="120">
        <f>[1]Agosto!$B$19</f>
        <v>20.587500000000002</v>
      </c>
      <c r="Q5" s="120">
        <f>[1]Agosto!$B$20</f>
        <v>23.120833333333337</v>
      </c>
      <c r="R5" s="120">
        <f>[1]Agosto!$B$21</f>
        <v>23.986363636363638</v>
      </c>
      <c r="S5" s="120">
        <f>[1]Agosto!$B$22</f>
        <v>26.087500000000006</v>
      </c>
      <c r="T5" s="120">
        <f>[1]Agosto!$B$23</f>
        <v>23.237499999999997</v>
      </c>
      <c r="U5" s="120">
        <f>[1]Agosto!$B$24</f>
        <v>22.954166666666666</v>
      </c>
      <c r="V5" s="120">
        <f>[1]Agosto!$B$25</f>
        <v>23.533333333333335</v>
      </c>
      <c r="W5" s="120">
        <f>[1]Agosto!$B$26</f>
        <v>22.920833333333334</v>
      </c>
      <c r="X5" s="120">
        <f>[1]Agosto!$B$27</f>
        <v>22.004166666666666</v>
      </c>
      <c r="Y5" s="120">
        <f>[1]Agosto!$B$28</f>
        <v>21.06666666666667</v>
      </c>
      <c r="Z5" s="120">
        <f>[1]Agosto!$B$29</f>
        <v>21.412499999999998</v>
      </c>
      <c r="AA5" s="120">
        <f>[1]Agosto!$B$30</f>
        <v>23.758333333333336</v>
      </c>
      <c r="AB5" s="120">
        <f>[1]Agosto!$B$31</f>
        <v>23.337500000000002</v>
      </c>
      <c r="AC5" s="120">
        <f>[1]Agosto!$B$32</f>
        <v>24.529166666666665</v>
      </c>
      <c r="AD5" s="120">
        <f>[1]Agosto!$B$33</f>
        <v>25.120833333333326</v>
      </c>
      <c r="AE5" s="120">
        <f>[1]Agosto!$B$34</f>
        <v>27.287500000000005</v>
      </c>
      <c r="AF5" s="120">
        <f>[1]Agosto!$B$35</f>
        <v>27.433333333333334</v>
      </c>
      <c r="AG5" s="91">
        <f>AVERAGE(B5:AF5)</f>
        <v>22.60144183773216</v>
      </c>
    </row>
    <row r="6" spans="1:36" x14ac:dyDescent="0.2">
      <c r="A6" s="58" t="s">
        <v>0</v>
      </c>
      <c r="B6" s="11">
        <f>[2]Agosto!$B$5</f>
        <v>21.529166666666669</v>
      </c>
      <c r="C6" s="11">
        <f>[2]Agosto!$B$6</f>
        <v>17.587499999999995</v>
      </c>
      <c r="D6" s="11">
        <f>[2]Agosto!$B$7</f>
        <v>9.6875000000000018</v>
      </c>
      <c r="E6" s="11">
        <f>[2]Agosto!$B$8</f>
        <v>10.716666666666667</v>
      </c>
      <c r="F6" s="11">
        <f>[2]Agosto!$B$9</f>
        <v>12.529166666666667</v>
      </c>
      <c r="G6" s="11">
        <f>[2]Agosto!$B$10</f>
        <v>18.208333333333336</v>
      </c>
      <c r="H6" s="11">
        <f>[2]Agosto!$B$11</f>
        <v>20.737499999999997</v>
      </c>
      <c r="I6" s="11">
        <f>[2]Agosto!$B$12</f>
        <v>22.458333333333339</v>
      </c>
      <c r="J6" s="11">
        <f>[2]Agosto!$B$13</f>
        <v>24.495833333333337</v>
      </c>
      <c r="K6" s="11">
        <f>[2]Agosto!$B$14</f>
        <v>14.470833333333331</v>
      </c>
      <c r="L6" s="11">
        <f>[2]Agosto!$B$15</f>
        <v>17.750000000000004</v>
      </c>
      <c r="M6" s="11">
        <f>[2]Agosto!$B$16</f>
        <v>23.658333333333331</v>
      </c>
      <c r="N6" s="11">
        <f>[2]Agosto!$B$17</f>
        <v>18.216666666666665</v>
      </c>
      <c r="O6" s="11">
        <f>[2]Agosto!$B$18</f>
        <v>14.6625</v>
      </c>
      <c r="P6" s="11">
        <f>[2]Agosto!$B$19</f>
        <v>16.383333333333336</v>
      </c>
      <c r="Q6" s="11">
        <f>[2]Agosto!$B$20</f>
        <v>21.004166666666666</v>
      </c>
      <c r="R6" s="11">
        <f>[2]Agosto!$B$21</f>
        <v>22.670833333333334</v>
      </c>
      <c r="S6" s="11">
        <f>[2]Agosto!$B$22</f>
        <v>26.670833333333334</v>
      </c>
      <c r="T6" s="11">
        <f>[2]Agosto!$B$23</f>
        <v>21.412499999999994</v>
      </c>
      <c r="U6" s="11">
        <f>[2]Agosto!$B$24</f>
        <v>18.741666666666671</v>
      </c>
      <c r="V6" s="11">
        <f>[2]Agosto!$B$25</f>
        <v>19.879166666666674</v>
      </c>
      <c r="W6" s="11">
        <f>[2]Agosto!$B$26</f>
        <v>20.587500000000002</v>
      </c>
      <c r="X6" s="11">
        <f>[2]Agosto!$B$27</f>
        <v>19.629166666666666</v>
      </c>
      <c r="Y6" s="11">
        <f>[2]Agosto!$B$28</f>
        <v>18.395833333333336</v>
      </c>
      <c r="Z6" s="11">
        <f>[2]Agosto!$B$29</f>
        <v>19.087500000000002</v>
      </c>
      <c r="AA6" s="11">
        <f>[2]Agosto!$B$30</f>
        <v>17.587499999999999</v>
      </c>
      <c r="AB6" s="11">
        <f>[2]Agosto!$B$31</f>
        <v>21.141666666666662</v>
      </c>
      <c r="AC6" s="11">
        <f>[2]Agosto!$B$32</f>
        <v>21.391666666666662</v>
      </c>
      <c r="AD6" s="11">
        <f>[2]Agosto!$B$33</f>
        <v>23.470833333333331</v>
      </c>
      <c r="AE6" s="11">
        <f>[2]Agosto!$B$34</f>
        <v>25.395833333333339</v>
      </c>
      <c r="AF6" s="11">
        <f>[2]Agosto!$B$35</f>
        <v>24.212500000000002</v>
      </c>
      <c r="AG6" s="87">
        <f t="shared" ref="AG6" si="1">AVERAGE(B6:AF6)</f>
        <v>19.49583333333333</v>
      </c>
    </row>
    <row r="7" spans="1:36" x14ac:dyDescent="0.2">
      <c r="A7" s="58" t="s">
        <v>104</v>
      </c>
      <c r="B7" s="11">
        <f>[3]Agosto!$B$5</f>
        <v>26.7</v>
      </c>
      <c r="C7" s="11">
        <f>[3]Agosto!$B$6</f>
        <v>20.175000000000001</v>
      </c>
      <c r="D7" s="11">
        <f>[3]Agosto!$B$7</f>
        <v>13.705882352941176</v>
      </c>
      <c r="E7" s="11">
        <f>[3]Agosto!$B$8</f>
        <v>15.912500000000001</v>
      </c>
      <c r="F7" s="11">
        <f>[3]Agosto!$B$9</f>
        <v>18.850000000000001</v>
      </c>
      <c r="G7" s="11">
        <f>[3]Agosto!$B$10</f>
        <v>22.774999999999999</v>
      </c>
      <c r="H7" s="11">
        <f>[3]Agosto!$B$11</f>
        <v>24.906249999999996</v>
      </c>
      <c r="I7" s="11">
        <f>[3]Agosto!$B$12</f>
        <v>28.006249999999998</v>
      </c>
      <c r="J7" s="11">
        <f>[3]Agosto!$B$13</f>
        <v>28.756249999999998</v>
      </c>
      <c r="K7" s="11">
        <f>[3]Agosto!$B$14</f>
        <v>21.118750000000002</v>
      </c>
      <c r="L7" s="11">
        <f>[3]Agosto!$B$15</f>
        <v>24.088235294117649</v>
      </c>
      <c r="M7" s="11">
        <f>[3]Agosto!$B$16</f>
        <v>28.987499999999997</v>
      </c>
      <c r="N7" s="11">
        <f>[3]Agosto!$B$17</f>
        <v>24.081249999999997</v>
      </c>
      <c r="O7" s="11">
        <f>[3]Agosto!$B$18</f>
        <v>20.147058823529417</v>
      </c>
      <c r="P7" s="11">
        <f>[3]Agosto!$B$19</f>
        <v>22.268750000000001</v>
      </c>
      <c r="Q7" s="11">
        <f>[3]Agosto!$B$20</f>
        <v>25.437500000000004</v>
      </c>
      <c r="R7" s="11">
        <f>[3]Agosto!$B$21</f>
        <v>28.081250000000001</v>
      </c>
      <c r="S7" s="11">
        <f>[3]Agosto!$B$22</f>
        <v>27.724999999999998</v>
      </c>
      <c r="T7" s="11">
        <f>[3]Agosto!$B$23</f>
        <v>26.487500000000004</v>
      </c>
      <c r="U7" s="11">
        <f>[3]Agosto!$B$24</f>
        <v>24.762499999999999</v>
      </c>
      <c r="V7" s="11">
        <f>[3]Agosto!$B$25</f>
        <v>24.711764705882356</v>
      </c>
      <c r="W7" s="11">
        <f>[3]Agosto!$B$26</f>
        <v>24.629411764705878</v>
      </c>
      <c r="X7" s="11">
        <f>[3]Agosto!$B$27</f>
        <v>24.458823529411767</v>
      </c>
      <c r="Y7" s="11">
        <f>[3]Agosto!$B$28</f>
        <v>24.594117647058823</v>
      </c>
      <c r="Z7" s="11">
        <f>[3]Agosto!$B$29</f>
        <v>23.741176470588236</v>
      </c>
      <c r="AA7" s="11">
        <f>[3]Agosto!$B$30</f>
        <v>25.306250000000002</v>
      </c>
      <c r="AB7" s="11">
        <f>[3]Agosto!$B$31</f>
        <v>23.206249999999997</v>
      </c>
      <c r="AC7" s="11">
        <f>[3]Agosto!$B$32</f>
        <v>26.356250000000003</v>
      </c>
      <c r="AD7" s="11">
        <f>[3]Agosto!$B$33</f>
        <v>28.7</v>
      </c>
      <c r="AE7" s="11">
        <f>[3]Agosto!$B$34</f>
        <v>30.581250000000001</v>
      </c>
      <c r="AF7" s="11">
        <f>[3]Agosto!$B$35</f>
        <v>26.553333333333327</v>
      </c>
      <c r="AG7" s="91">
        <f>AVERAGE(B7:AF7)</f>
        <v>24.381001739405438</v>
      </c>
    </row>
    <row r="8" spans="1:36" x14ac:dyDescent="0.2">
      <c r="A8" s="58" t="s">
        <v>1</v>
      </c>
      <c r="B8" s="11">
        <f>[4]Agosto!$B$5</f>
        <v>23.804166666666664</v>
      </c>
      <c r="C8" s="11">
        <f>[4]Agosto!$B$6</f>
        <v>20.675000000000001</v>
      </c>
      <c r="D8" s="11">
        <f>[4]Agosto!$B$7</f>
        <v>13.483333333333336</v>
      </c>
      <c r="E8" s="11">
        <f>[4]Agosto!$B$8</f>
        <v>13.287500000000001</v>
      </c>
      <c r="F8" s="11">
        <f>[4]Agosto!$B$9</f>
        <v>17.737500000000001</v>
      </c>
      <c r="G8" s="11">
        <f>[4]Agosto!$B$10</f>
        <v>17.95</v>
      </c>
      <c r="H8" s="11" t="str">
        <f>[4]Agosto!$B$11</f>
        <v>*</v>
      </c>
      <c r="I8" s="11" t="str">
        <f>[4]Agosto!$B$12</f>
        <v>*</v>
      </c>
      <c r="J8" s="11" t="str">
        <f>[4]Agosto!$B$13</f>
        <v>*</v>
      </c>
      <c r="K8" s="11" t="str">
        <f>[4]Agosto!$B$14</f>
        <v>*</v>
      </c>
      <c r="L8" s="11" t="str">
        <f>[4]Agosto!$B$15</f>
        <v>*</v>
      </c>
      <c r="M8" s="11" t="str">
        <f>[4]Agosto!$B$16</f>
        <v>*</v>
      </c>
      <c r="N8" s="11">
        <f>[4]Agosto!$B$17</f>
        <v>25.99</v>
      </c>
      <c r="O8" s="11">
        <f>[4]Agosto!$B$18</f>
        <v>18.962499999999999</v>
      </c>
      <c r="P8" s="11">
        <f>[4]Agosto!$B$19</f>
        <v>22.783333333333328</v>
      </c>
      <c r="Q8" s="11">
        <f>[4]Agosto!$B$20</f>
        <v>26.649999999999995</v>
      </c>
      <c r="R8" s="11">
        <f>[4]Agosto!$B$21</f>
        <v>25.745833333333334</v>
      </c>
      <c r="S8" s="11">
        <f>[4]Agosto!$B$22</f>
        <v>26.866666666666664</v>
      </c>
      <c r="T8" s="11">
        <f>[4]Agosto!$B$23</f>
        <v>25.320833333333329</v>
      </c>
      <c r="U8" s="11">
        <f>[4]Agosto!$B$24</f>
        <v>23.170833333333331</v>
      </c>
      <c r="V8" s="11">
        <f>[4]Agosto!$B$25</f>
        <v>21.72</v>
      </c>
      <c r="W8" s="11" t="str">
        <f>[4]Agosto!$B$26</f>
        <v>*</v>
      </c>
      <c r="X8" s="11" t="str">
        <f>[4]Agosto!$B$27</f>
        <v>*</v>
      </c>
      <c r="Y8" s="11" t="str">
        <f>[4]Agosto!$B$28</f>
        <v>*</v>
      </c>
      <c r="Z8" s="11" t="str">
        <f>[4]Agosto!$B$29</f>
        <v>*</v>
      </c>
      <c r="AA8" s="11" t="str">
        <f>[4]Agosto!$B$30</f>
        <v>*</v>
      </c>
      <c r="AB8" s="11" t="str">
        <f>[4]Agosto!$B$31</f>
        <v>*</v>
      </c>
      <c r="AC8" s="11">
        <f>[4]Agosto!$B$32</f>
        <v>30.308333333333334</v>
      </c>
      <c r="AD8" s="11">
        <f>[4]Agosto!$B$33</f>
        <v>26.487499999999994</v>
      </c>
      <c r="AE8" s="11">
        <f>[4]Agosto!$B$34</f>
        <v>27.758333333333329</v>
      </c>
      <c r="AF8" s="11">
        <f>[4]Agosto!$B$35</f>
        <v>28.137499999999999</v>
      </c>
      <c r="AG8" s="87">
        <f t="shared" ref="AG8" si="2">AVERAGE(B8:AF8)</f>
        <v>22.991535087719299</v>
      </c>
    </row>
    <row r="9" spans="1:36" x14ac:dyDescent="0.2">
      <c r="A9" s="58" t="s">
        <v>167</v>
      </c>
      <c r="B9" s="11">
        <f>[5]Agosto!$B$5</f>
        <v>22.754166666666666</v>
      </c>
      <c r="C9" s="11">
        <f>[5]Agosto!$B$6</f>
        <v>16.145833333333332</v>
      </c>
      <c r="D9" s="11">
        <f>[5]Agosto!$B$7</f>
        <v>9.4583333333333339</v>
      </c>
      <c r="E9" s="11">
        <f>[5]Agosto!$B$8</f>
        <v>10.529166666666667</v>
      </c>
      <c r="F9" s="11">
        <f>[5]Agosto!$B$9</f>
        <v>13.483333333333333</v>
      </c>
      <c r="G9" s="11">
        <f>[5]Agosto!$B$10</f>
        <v>18.454166666666669</v>
      </c>
      <c r="H9" s="11">
        <f>[5]Agosto!$B$11</f>
        <v>20.579166666666666</v>
      </c>
      <c r="I9" s="11">
        <f>[5]Agosto!$B$12</f>
        <v>23.130434782608695</v>
      </c>
      <c r="J9" s="11">
        <f>[5]Agosto!$B$13</f>
        <v>25.486363636363635</v>
      </c>
      <c r="K9" s="11">
        <f>[5]Agosto!$B$14</f>
        <v>12.145454545454545</v>
      </c>
      <c r="L9" s="11">
        <f>[5]Agosto!$B$15</f>
        <v>19.013043478260869</v>
      </c>
      <c r="M9" s="11">
        <f>[5]Agosto!$B$16</f>
        <v>27.157142857142862</v>
      </c>
      <c r="N9" s="11">
        <f>[5]Agosto!$B$17</f>
        <v>18.063636363636363</v>
      </c>
      <c r="O9" s="11">
        <f>[5]Agosto!$B$18</f>
        <v>13.441666666666665</v>
      </c>
      <c r="P9" s="11">
        <f>[5]Agosto!$B$19</f>
        <v>16.76956521739131</v>
      </c>
      <c r="Q9" s="11">
        <f>[5]Agosto!$B$20</f>
        <v>21.547826086956519</v>
      </c>
      <c r="R9" s="11">
        <f>[5]Agosto!$B$21</f>
        <v>23.852173913043476</v>
      </c>
      <c r="S9" s="11">
        <f>[5]Agosto!$B$22</f>
        <v>27.500000000000004</v>
      </c>
      <c r="T9" s="11">
        <f>[5]Agosto!$B$23</f>
        <v>19.668181818181818</v>
      </c>
      <c r="U9" s="11">
        <f>[5]Agosto!$B$24</f>
        <v>18.354166666666668</v>
      </c>
      <c r="V9" s="11">
        <f>[5]Agosto!$B$25</f>
        <v>20.141666666666666</v>
      </c>
      <c r="W9" s="11">
        <f>[5]Agosto!$B$26</f>
        <v>21.95</v>
      </c>
      <c r="X9" s="11">
        <f>[5]Agosto!$B$27</f>
        <v>19.287500000000001</v>
      </c>
      <c r="Y9" s="11">
        <f>[5]Agosto!$B$28</f>
        <v>20.029166666666665</v>
      </c>
      <c r="Z9" s="11">
        <f>[5]Agosto!$B$29</f>
        <v>20.112500000000001</v>
      </c>
      <c r="AA9" s="11">
        <f>[5]Agosto!$B$30</f>
        <v>18.020833333333332</v>
      </c>
      <c r="AB9" s="11">
        <f>[5]Agosto!$B$31</f>
        <v>21.362500000000001</v>
      </c>
      <c r="AC9" s="11">
        <f>[5]Agosto!$B$32</f>
        <v>24.112500000000001</v>
      </c>
      <c r="AD9" s="11">
        <f>[5]Agosto!$B$33</f>
        <v>24.608333333333334</v>
      </c>
      <c r="AE9" s="11">
        <f>[5]Agosto!$B$34</f>
        <v>26.412499999999994</v>
      </c>
      <c r="AF9" s="11">
        <f>[5]Agosto!$B$35</f>
        <v>25.041666666666668</v>
      </c>
      <c r="AG9" s="91">
        <f>AVERAGE(B9:AF9)</f>
        <v>19.95525772147441</v>
      </c>
    </row>
    <row r="10" spans="1:36" x14ac:dyDescent="0.2">
      <c r="A10" s="58" t="s">
        <v>111</v>
      </c>
      <c r="B10" s="11" t="str">
        <f>[6]Agosto!$B$5</f>
        <v>*</v>
      </c>
      <c r="C10" s="11" t="str">
        <f>[6]Agosto!$B$6</f>
        <v>*</v>
      </c>
      <c r="D10" s="11" t="str">
        <f>[6]Agosto!$B$7</f>
        <v>*</v>
      </c>
      <c r="E10" s="11" t="str">
        <f>[6]Agosto!$B$8</f>
        <v>*</v>
      </c>
      <c r="F10" s="11" t="str">
        <f>[6]Agosto!$B$9</f>
        <v>*</v>
      </c>
      <c r="G10" s="11" t="str">
        <f>[6]Agosto!$B$10</f>
        <v>*</v>
      </c>
      <c r="H10" s="11" t="str">
        <f>[6]Agosto!$B$11</f>
        <v>*</v>
      </c>
      <c r="I10" s="11" t="str">
        <f>[6]Agosto!$B$12</f>
        <v>*</v>
      </c>
      <c r="J10" s="11" t="str">
        <f>[6]Agosto!$B$13</f>
        <v>*</v>
      </c>
      <c r="K10" s="11" t="str">
        <f>[6]Agosto!$B$14</f>
        <v>*</v>
      </c>
      <c r="L10" s="11" t="str">
        <f>[6]Agosto!$B$15</f>
        <v>*</v>
      </c>
      <c r="M10" s="11" t="str">
        <f>[6]Agosto!$B$16</f>
        <v>*</v>
      </c>
      <c r="N10" s="11" t="str">
        <f>[6]Agosto!$B$17</f>
        <v>*</v>
      </c>
      <c r="O10" s="11" t="str">
        <f>[6]Agosto!$B$18</f>
        <v>*</v>
      </c>
      <c r="P10" s="11" t="str">
        <f>[6]Agosto!$B$19</f>
        <v>*</v>
      </c>
      <c r="Q10" s="11" t="str">
        <f>[6]Agosto!$B$20</f>
        <v>*</v>
      </c>
      <c r="R10" s="11" t="str">
        <f>[6]Agosto!$B$21</f>
        <v>*</v>
      </c>
      <c r="S10" s="11" t="str">
        <f>[6]Agosto!$B$22</f>
        <v>*</v>
      </c>
      <c r="T10" s="11" t="str">
        <f>[6]Agosto!$B$23</f>
        <v>*</v>
      </c>
      <c r="U10" s="11" t="str">
        <f>[6]Agosto!$B$24</f>
        <v>*</v>
      </c>
      <c r="V10" s="11" t="str">
        <f>[6]Agosto!$B$25</f>
        <v>*</v>
      </c>
      <c r="W10" s="11" t="str">
        <f>[6]Agosto!$B$26</f>
        <v>*</v>
      </c>
      <c r="X10" s="11" t="str">
        <f>[6]Agosto!$B$27</f>
        <v>*</v>
      </c>
      <c r="Y10" s="11" t="str">
        <f>[6]Agosto!$B$28</f>
        <v>*</v>
      </c>
      <c r="Z10" s="11" t="str">
        <f>[6]Agosto!$B$29</f>
        <v>*</v>
      </c>
      <c r="AA10" s="11" t="str">
        <f>[6]Agosto!$B$30</f>
        <v>*</v>
      </c>
      <c r="AB10" s="11" t="str">
        <f>[6]Agosto!$B$31</f>
        <v>*</v>
      </c>
      <c r="AC10" s="11" t="str">
        <f>[6]Agosto!$B$32</f>
        <v>*</v>
      </c>
      <c r="AD10" s="11" t="str">
        <f>[6]Agosto!$B$33</f>
        <v>*</v>
      </c>
      <c r="AE10" s="11" t="str">
        <f>[6]Agosto!$B$34</f>
        <v>*</v>
      </c>
      <c r="AF10" s="11" t="str">
        <f>[6]Agosto!$B$35</f>
        <v>*</v>
      </c>
      <c r="AG10" s="128" t="s">
        <v>226</v>
      </c>
    </row>
    <row r="11" spans="1:36" x14ac:dyDescent="0.2">
      <c r="A11" s="58" t="s">
        <v>64</v>
      </c>
      <c r="B11" s="11">
        <f>[7]Agosto!$B$5</f>
        <v>23.991666666666664</v>
      </c>
      <c r="C11" s="11">
        <f>[7]Agosto!$B$6</f>
        <v>23.141666666666669</v>
      </c>
      <c r="D11" s="11">
        <f>[7]Agosto!$B$7</f>
        <v>13.275</v>
      </c>
      <c r="E11" s="11">
        <f>[7]Agosto!$B$8</f>
        <v>13.654166666666667</v>
      </c>
      <c r="F11" s="11">
        <f>[7]Agosto!$B$9</f>
        <v>16.675000000000001</v>
      </c>
      <c r="G11" s="11">
        <f>[7]Agosto!$B$10</f>
        <v>20.129166666666666</v>
      </c>
      <c r="H11" s="11">
        <f>[7]Agosto!$B$11</f>
        <v>22.787499999999998</v>
      </c>
      <c r="I11" s="11">
        <f>[7]Agosto!$B$12</f>
        <v>25.320833333333329</v>
      </c>
      <c r="J11" s="11">
        <f>[7]Agosto!$B$13</f>
        <v>26.291666666666671</v>
      </c>
      <c r="K11" s="11">
        <f>[7]Agosto!$B$14</f>
        <v>23.033333333333335</v>
      </c>
      <c r="L11" s="11">
        <f>[7]Agosto!$B$15</f>
        <v>22.783333333333335</v>
      </c>
      <c r="M11" s="11">
        <f>[7]Agosto!$B$16</f>
        <v>27.229166666666661</v>
      </c>
      <c r="N11" s="11">
        <f>[7]Agosto!$B$17</f>
        <v>26.191666666666666</v>
      </c>
      <c r="O11" s="11">
        <f>[7]Agosto!$B$18</f>
        <v>19.737500000000001</v>
      </c>
      <c r="P11" s="11">
        <f>[7]Agosto!$B$19</f>
        <v>18.395833333333332</v>
      </c>
      <c r="Q11" s="11">
        <f>[7]Agosto!$B$20</f>
        <v>22.466666666666669</v>
      </c>
      <c r="R11" s="11">
        <f>[7]Agosto!$B$21</f>
        <v>24.670833333333334</v>
      </c>
      <c r="S11" s="11">
        <f>[7]Agosto!$B$22</f>
        <v>25.804166666666671</v>
      </c>
      <c r="T11" s="11">
        <f>[7]Agosto!$B$23</f>
        <v>25.579166666666666</v>
      </c>
      <c r="U11" s="11">
        <f>[7]Agosto!$B$24</f>
        <v>21.391666666666669</v>
      </c>
      <c r="V11" s="11">
        <f>[7]Agosto!$B$25</f>
        <v>22.1875</v>
      </c>
      <c r="W11" s="11">
        <f>[7]Agosto!$B$26</f>
        <v>21.579166666666669</v>
      </c>
      <c r="X11" s="11">
        <f>[7]Agosto!$B$27</f>
        <v>21.608333333333331</v>
      </c>
      <c r="Y11" s="11">
        <f>[7]Agosto!$B$28</f>
        <v>21.795833333333331</v>
      </c>
      <c r="Z11" s="11">
        <f>[7]Agosto!$B$29</f>
        <v>20.762499999999999</v>
      </c>
      <c r="AA11" s="11">
        <f>[7]Agosto!$B$30</f>
        <v>22.229166666666668</v>
      </c>
      <c r="AB11" s="11">
        <f>[7]Agosto!$B$31</f>
        <v>23.412500000000005</v>
      </c>
      <c r="AC11" s="11">
        <f>[7]Agosto!$B$32</f>
        <v>23.870833333333334</v>
      </c>
      <c r="AD11" s="11">
        <f>[7]Agosto!$B$33</f>
        <v>25.679166666666671</v>
      </c>
      <c r="AE11" s="11">
        <f>[7]Agosto!$B$34</f>
        <v>27.316666666666663</v>
      </c>
      <c r="AF11" s="11">
        <f>[7]Agosto!$B$35</f>
        <v>28.058333333333337</v>
      </c>
      <c r="AG11" s="87">
        <f t="shared" ref="AG11" si="3">AVERAGE(B11:AF11)</f>
        <v>22.614516129032257</v>
      </c>
    </row>
    <row r="12" spans="1:36" x14ac:dyDescent="0.2">
      <c r="A12" s="58" t="s">
        <v>41</v>
      </c>
      <c r="B12" s="11">
        <f>[8]Agosto!$B$5</f>
        <v>23.166666666666668</v>
      </c>
      <c r="C12" s="11">
        <f>[8]Agosto!$B$6</f>
        <v>17.554166666666664</v>
      </c>
      <c r="D12" s="11">
        <f>[8]Agosto!$B$7</f>
        <v>11.837499999999999</v>
      </c>
      <c r="E12" s="11">
        <f>[8]Agosto!$B$8</f>
        <v>10.487500000000001</v>
      </c>
      <c r="F12" s="11">
        <f>[8]Agosto!$B$9</f>
        <v>12.987499999999999</v>
      </c>
      <c r="G12" s="11">
        <f>[8]Agosto!$B$10</f>
        <v>19.095833333333335</v>
      </c>
      <c r="H12" s="11">
        <f>[8]Agosto!$B$11</f>
        <v>23.487500000000001</v>
      </c>
      <c r="I12" s="11">
        <f>[8]Agosto!$B$12</f>
        <v>24.3</v>
      </c>
      <c r="J12" s="11">
        <f>[8]Agosto!$B$13</f>
        <v>24.408333333333331</v>
      </c>
      <c r="K12" s="11">
        <f>[8]Agosto!$B$14</f>
        <v>15.2875</v>
      </c>
      <c r="L12" s="11">
        <f>[8]Agosto!$B$15</f>
        <v>19.195833333333333</v>
      </c>
      <c r="M12" s="11">
        <f>[8]Agosto!$B$16</f>
        <v>24.633333333333336</v>
      </c>
      <c r="N12" s="11">
        <f>[8]Agosto!$B$17</f>
        <v>18.737500000000001</v>
      </c>
      <c r="O12" s="11">
        <f>[8]Agosto!$B$18</f>
        <v>14.383333333333333</v>
      </c>
      <c r="P12" s="11">
        <f>[8]Agosto!$B$19</f>
        <v>17.962499999999999</v>
      </c>
      <c r="Q12" s="11">
        <f>[8]Agosto!$B$20</f>
        <v>23.058333333333334</v>
      </c>
      <c r="R12" s="11">
        <f>[8]Agosto!$B$21</f>
        <v>25.220833333333335</v>
      </c>
      <c r="S12" s="11">
        <f>[8]Agosto!$B$22</f>
        <v>27.616666666666671</v>
      </c>
      <c r="T12" s="11">
        <f>[8]Agosto!$B$23</f>
        <v>20.245833333333334</v>
      </c>
      <c r="U12" s="11">
        <f>[8]Agosto!$B$24</f>
        <v>17.779166666666665</v>
      </c>
      <c r="V12" s="11">
        <f>[8]Agosto!$B$25</f>
        <v>20.741666666666664</v>
      </c>
      <c r="W12" s="11">
        <f>[8]Agosto!$B$26</f>
        <v>22.433333333333334</v>
      </c>
      <c r="X12" s="11">
        <f>[8]Agosto!$B$27</f>
        <v>21.433333333333334</v>
      </c>
      <c r="Y12" s="11">
        <f>[8]Agosto!$B$28</f>
        <v>20.204166666666669</v>
      </c>
      <c r="Z12" s="11">
        <f>[8]Agosto!$B$29</f>
        <v>23.654166666666672</v>
      </c>
      <c r="AA12" s="11">
        <f>[8]Agosto!$B$30</f>
        <v>19.925000000000001</v>
      </c>
      <c r="AB12" s="11">
        <f>[8]Agosto!$B$31</f>
        <v>23.341666666666658</v>
      </c>
      <c r="AC12" s="11">
        <f>[8]Agosto!$B$32</f>
        <v>23</v>
      </c>
      <c r="AD12" s="11">
        <f>[8]Agosto!$B$33</f>
        <v>24.604166666666671</v>
      </c>
      <c r="AE12" s="11">
        <f>[8]Agosto!$B$34</f>
        <v>26.683333333333334</v>
      </c>
      <c r="AF12" s="11">
        <f>[8]Agosto!$B$35</f>
        <v>24.483333333333331</v>
      </c>
      <c r="AG12" s="87">
        <f>AVERAGE(B12:AF12)</f>
        <v>20.708064516129031</v>
      </c>
      <c r="AI12" t="s">
        <v>47</v>
      </c>
    </row>
    <row r="13" spans="1:36" x14ac:dyDescent="0.2">
      <c r="A13" s="58" t="s">
        <v>114</v>
      </c>
      <c r="B13" s="11" t="str">
        <f>[9]Agosto!$B$5</f>
        <v>*</v>
      </c>
      <c r="C13" s="11" t="str">
        <f>[9]Agosto!$B$6</f>
        <v>*</v>
      </c>
      <c r="D13" s="11" t="str">
        <f>[9]Agosto!$B$7</f>
        <v>*</v>
      </c>
      <c r="E13" s="11" t="str">
        <f>[9]Agosto!$B$8</f>
        <v>*</v>
      </c>
      <c r="F13" s="11" t="str">
        <f>[9]Agosto!$B$9</f>
        <v>*</v>
      </c>
      <c r="G13" s="11" t="str">
        <f>[9]Agosto!$B$10</f>
        <v>*</v>
      </c>
      <c r="H13" s="11" t="str">
        <f>[9]Agosto!$B$11</f>
        <v>*</v>
      </c>
      <c r="I13" s="11" t="str">
        <f>[9]Agosto!$B$12</f>
        <v>*</v>
      </c>
      <c r="J13" s="11" t="str">
        <f>[9]Agosto!$B$13</f>
        <v>*</v>
      </c>
      <c r="K13" s="11" t="str">
        <f>[9]Agosto!$B$14</f>
        <v>*</v>
      </c>
      <c r="L13" s="11" t="str">
        <f>[9]Agosto!$B$15</f>
        <v>*</v>
      </c>
      <c r="M13" s="11" t="str">
        <f>[9]Agosto!$B$16</f>
        <v>*</v>
      </c>
      <c r="N13" s="11" t="str">
        <f>[9]Agosto!$B$17</f>
        <v>*</v>
      </c>
      <c r="O13" s="11" t="str">
        <f>[9]Agosto!$B$18</f>
        <v>*</v>
      </c>
      <c r="P13" s="11" t="str">
        <f>[9]Agosto!$B$19</f>
        <v>*</v>
      </c>
      <c r="Q13" s="11" t="str">
        <f>[9]Agosto!$B$20</f>
        <v>*</v>
      </c>
      <c r="R13" s="11" t="str">
        <f>[9]Agosto!$B$21</f>
        <v>*</v>
      </c>
      <c r="S13" s="11" t="str">
        <f>[9]Agosto!$B$22</f>
        <v>*</v>
      </c>
      <c r="T13" s="11" t="str">
        <f>[9]Agosto!$B$23</f>
        <v>*</v>
      </c>
      <c r="U13" s="11" t="str">
        <f>[9]Agosto!$B$24</f>
        <v>*</v>
      </c>
      <c r="V13" s="11" t="str">
        <f>[9]Agosto!$B$25</f>
        <v>*</v>
      </c>
      <c r="W13" s="11" t="str">
        <f>[9]Agosto!$B$26</f>
        <v>*</v>
      </c>
      <c r="X13" s="11" t="str">
        <f>[9]Agosto!$B$27</f>
        <v>*</v>
      </c>
      <c r="Y13" s="11" t="str">
        <f>[9]Agosto!$B$28</f>
        <v>*</v>
      </c>
      <c r="Z13" s="11" t="str">
        <f>[9]Agosto!$B$29</f>
        <v>*</v>
      </c>
      <c r="AA13" s="11" t="str">
        <f>[9]Agosto!$B$30</f>
        <v>*</v>
      </c>
      <c r="AB13" s="11" t="str">
        <f>[9]Agosto!$B$31</f>
        <v>*</v>
      </c>
      <c r="AC13" s="11" t="str">
        <f>[9]Agosto!$B$32</f>
        <v>*</v>
      </c>
      <c r="AD13" s="11" t="str">
        <f>[9]Agosto!$B$33</f>
        <v>*</v>
      </c>
      <c r="AE13" s="11" t="str">
        <f>[9]Agosto!$B$34</f>
        <v>*</v>
      </c>
      <c r="AF13" s="11" t="str">
        <f>[9]Agosto!$B$35</f>
        <v>*</v>
      </c>
      <c r="AG13" s="122" t="s">
        <v>226</v>
      </c>
    </row>
    <row r="14" spans="1:36" x14ac:dyDescent="0.2">
      <c r="A14" s="58" t="s">
        <v>118</v>
      </c>
      <c r="B14" s="11" t="str">
        <f>[10]Agosto!$B$5</f>
        <v>*</v>
      </c>
      <c r="C14" s="11" t="str">
        <f>[10]Agosto!$B$6</f>
        <v>*</v>
      </c>
      <c r="D14" s="11" t="str">
        <f>[10]Agosto!$B$7</f>
        <v>*</v>
      </c>
      <c r="E14" s="11" t="str">
        <f>[10]Agosto!$B$8</f>
        <v>*</v>
      </c>
      <c r="F14" s="11" t="str">
        <f>[10]Agosto!$B$9</f>
        <v>*</v>
      </c>
      <c r="G14" s="11" t="str">
        <f>[10]Agosto!$B$10</f>
        <v>*</v>
      </c>
      <c r="H14" s="11" t="str">
        <f>[10]Agosto!$B$11</f>
        <v>*</v>
      </c>
      <c r="I14" s="11" t="str">
        <f>[10]Agosto!$B$12</f>
        <v>*</v>
      </c>
      <c r="J14" s="11" t="str">
        <f>[10]Agosto!$B$13</f>
        <v>*</v>
      </c>
      <c r="K14" s="11" t="str">
        <f>[10]Agosto!$B$14</f>
        <v>*</v>
      </c>
      <c r="L14" s="11" t="str">
        <f>[10]Agosto!$B$15</f>
        <v>*</v>
      </c>
      <c r="M14" s="11" t="str">
        <f>[10]Agosto!$B$16</f>
        <v>*</v>
      </c>
      <c r="N14" s="11" t="str">
        <f>[10]Agosto!$B$17</f>
        <v>*</v>
      </c>
      <c r="O14" s="11" t="str">
        <f>[10]Agosto!$B$18</f>
        <v>*</v>
      </c>
      <c r="P14" s="11" t="str">
        <f>[10]Agosto!$B$19</f>
        <v>*</v>
      </c>
      <c r="Q14" s="11" t="str">
        <f>[10]Agosto!$B$20</f>
        <v>*</v>
      </c>
      <c r="R14" s="11" t="str">
        <f>[10]Agosto!$B$21</f>
        <v>*</v>
      </c>
      <c r="S14" s="11" t="str">
        <f>[10]Agosto!$B$22</f>
        <v>*</v>
      </c>
      <c r="T14" s="11" t="str">
        <f>[10]Agosto!$B$23</f>
        <v>*</v>
      </c>
      <c r="U14" s="11" t="str">
        <f>[10]Agosto!$B$24</f>
        <v>*</v>
      </c>
      <c r="V14" s="11" t="str">
        <f>[10]Agosto!$B$25</f>
        <v>*</v>
      </c>
      <c r="W14" s="11" t="str">
        <f>[10]Agosto!$B$26</f>
        <v>*</v>
      </c>
      <c r="X14" s="11" t="str">
        <f>[10]Agosto!$B$27</f>
        <v>*</v>
      </c>
      <c r="Y14" s="11" t="str">
        <f>[10]Agosto!$B$28</f>
        <v>*</v>
      </c>
      <c r="Z14" s="11" t="str">
        <f>[10]Agosto!$B$29</f>
        <v>*</v>
      </c>
      <c r="AA14" s="11" t="str">
        <f>[10]Agosto!$B$30</f>
        <v>*</v>
      </c>
      <c r="AB14" s="11" t="str">
        <f>[10]Agosto!$B$31</f>
        <v>*</v>
      </c>
      <c r="AC14" s="11" t="str">
        <f>[10]Agosto!$B$32</f>
        <v>*</v>
      </c>
      <c r="AD14" s="11" t="str">
        <f>[10]Agosto!$B$33</f>
        <v>*</v>
      </c>
      <c r="AE14" s="11" t="str">
        <f>[10]Agosto!$B$34</f>
        <v>*</v>
      </c>
      <c r="AF14" s="11" t="str">
        <f>[10]Agosto!$B$35</f>
        <v>*</v>
      </c>
      <c r="AG14" s="128" t="s">
        <v>226</v>
      </c>
    </row>
    <row r="15" spans="1:36" x14ac:dyDescent="0.2">
      <c r="A15" s="58" t="s">
        <v>121</v>
      </c>
      <c r="B15" s="11">
        <f>[11]Agosto!$B$5</f>
        <v>27.372727272727271</v>
      </c>
      <c r="C15" s="11">
        <f>[11]Agosto!$B$6</f>
        <v>15.590909090909088</v>
      </c>
      <c r="D15" s="11">
        <f>[11]Agosto!$B$7</f>
        <v>13.516666666666667</v>
      </c>
      <c r="E15" s="11">
        <f>[11]Agosto!$B$8</f>
        <v>15.875</v>
      </c>
      <c r="F15" s="11">
        <f>[11]Agosto!$B$9</f>
        <v>18.600000000000001</v>
      </c>
      <c r="G15" s="11">
        <f>[11]Agosto!$B$10</f>
        <v>23.95</v>
      </c>
      <c r="H15" s="11">
        <f>[11]Agosto!$B$11</f>
        <v>24.74545454545455</v>
      </c>
      <c r="I15" s="11">
        <f>[11]Agosto!$B$12</f>
        <v>27.999999999999996</v>
      </c>
      <c r="J15" s="11">
        <f>[11]Agosto!$B$13</f>
        <v>28.799999999999994</v>
      </c>
      <c r="K15" s="11">
        <f>[11]Agosto!$B$14</f>
        <v>16.563636363636363</v>
      </c>
      <c r="L15" s="11">
        <f>[11]Agosto!$B$15</f>
        <v>25.7</v>
      </c>
      <c r="M15" s="11">
        <f>[11]Agosto!$B$16</f>
        <v>30.954545454545453</v>
      </c>
      <c r="N15" s="11">
        <f>[11]Agosto!$B$17</f>
        <v>20.354545454545459</v>
      </c>
      <c r="O15" s="11">
        <f>[11]Agosto!$B$18</f>
        <v>18.645454545454548</v>
      </c>
      <c r="P15" s="11">
        <f>[11]Agosto!$B$19</f>
        <v>21.672727272727272</v>
      </c>
      <c r="Q15" s="11">
        <f>[11]Agosto!$B$20</f>
        <v>26.909090909090903</v>
      </c>
      <c r="R15" s="11">
        <f>[11]Agosto!$B$21</f>
        <v>28.945454545454542</v>
      </c>
      <c r="S15" s="11">
        <f>[11]Agosto!$B$22</f>
        <v>29.450000000000006</v>
      </c>
      <c r="T15" s="11">
        <f>[11]Agosto!$B$23</f>
        <v>23.190909090909091</v>
      </c>
      <c r="U15" s="11">
        <f>[11]Agosto!$B$24</f>
        <v>23.900000000000002</v>
      </c>
      <c r="V15" s="11">
        <f>[11]Agosto!$B$25</f>
        <v>24.700000000000003</v>
      </c>
      <c r="W15" s="11">
        <f>[11]Agosto!$B$26</f>
        <v>25.90909090909091</v>
      </c>
      <c r="X15" s="11">
        <f>[11]Agosto!$B$27</f>
        <v>22.941666666666666</v>
      </c>
      <c r="Y15" s="11">
        <f>[11]Agosto!$B$28</f>
        <v>26.172727272727272</v>
      </c>
      <c r="Z15" s="11">
        <f>[11]Agosto!$B$29</f>
        <v>24.200000000000003</v>
      </c>
      <c r="AA15" s="11">
        <f>[11]Agosto!$B$30</f>
        <v>23.409090909090914</v>
      </c>
      <c r="AB15" s="11">
        <f>[11]Agosto!$B$31</f>
        <v>22.683333333333334</v>
      </c>
      <c r="AC15" s="11">
        <f>[11]Agosto!$B$32</f>
        <v>27.836363636363636</v>
      </c>
      <c r="AD15" s="11">
        <f>[11]Agosto!$B$33</f>
        <v>29.681818181818183</v>
      </c>
      <c r="AE15" s="11">
        <f>[11]Agosto!$B$34</f>
        <v>31.563636363636366</v>
      </c>
      <c r="AF15" s="11">
        <f>[11]Agosto!$B$35</f>
        <v>24.06</v>
      </c>
      <c r="AG15" s="91">
        <f>AVERAGE(B15:AF15)</f>
        <v>24.061124144672526</v>
      </c>
      <c r="AJ15" t="s">
        <v>47</v>
      </c>
    </row>
    <row r="16" spans="1:36" x14ac:dyDescent="0.2">
      <c r="A16" s="58" t="s">
        <v>168</v>
      </c>
      <c r="B16" s="11" t="str">
        <f>[12]Agosto!$B$5</f>
        <v>*</v>
      </c>
      <c r="C16" s="11" t="str">
        <f>[12]Agosto!$B$6</f>
        <v>*</v>
      </c>
      <c r="D16" s="11" t="str">
        <f>[12]Agosto!$B$7</f>
        <v>*</v>
      </c>
      <c r="E16" s="11" t="str">
        <f>[12]Agosto!$B$8</f>
        <v>*</v>
      </c>
      <c r="F16" s="11" t="str">
        <f>[12]Agosto!$B$9</f>
        <v>*</v>
      </c>
      <c r="G16" s="11" t="str">
        <f>[12]Agosto!$B$10</f>
        <v>*</v>
      </c>
      <c r="H16" s="11" t="str">
        <f>[12]Agosto!$B$11</f>
        <v>*</v>
      </c>
      <c r="I16" s="11" t="str">
        <f>[12]Agosto!$B$12</f>
        <v>*</v>
      </c>
      <c r="J16" s="11" t="str">
        <f>[12]Agosto!$B$13</f>
        <v>*</v>
      </c>
      <c r="K16" s="11" t="str">
        <f>[12]Agosto!$B$14</f>
        <v>*</v>
      </c>
      <c r="L16" s="11" t="str">
        <f>[12]Agosto!$B$15</f>
        <v>*</v>
      </c>
      <c r="M16" s="11" t="str">
        <f>[12]Agosto!$B$16</f>
        <v>*</v>
      </c>
      <c r="N16" s="11" t="str">
        <f>[12]Agosto!$B$17</f>
        <v>*</v>
      </c>
      <c r="O16" s="11" t="str">
        <f>[12]Agosto!$B$18</f>
        <v>*</v>
      </c>
      <c r="P16" s="11" t="str">
        <f>[12]Agosto!$B$19</f>
        <v>*</v>
      </c>
      <c r="Q16" s="11" t="str">
        <f>[12]Agosto!$B$20</f>
        <v>*</v>
      </c>
      <c r="R16" s="11" t="str">
        <f>[12]Agosto!$B$21</f>
        <v>*</v>
      </c>
      <c r="S16" s="11" t="str">
        <f>[12]Agosto!$B$22</f>
        <v>*</v>
      </c>
      <c r="T16" s="11" t="str">
        <f>[12]Agosto!$B$23</f>
        <v>*</v>
      </c>
      <c r="U16" s="11" t="str">
        <f>[12]Agosto!$B$24</f>
        <v>*</v>
      </c>
      <c r="V16" s="11" t="str">
        <f>[12]Agosto!$B$25</f>
        <v>*</v>
      </c>
      <c r="W16" s="11" t="str">
        <f>[12]Agosto!$B$26</f>
        <v>*</v>
      </c>
      <c r="X16" s="11" t="str">
        <f>[12]Agosto!$B$27</f>
        <v>*</v>
      </c>
      <c r="Y16" s="11" t="str">
        <f>[12]Agosto!$B$28</f>
        <v>*</v>
      </c>
      <c r="Z16" s="11" t="str">
        <f>[12]Agosto!$B$29</f>
        <v>*</v>
      </c>
      <c r="AA16" s="11" t="str">
        <f>[12]Agosto!$B$30</f>
        <v>*</v>
      </c>
      <c r="AB16" s="11" t="str">
        <f>[12]Agosto!$B$31</f>
        <v>*</v>
      </c>
      <c r="AC16" s="11" t="str">
        <f>[12]Agosto!$B$32</f>
        <v>*</v>
      </c>
      <c r="AD16" s="11" t="str">
        <f>[12]Agosto!$B$33</f>
        <v>*</v>
      </c>
      <c r="AE16" s="11" t="str">
        <f>[12]Agosto!$B$34</f>
        <v>*</v>
      </c>
      <c r="AF16" s="11" t="str">
        <f>[12]Agosto!$B$35</f>
        <v>*</v>
      </c>
      <c r="AG16" s="128" t="s">
        <v>226</v>
      </c>
      <c r="AJ16" t="s">
        <v>47</v>
      </c>
    </row>
    <row r="17" spans="1:37" x14ac:dyDescent="0.2">
      <c r="A17" s="58" t="s">
        <v>2</v>
      </c>
      <c r="B17" s="11">
        <f>[13]Agosto!$B$5</f>
        <v>25.008333333333329</v>
      </c>
      <c r="C17" s="11">
        <f>[13]Agosto!$B$6</f>
        <v>20.829166666666669</v>
      </c>
      <c r="D17" s="11">
        <f>[13]Agosto!$B$7</f>
        <v>10.437499999999998</v>
      </c>
      <c r="E17" s="11">
        <f>[13]Agosto!$B$8</f>
        <v>14.185714285714285</v>
      </c>
      <c r="F17" s="11">
        <f>[13]Agosto!$B$9</f>
        <v>16.491666666666664</v>
      </c>
      <c r="G17" s="11">
        <f>[13]Agosto!$B$10</f>
        <v>20.070833333333329</v>
      </c>
      <c r="H17" s="11">
        <f>[13]Agosto!$B$11</f>
        <v>23.883333333333336</v>
      </c>
      <c r="I17" s="11">
        <f>[13]Agosto!$B$12</f>
        <v>26.379166666666666</v>
      </c>
      <c r="J17" s="11">
        <f>[13]Agosto!$B$13</f>
        <v>26.362500000000001</v>
      </c>
      <c r="K17" s="11">
        <f>[13]Agosto!$B$14</f>
        <v>21.987499999999997</v>
      </c>
      <c r="L17" s="11">
        <f>[13]Agosto!$B$15</f>
        <v>23.595833333333335</v>
      </c>
      <c r="M17" s="11">
        <f>[13]Agosto!$B$16</f>
        <v>25.912499999999998</v>
      </c>
      <c r="N17" s="11">
        <f>[13]Agosto!$B$17</f>
        <v>23.141666666666666</v>
      </c>
      <c r="O17" s="11">
        <f>[13]Agosto!$B$18</f>
        <v>18.116666666666671</v>
      </c>
      <c r="P17" s="11">
        <f>[13]Agosto!$B$19</f>
        <v>21.241666666666664</v>
      </c>
      <c r="Q17" s="11">
        <f>[13]Agosto!$B$20</f>
        <v>24.637500000000003</v>
      </c>
      <c r="R17" s="11">
        <f>[13]Agosto!$B$21</f>
        <v>26.154166666666669</v>
      </c>
      <c r="S17" s="11">
        <f>[13]Agosto!$B$22</f>
        <v>26.045833333333334</v>
      </c>
      <c r="T17" s="11">
        <f>[13]Agosto!$B$23</f>
        <v>23.012499999999999</v>
      </c>
      <c r="U17" s="11">
        <f>[13]Agosto!$B$24</f>
        <v>22.345833333333342</v>
      </c>
      <c r="V17" s="11">
        <f>[13]Agosto!$B$25</f>
        <v>24.854166666666668</v>
      </c>
      <c r="W17" s="11">
        <f>[13]Agosto!$B$26</f>
        <v>25.733333333333334</v>
      </c>
      <c r="X17" s="11">
        <f>[13]Agosto!$B$27</f>
        <v>23.912499999999994</v>
      </c>
      <c r="Y17" s="11">
        <f>[13]Agosto!$B$28</f>
        <v>24.145833333333332</v>
      </c>
      <c r="Z17" s="11">
        <f>[13]Agosto!$B$29</f>
        <v>24.325000000000006</v>
      </c>
      <c r="AA17" s="11">
        <f>[13]Agosto!$B$30</f>
        <v>26.883333333333336</v>
      </c>
      <c r="AB17" s="11">
        <f>[13]Agosto!$B$31</f>
        <v>21.679166666666664</v>
      </c>
      <c r="AC17" s="11">
        <f>[13]Agosto!$B$32</f>
        <v>24.812500000000004</v>
      </c>
      <c r="AD17" s="11">
        <f>[13]Agosto!$B$33</f>
        <v>27.070833333333329</v>
      </c>
      <c r="AE17" s="11">
        <f>[13]Agosto!$B$34</f>
        <v>28.612499999999997</v>
      </c>
      <c r="AF17" s="11">
        <f>[13]Agosto!$B$35</f>
        <v>27.937499999999996</v>
      </c>
      <c r="AG17" s="87">
        <f t="shared" ref="AG17:AG22" si="4">AVERAGE(B17:AF17)</f>
        <v>23.219566052227346</v>
      </c>
      <c r="AH17" s="12" t="s">
        <v>47</v>
      </c>
    </row>
    <row r="18" spans="1:37" x14ac:dyDescent="0.2">
      <c r="A18" s="58" t="s">
        <v>3</v>
      </c>
      <c r="B18" s="11">
        <f>[14]Agosto!$B$5</f>
        <v>23.695833333333336</v>
      </c>
      <c r="C18" s="11">
        <f>[14]Agosto!$B$6</f>
        <v>25.175000000000001</v>
      </c>
      <c r="D18" s="11">
        <f>[14]Agosto!$B$7</f>
        <v>17.412500000000001</v>
      </c>
      <c r="E18" s="11">
        <f>[14]Agosto!$B$8</f>
        <v>14.154166666666669</v>
      </c>
      <c r="F18" s="11">
        <f>[14]Agosto!$B$9</f>
        <v>17.712500000000002</v>
      </c>
      <c r="G18" s="11">
        <f>[14]Agosto!$B$10</f>
        <v>17.5</v>
      </c>
      <c r="H18" s="11">
        <f>[14]Agosto!$B$11</f>
        <v>21.445833333333336</v>
      </c>
      <c r="I18" s="11">
        <f>[14]Agosto!$B$12</f>
        <v>22.904166666666669</v>
      </c>
      <c r="J18" s="11">
        <f>[14]Agosto!$B$13</f>
        <v>22.599999999999998</v>
      </c>
      <c r="K18" s="11">
        <f>[14]Agosto!$B$14</f>
        <v>23.083333333333332</v>
      </c>
      <c r="L18" s="11">
        <f>[14]Agosto!$B$15</f>
        <v>23.529166666666665</v>
      </c>
      <c r="M18" s="11">
        <f>[14]Agosto!$B$16</f>
        <v>25.245833333333337</v>
      </c>
      <c r="N18" s="11">
        <f>[14]Agosto!$B$17</f>
        <v>24.895833333333329</v>
      </c>
      <c r="O18" s="11">
        <f>[14]Agosto!$B$18</f>
        <v>23.241666666666671</v>
      </c>
      <c r="P18" s="11">
        <f>[14]Agosto!$B$19</f>
        <v>21.779166666666669</v>
      </c>
      <c r="Q18" s="11">
        <f>[14]Agosto!$B$20</f>
        <v>22.775000000000002</v>
      </c>
      <c r="R18" s="11">
        <f>[14]Agosto!$B$21</f>
        <v>23.858333333333334</v>
      </c>
      <c r="S18" s="11">
        <f>[14]Agosto!$B$22</f>
        <v>25.762500000000003</v>
      </c>
      <c r="T18" s="11">
        <f>[14]Agosto!$B$23</f>
        <v>24.654166666666669</v>
      </c>
      <c r="U18" s="11">
        <f>[14]Agosto!$B$24</f>
        <v>24.329166666666666</v>
      </c>
      <c r="V18" s="11">
        <f>[14]Agosto!$B$25</f>
        <v>24.833333333333339</v>
      </c>
      <c r="W18" s="11">
        <f>[14]Agosto!$B$26</f>
        <v>24.033333333333328</v>
      </c>
      <c r="X18" s="11">
        <f>[14]Agosto!$B$27</f>
        <v>22.412499999999998</v>
      </c>
      <c r="Y18" s="11">
        <f>[14]Agosto!$B$28</f>
        <v>21.575000000000003</v>
      </c>
      <c r="Z18" s="11">
        <f>[14]Agosto!$B$29</f>
        <v>21.429166666666664</v>
      </c>
      <c r="AA18" s="11">
        <f>[14]Agosto!$B$30</f>
        <v>24.075000000000003</v>
      </c>
      <c r="AB18" s="11">
        <f>[14]Agosto!$B$31</f>
        <v>25.216666666666669</v>
      </c>
      <c r="AC18" s="11">
        <f>[14]Agosto!$B$32</f>
        <v>23.654166666666665</v>
      </c>
      <c r="AD18" s="11">
        <f>[14]Agosto!$B$33</f>
        <v>24.525000000000002</v>
      </c>
      <c r="AE18" s="11">
        <f>[14]Agosto!$B$34</f>
        <v>25.804166666666664</v>
      </c>
      <c r="AF18" s="11">
        <f>[14]Agosto!$B$35</f>
        <v>26.875</v>
      </c>
      <c r="AG18" s="87">
        <f>AVERAGE(B18:AF18)</f>
        <v>22.909274193548388</v>
      </c>
      <c r="AH18" s="12" t="s">
        <v>47</v>
      </c>
      <c r="AJ18" t="s">
        <v>47</v>
      </c>
      <c r="AK18" t="s">
        <v>47</v>
      </c>
    </row>
    <row r="19" spans="1:37" x14ac:dyDescent="0.2">
      <c r="A19" s="58" t="s">
        <v>4</v>
      </c>
      <c r="B19" s="11">
        <f>[15]Agosto!$B$5</f>
        <v>23.733333333333338</v>
      </c>
      <c r="C19" s="11">
        <f>[15]Agosto!$B$6</f>
        <v>24.287500000000005</v>
      </c>
      <c r="D19" s="11">
        <f>[15]Agosto!$B$7</f>
        <v>13.174999999999997</v>
      </c>
      <c r="E19" s="11">
        <f>[15]Agosto!$B$8</f>
        <v>10.333333333333334</v>
      </c>
      <c r="F19" s="11">
        <f>[15]Agosto!$B$9</f>
        <v>15.89583333333333</v>
      </c>
      <c r="G19" s="11">
        <f>[15]Agosto!$B$10</f>
        <v>16.149999999999999</v>
      </c>
      <c r="H19" s="11">
        <f>[15]Agosto!$B$11</f>
        <v>20.454166666666662</v>
      </c>
      <c r="I19" s="11">
        <f>[15]Agosto!$B$12</f>
        <v>23.175000000000001</v>
      </c>
      <c r="J19" s="11">
        <f>[15]Agosto!$B$13</f>
        <v>23.708333333333332</v>
      </c>
      <c r="K19" s="11">
        <f>[15]Agosto!$B$14</f>
        <v>24.141666666666666</v>
      </c>
      <c r="L19" s="11">
        <f>[15]Agosto!$B$15</f>
        <v>23.775000000000006</v>
      </c>
      <c r="M19" s="11">
        <f>[15]Agosto!$B$16</f>
        <v>24.962500000000002</v>
      </c>
      <c r="N19" s="11">
        <f>[15]Agosto!$B$17</f>
        <v>25.074999999999999</v>
      </c>
      <c r="O19" s="11">
        <f>[15]Agosto!$B$18</f>
        <v>19.429166666666671</v>
      </c>
      <c r="P19" s="11">
        <f>[15]Agosto!$B$19</f>
        <v>19.724999999999998</v>
      </c>
      <c r="Q19" s="11">
        <f>[15]Agosto!$B$20</f>
        <v>22.420833333333331</v>
      </c>
      <c r="R19" s="11">
        <f>[15]Agosto!$B$21</f>
        <v>23.5</v>
      </c>
      <c r="S19" s="11">
        <f>[15]Agosto!$B$22</f>
        <v>25.516666666666666</v>
      </c>
      <c r="T19" s="11">
        <f>[15]Agosto!$B$23</f>
        <v>23.591666666666658</v>
      </c>
      <c r="U19" s="11">
        <f>[15]Agosto!$B$24</f>
        <v>22.545833333333331</v>
      </c>
      <c r="V19" s="11">
        <f>[15]Agosto!$B$25</f>
        <v>23.266666666666666</v>
      </c>
      <c r="W19" s="11">
        <f>[15]Agosto!$B$26</f>
        <v>23.108333333333331</v>
      </c>
      <c r="X19" s="11">
        <f>[15]Agosto!$B$27</f>
        <v>23.070833333333336</v>
      </c>
      <c r="Y19" s="11">
        <f>[15]Agosto!$B$28</f>
        <v>22.204166666666669</v>
      </c>
      <c r="Z19" s="11">
        <f>[15]Agosto!$B$29</f>
        <v>22.566666666666666</v>
      </c>
      <c r="AA19" s="11">
        <f>[15]Agosto!$B$30</f>
        <v>25.104166666666668</v>
      </c>
      <c r="AB19" s="11">
        <f>[15]Agosto!$B$31</f>
        <v>23.904166666666669</v>
      </c>
      <c r="AC19" s="11">
        <f>[15]Agosto!$B$32</f>
        <v>23.3125</v>
      </c>
      <c r="AD19" s="11">
        <f>[15]Agosto!$B$33</f>
        <v>24.654166666666669</v>
      </c>
      <c r="AE19" s="11">
        <f>[15]Agosto!$B$34</f>
        <v>25.820833333333336</v>
      </c>
      <c r="AF19" s="11">
        <f>[15]Agosto!$B$35</f>
        <v>27.541666666666668</v>
      </c>
      <c r="AG19" s="87">
        <f t="shared" si="4"/>
        <v>22.262903225806454</v>
      </c>
      <c r="AH19" s="12" t="s">
        <v>47</v>
      </c>
      <c r="AJ19" t="s">
        <v>47</v>
      </c>
    </row>
    <row r="20" spans="1:37" x14ac:dyDescent="0.2">
      <c r="A20" s="58" t="s">
        <v>5</v>
      </c>
      <c r="B20" s="11">
        <f>[16]Agosto!$B$5</f>
        <v>27.037499999999994</v>
      </c>
      <c r="C20" s="11">
        <f>[16]Agosto!$B$6</f>
        <v>20.425000000000001</v>
      </c>
      <c r="D20" s="11">
        <f>[16]Agosto!$B$7</f>
        <v>15.133333333333335</v>
      </c>
      <c r="E20" s="11">
        <f>[16]Agosto!$B$8</f>
        <v>17.12916666666667</v>
      </c>
      <c r="F20" s="11">
        <f>[16]Agosto!$B$9</f>
        <v>19.3</v>
      </c>
      <c r="G20" s="11">
        <f>[16]Agosto!$B$10</f>
        <v>22.866666666666664</v>
      </c>
      <c r="H20" s="11">
        <f>[16]Agosto!$B$11</f>
        <v>24.974999999999998</v>
      </c>
      <c r="I20" s="11">
        <f>[16]Agosto!$B$12</f>
        <v>27.926086956521736</v>
      </c>
      <c r="J20" s="11">
        <f>[16]Agosto!$B$13</f>
        <v>27.095833333333328</v>
      </c>
      <c r="K20" s="11">
        <f>[16]Agosto!$B$14</f>
        <v>20.262500000000003</v>
      </c>
      <c r="L20" s="11">
        <f>[16]Agosto!$B$15</f>
        <v>21.700000000000003</v>
      </c>
      <c r="M20" s="11">
        <f>[16]Agosto!$B$16</f>
        <v>30.3</v>
      </c>
      <c r="N20" s="11">
        <f>[16]Agosto!$B$17</f>
        <v>24.241666666666664</v>
      </c>
      <c r="O20" s="11">
        <f>[16]Agosto!$B$18</f>
        <v>18.320833333333333</v>
      </c>
      <c r="P20" s="11">
        <f>[16]Agosto!$B$19</f>
        <v>21.191666666666666</v>
      </c>
      <c r="Q20" s="11">
        <f>[16]Agosto!$B$20</f>
        <v>26.74166666666666</v>
      </c>
      <c r="R20" s="11">
        <f>[16]Agosto!$B$21</f>
        <v>28.095652173913045</v>
      </c>
      <c r="S20" s="11">
        <f>[16]Agosto!$B$22</f>
        <v>28.941666666666666</v>
      </c>
      <c r="T20" s="11">
        <f>[16]Agosto!$B$23</f>
        <v>25.270833333333325</v>
      </c>
      <c r="U20" s="11">
        <f>[16]Agosto!$B$24</f>
        <v>23.254166666666666</v>
      </c>
      <c r="V20" s="11">
        <f>[16]Agosto!$B$25</f>
        <v>25.833333333333339</v>
      </c>
      <c r="W20" s="11">
        <f>[16]Agosto!$B$26</f>
        <v>28.058333333333341</v>
      </c>
      <c r="X20" s="11">
        <f>[16]Agosto!$B$27</f>
        <v>27.433333333333334</v>
      </c>
      <c r="Y20" s="11">
        <f>[16]Agosto!$B$28</f>
        <v>26.270833333333332</v>
      </c>
      <c r="Z20" s="11">
        <f>[16]Agosto!$B$29</f>
        <v>28.887499999999999</v>
      </c>
      <c r="AA20" s="11">
        <f>[16]Agosto!$B$30</f>
        <v>28.55416666666666</v>
      </c>
      <c r="AB20" s="11">
        <f>[16]Agosto!$B$31</f>
        <v>23.995833333333334</v>
      </c>
      <c r="AC20" s="11">
        <f>[16]Agosto!$B$32</f>
        <v>25.841666666666669</v>
      </c>
      <c r="AD20" s="11">
        <f>[16]Agosto!$B$33</f>
        <v>28.908333333333342</v>
      </c>
      <c r="AE20" s="11">
        <f>[16]Agosto!$B$34</f>
        <v>30.745833333333337</v>
      </c>
      <c r="AF20" s="11">
        <f>[16]Agosto!$B$35</f>
        <v>30.404166666666658</v>
      </c>
      <c r="AG20" s="87">
        <f t="shared" si="4"/>
        <v>25.004599111734457</v>
      </c>
      <c r="AH20" s="12" t="s">
        <v>47</v>
      </c>
    </row>
    <row r="21" spans="1:37" x14ac:dyDescent="0.2">
      <c r="A21" s="58" t="s">
        <v>43</v>
      </c>
      <c r="B21" s="11">
        <f>[17]Agosto!$B$5</f>
        <v>22.945833333333329</v>
      </c>
      <c r="C21" s="11">
        <f>[17]Agosto!$B$6</f>
        <v>23.958333333333329</v>
      </c>
      <c r="D21" s="11">
        <f>[17]Agosto!$B$7</f>
        <v>14.708333333333334</v>
      </c>
      <c r="E21" s="11">
        <f>[17]Agosto!$B$8</f>
        <v>11.737499999999999</v>
      </c>
      <c r="F21" s="11">
        <f>[17]Agosto!$B$9</f>
        <v>16.591666666666672</v>
      </c>
      <c r="G21" s="11">
        <f>[17]Agosto!$B$10</f>
        <v>16.537500000000001</v>
      </c>
      <c r="H21" s="11">
        <f>[17]Agosto!$B$11</f>
        <v>21.804166666666671</v>
      </c>
      <c r="I21" s="11">
        <f>[17]Agosto!$B$12</f>
        <v>23.016666666666669</v>
      </c>
      <c r="J21" s="11">
        <f>[17]Agosto!$B$13</f>
        <v>22.875000000000004</v>
      </c>
      <c r="K21" s="11">
        <f>[17]Agosto!$B$14</f>
        <v>24.095833333333335</v>
      </c>
      <c r="L21" s="11">
        <f>[17]Agosto!$B$15</f>
        <v>23.395833333333332</v>
      </c>
      <c r="M21" s="11">
        <f>[17]Agosto!$B$16</f>
        <v>24.733333333333338</v>
      </c>
      <c r="N21" s="11">
        <f>[17]Agosto!$B$17</f>
        <v>24.975000000000009</v>
      </c>
      <c r="O21" s="11">
        <f>[17]Agosto!$B$18</f>
        <v>21.341666666666669</v>
      </c>
      <c r="P21" s="11">
        <f>[17]Agosto!$B$19</f>
        <v>22.020833333333339</v>
      </c>
      <c r="Q21" s="11">
        <f>[17]Agosto!$B$20</f>
        <v>22.854166666666657</v>
      </c>
      <c r="R21" s="11">
        <f>[17]Agosto!$B$21</f>
        <v>23.891666666666669</v>
      </c>
      <c r="S21" s="11">
        <f>[17]Agosto!$B$22</f>
        <v>25.308333333333334</v>
      </c>
      <c r="T21" s="11">
        <f>[17]Agosto!$B$23</f>
        <v>23.312500000000004</v>
      </c>
      <c r="U21" s="11">
        <f>[17]Agosto!$B$24</f>
        <v>23.045833333333334</v>
      </c>
      <c r="V21" s="11">
        <f>[17]Agosto!$B$25</f>
        <v>24.570833333333329</v>
      </c>
      <c r="W21" s="11">
        <f>[17]Agosto!$B$26</f>
        <v>24.670833333333334</v>
      </c>
      <c r="X21" s="11">
        <f>[17]Agosto!$B$27</f>
        <v>24.00833333333334</v>
      </c>
      <c r="Y21" s="11">
        <f>[17]Agosto!$B$28</f>
        <v>23.404166666666672</v>
      </c>
      <c r="Z21" s="11">
        <f>[17]Agosto!$B$29</f>
        <v>23.891666666666666</v>
      </c>
      <c r="AA21" s="11">
        <f>[17]Agosto!$B$30</f>
        <v>25.125</v>
      </c>
      <c r="AB21" s="11">
        <f>[17]Agosto!$B$31</f>
        <v>24.483333333333331</v>
      </c>
      <c r="AC21" s="11">
        <f>[17]Agosto!$B$32</f>
        <v>24.024999999999995</v>
      </c>
      <c r="AD21" s="11">
        <f>[17]Agosto!$B$33</f>
        <v>24.937499999999996</v>
      </c>
      <c r="AE21" s="11">
        <f>[17]Agosto!$B$34</f>
        <v>25.825000000000003</v>
      </c>
      <c r="AF21" s="11">
        <f>[17]Agosto!$B$35</f>
        <v>27.537500000000005</v>
      </c>
      <c r="AG21" s="87">
        <f>AVERAGE(B21:AF21)</f>
        <v>22.762231182795702</v>
      </c>
      <c r="AH21" s="12" t="s">
        <v>47</v>
      </c>
      <c r="AI21" t="s">
        <v>47</v>
      </c>
      <c r="AJ21" t="s">
        <v>47</v>
      </c>
    </row>
    <row r="22" spans="1:37" x14ac:dyDescent="0.2">
      <c r="A22" s="58" t="s">
        <v>6</v>
      </c>
      <c r="B22" s="11">
        <f>[18]Agosto!$B$5</f>
        <v>30.310000000000002</v>
      </c>
      <c r="C22" s="11">
        <f>[18]Agosto!$B$6</f>
        <v>25.237500000000001</v>
      </c>
      <c r="D22" s="11">
        <f>[18]Agosto!$B$7</f>
        <v>19.059999999999999</v>
      </c>
      <c r="E22" s="11">
        <f>[18]Agosto!$B$8</f>
        <v>23.049999999999997</v>
      </c>
      <c r="F22" s="11">
        <f>[18]Agosto!$B$9</f>
        <v>26.083333333333332</v>
      </c>
      <c r="G22" s="11">
        <f>[18]Agosto!$B$10</f>
        <v>25.200000000000003</v>
      </c>
      <c r="H22" s="11">
        <f>[18]Agosto!$B$11</f>
        <v>31.185714285714283</v>
      </c>
      <c r="I22" s="11">
        <f>[18]Agosto!$B$12</f>
        <v>31.400000000000002</v>
      </c>
      <c r="J22" s="11">
        <f>[18]Agosto!$B$13</f>
        <v>32.68571428571429</v>
      </c>
      <c r="K22" s="11">
        <f>[18]Agosto!$B$14</f>
        <v>31.74</v>
      </c>
      <c r="L22" s="11">
        <f>[18]Agosto!$B$15</f>
        <v>30.833333333333332</v>
      </c>
      <c r="M22" s="11">
        <f>[18]Agosto!$B$16</f>
        <v>26.266666666666669</v>
      </c>
      <c r="N22" s="11">
        <f>[18]Agosto!$B$17</f>
        <v>33.059999999999995</v>
      </c>
      <c r="O22" s="11">
        <f>[18]Agosto!$B$18</f>
        <v>26</v>
      </c>
      <c r="P22" s="11">
        <f>[18]Agosto!$B$19</f>
        <v>29.419999999999998</v>
      </c>
      <c r="Q22" s="11">
        <f>[18]Agosto!$B$20</f>
        <v>31.950000000000003</v>
      </c>
      <c r="R22" s="11">
        <f>[18]Agosto!$B$21</f>
        <v>33.442857142857143</v>
      </c>
      <c r="S22" s="11">
        <f>[18]Agosto!$B$22</f>
        <v>34.233333333333341</v>
      </c>
      <c r="T22" s="11" t="str">
        <f>[18]Agosto!$B$23</f>
        <v>*</v>
      </c>
      <c r="U22" s="11">
        <f>[18]Agosto!$B$24</f>
        <v>28.614285714285707</v>
      </c>
      <c r="V22" s="11">
        <f>[18]Agosto!$B$25</f>
        <v>31.325000000000003</v>
      </c>
      <c r="W22" s="11">
        <f>[18]Agosto!$B$26</f>
        <v>33.128571428571426</v>
      </c>
      <c r="X22" s="11">
        <f>[18]Agosto!$B$27</f>
        <v>31.87142857142857</v>
      </c>
      <c r="Y22" s="11">
        <f>[18]Agosto!$B$28</f>
        <v>30.157142857142855</v>
      </c>
      <c r="Z22" s="11">
        <f>[18]Agosto!$B$29</f>
        <v>33.014285714285712</v>
      </c>
      <c r="AA22" s="11">
        <f>[18]Agosto!$B$30</f>
        <v>33.628571428571426</v>
      </c>
      <c r="AB22" s="11" t="str">
        <f>[18]Agosto!$B$31</f>
        <v>*</v>
      </c>
      <c r="AC22" s="11">
        <f>[18]Agosto!$B$32</f>
        <v>31.7</v>
      </c>
      <c r="AD22" s="11">
        <f>[18]Agosto!$B$33</f>
        <v>33.519999999999996</v>
      </c>
      <c r="AE22" s="11">
        <f>[18]Agosto!$B$34</f>
        <v>36.320000000000007</v>
      </c>
      <c r="AF22" s="11">
        <f>[18]Agosto!$B$35</f>
        <v>36.799999999999997</v>
      </c>
      <c r="AG22" s="87">
        <f t="shared" si="4"/>
        <v>30.387508210180624</v>
      </c>
      <c r="AJ22" t="s">
        <v>47</v>
      </c>
    </row>
    <row r="23" spans="1:37" x14ac:dyDescent="0.2">
      <c r="A23" s="58" t="s">
        <v>7</v>
      </c>
      <c r="B23" s="11">
        <f>[19]Agosto!$B$5</f>
        <v>23.375</v>
      </c>
      <c r="C23" s="11">
        <f>[19]Agosto!$B$6</f>
        <v>18.037499999999998</v>
      </c>
      <c r="D23" s="11">
        <f>[19]Agosto!$B$7</f>
        <v>10.729166666666666</v>
      </c>
      <c r="E23" s="11">
        <f>[19]Agosto!$B$8</f>
        <v>11.362499999999999</v>
      </c>
      <c r="F23" s="11">
        <f>[19]Agosto!$B$9</f>
        <v>15.237499999999999</v>
      </c>
      <c r="G23" s="11">
        <f>[19]Agosto!$B$10</f>
        <v>19.804166666666667</v>
      </c>
      <c r="H23" s="11">
        <f>[19]Agosto!$B$11</f>
        <v>20.55</v>
      </c>
      <c r="I23" s="11">
        <f>[19]Agosto!$B$12</f>
        <v>24.233333333333334</v>
      </c>
      <c r="J23" s="11">
        <f>[19]Agosto!$B$13</f>
        <v>25.770833333333343</v>
      </c>
      <c r="K23" s="11">
        <f>[19]Agosto!$B$14</f>
        <v>17.012499999999999</v>
      </c>
      <c r="L23" s="11">
        <f>[19]Agosto!$B$15</f>
        <v>19.400000000000002</v>
      </c>
      <c r="M23" s="11">
        <f>[19]Agosto!$B$16</f>
        <v>26.629166666666663</v>
      </c>
      <c r="N23" s="11">
        <f>[19]Agosto!$B$17</f>
        <v>20.929166666666667</v>
      </c>
      <c r="O23" s="11">
        <f>[19]Agosto!$B$18</f>
        <v>15.716666666666663</v>
      </c>
      <c r="P23" s="11">
        <f>[19]Agosto!$B$19</f>
        <v>17.962499999999995</v>
      </c>
      <c r="Q23" s="11">
        <f>[19]Agosto!$B$20</f>
        <v>23.604166666666668</v>
      </c>
      <c r="R23" s="11">
        <f>[19]Agosto!$B$21</f>
        <v>24.562500000000004</v>
      </c>
      <c r="S23" s="11">
        <f>[19]Agosto!$B$22</f>
        <v>25.616666666666671</v>
      </c>
      <c r="T23" s="11">
        <f>[19]Agosto!$B$23</f>
        <v>22.350000000000005</v>
      </c>
      <c r="U23" s="11">
        <f>[19]Agosto!$B$24</f>
        <v>20.604166666666668</v>
      </c>
      <c r="V23" s="11">
        <f>[19]Agosto!$B$25</f>
        <v>21.774999999999995</v>
      </c>
      <c r="W23" s="11">
        <f>[19]Agosto!$B$26</f>
        <v>23.25</v>
      </c>
      <c r="X23" s="11">
        <f>[19]Agosto!$B$27</f>
        <v>21.304166666666667</v>
      </c>
      <c r="Y23" s="11">
        <f>[19]Agosto!$B$28</f>
        <v>21.712500000000002</v>
      </c>
      <c r="Z23" s="11">
        <f>[19]Agosto!$B$29</f>
        <v>21.191666666666666</v>
      </c>
      <c r="AA23" s="11">
        <f>[19]Agosto!$B$30</f>
        <v>20.966666666666665</v>
      </c>
      <c r="AB23" s="11">
        <f>[19]Agosto!$B$31</f>
        <v>21.746666666666666</v>
      </c>
      <c r="AC23" s="11">
        <f>[19]Agosto!$B$32</f>
        <v>27.515384615384615</v>
      </c>
      <c r="AD23" s="11">
        <f>[19]Agosto!$B$33</f>
        <v>26.6</v>
      </c>
      <c r="AE23" s="11">
        <f>[19]Agosto!$B$34</f>
        <v>29.284210526315789</v>
      </c>
      <c r="AF23" s="11">
        <f>[19]Agosto!$B$35</f>
        <v>26.542857142857137</v>
      </c>
      <c r="AG23" s="87">
        <f>AVERAGE(B23:AF23)</f>
        <v>21.463761901652394</v>
      </c>
      <c r="AH23" t="s">
        <v>47</v>
      </c>
      <c r="AJ23" t="s">
        <v>47</v>
      </c>
      <c r="AK23" t="s">
        <v>47</v>
      </c>
    </row>
    <row r="24" spans="1:37" x14ac:dyDescent="0.2">
      <c r="A24" s="58" t="s">
        <v>169</v>
      </c>
      <c r="B24" s="11" t="str">
        <f>[20]Agosto!$B$5</f>
        <v>*</v>
      </c>
      <c r="C24" s="11" t="str">
        <f>[20]Agosto!$B$6</f>
        <v>*</v>
      </c>
      <c r="D24" s="11" t="str">
        <f>[20]Agosto!$B$7</f>
        <v>*</v>
      </c>
      <c r="E24" s="11" t="str">
        <f>[20]Agosto!$B$8</f>
        <v>*</v>
      </c>
      <c r="F24" s="11" t="str">
        <f>[20]Agosto!$B$9</f>
        <v>*</v>
      </c>
      <c r="G24" s="11" t="str">
        <f>[20]Agosto!$B$10</f>
        <v>*</v>
      </c>
      <c r="H24" s="11" t="str">
        <f>[20]Agosto!$B$11</f>
        <v>*</v>
      </c>
      <c r="I24" s="11" t="str">
        <f>[20]Agosto!$B$12</f>
        <v>*</v>
      </c>
      <c r="J24" s="11" t="str">
        <f>[20]Agosto!$B$13</f>
        <v>*</v>
      </c>
      <c r="K24" s="11" t="str">
        <f>[20]Agosto!$B$14</f>
        <v>*</v>
      </c>
      <c r="L24" s="11" t="str">
        <f>[20]Agosto!$B$15</f>
        <v>*</v>
      </c>
      <c r="M24" s="11" t="str">
        <f>[20]Agosto!$B$16</f>
        <v>*</v>
      </c>
      <c r="N24" s="11" t="str">
        <f>[20]Agosto!$B$17</f>
        <v>*</v>
      </c>
      <c r="O24" s="11" t="str">
        <f>[20]Agosto!$B$18</f>
        <v>*</v>
      </c>
      <c r="P24" s="11" t="str">
        <f>[20]Agosto!$B$19</f>
        <v>*</v>
      </c>
      <c r="Q24" s="11" t="str">
        <f>[20]Agosto!$B$20</f>
        <v>*</v>
      </c>
      <c r="R24" s="11" t="str">
        <f>[20]Agosto!$B$21</f>
        <v>*</v>
      </c>
      <c r="S24" s="11" t="str">
        <f>[20]Agosto!$B$22</f>
        <v>*</v>
      </c>
      <c r="T24" s="11" t="str">
        <f>[20]Agosto!$B$23</f>
        <v>*</v>
      </c>
      <c r="U24" s="11" t="str">
        <f>[20]Agosto!$B$24</f>
        <v>*</v>
      </c>
      <c r="V24" s="11" t="str">
        <f>[20]Agosto!$B$25</f>
        <v>*</v>
      </c>
      <c r="W24" s="11" t="str">
        <f>[20]Agosto!$B$26</f>
        <v>*</v>
      </c>
      <c r="X24" s="11" t="str">
        <f>[20]Agosto!$B$27</f>
        <v>*</v>
      </c>
      <c r="Y24" s="11" t="str">
        <f>[20]Agosto!$B$28</f>
        <v>*</v>
      </c>
      <c r="Z24" s="11" t="str">
        <f>[20]Agosto!$B$29</f>
        <v>*</v>
      </c>
      <c r="AA24" s="11" t="str">
        <f>[20]Agosto!$B$30</f>
        <v>*</v>
      </c>
      <c r="AB24" s="11" t="str">
        <f>[20]Agosto!$B$31</f>
        <v>*</v>
      </c>
      <c r="AC24" s="11" t="str">
        <f>[20]Agosto!$B$32</f>
        <v>*</v>
      </c>
      <c r="AD24" s="11" t="str">
        <f>[20]Agosto!$B$33</f>
        <v>*</v>
      </c>
      <c r="AE24" s="11" t="str">
        <f>[20]Agosto!$B$34</f>
        <v>*</v>
      </c>
      <c r="AF24" s="11" t="str">
        <f>[20]Agosto!$B$35</f>
        <v>*</v>
      </c>
      <c r="AG24" s="128" t="s">
        <v>226</v>
      </c>
      <c r="AH24" s="12" t="s">
        <v>47</v>
      </c>
      <c r="AI24" t="s">
        <v>47</v>
      </c>
      <c r="AJ24" t="s">
        <v>47</v>
      </c>
    </row>
    <row r="25" spans="1:37" x14ac:dyDescent="0.2">
      <c r="A25" s="58" t="s">
        <v>170</v>
      </c>
      <c r="B25" s="11">
        <f>[21]Agosto!$B$5</f>
        <v>25.631250000000001</v>
      </c>
      <c r="C25" s="11">
        <f>[21]Agosto!$B$6</f>
        <v>15.106249999999999</v>
      </c>
      <c r="D25" s="11">
        <f>[21]Agosto!$B$7</f>
        <v>12.87142857142857</v>
      </c>
      <c r="E25" s="11">
        <f>[21]Agosto!$B$8</f>
        <v>14.606249999999998</v>
      </c>
      <c r="F25" s="11">
        <f>[21]Agosto!$B$9</f>
        <v>17.243750000000002</v>
      </c>
      <c r="G25" s="11">
        <f>[21]Agosto!$B$10</f>
        <v>22.675000000000004</v>
      </c>
      <c r="H25" s="11">
        <f>[21]Agosto!$B$11</f>
        <v>24</v>
      </c>
      <c r="I25" s="11">
        <f>[21]Agosto!$B$12</f>
        <v>27.606666666666666</v>
      </c>
      <c r="J25" s="11">
        <f>[21]Agosto!$B$13</f>
        <v>28.012499999999996</v>
      </c>
      <c r="K25" s="11">
        <f>[21]Agosto!$B$14</f>
        <v>15.779999999999998</v>
      </c>
      <c r="L25" s="11">
        <f>[21]Agosto!$B$15</f>
        <v>24.785714285714281</v>
      </c>
      <c r="M25" s="11">
        <f>[21]Agosto!$B$16</f>
        <v>28.912500000000001</v>
      </c>
      <c r="N25" s="11">
        <f>[21]Agosto!$B$17</f>
        <v>19.38</v>
      </c>
      <c r="O25" s="11">
        <f>[21]Agosto!$B$18</f>
        <v>17.125</v>
      </c>
      <c r="P25" s="11">
        <f>[21]Agosto!$B$19</f>
        <v>19.331250000000001</v>
      </c>
      <c r="Q25" s="11">
        <f>[21]Agosto!$B$20</f>
        <v>24.868750000000002</v>
      </c>
      <c r="R25" s="11">
        <f>[21]Agosto!$B$21</f>
        <v>27.287500000000001</v>
      </c>
      <c r="S25" s="11">
        <f>[21]Agosto!$B$22</f>
        <v>28.112500000000004</v>
      </c>
      <c r="T25" s="11">
        <f>[21]Agosto!$B$23</f>
        <v>22.240000000000002</v>
      </c>
      <c r="U25" s="11">
        <f>[21]Agosto!$B$24</f>
        <v>21.943749999999998</v>
      </c>
      <c r="V25" s="11">
        <f>[21]Agosto!$B$25</f>
        <v>23.27333333333333</v>
      </c>
      <c r="W25" s="11">
        <f>[21]Agosto!$B$26</f>
        <v>23.62</v>
      </c>
      <c r="X25" s="11">
        <f>[21]Agosto!$B$27</f>
        <v>21.506250000000005</v>
      </c>
      <c r="Y25" s="11">
        <f>[21]Agosto!$B$28</f>
        <v>22.537500000000001</v>
      </c>
      <c r="Z25" s="11">
        <f>[21]Agosto!$B$29</f>
        <v>23.043749999999999</v>
      </c>
      <c r="AA25" s="11">
        <f>[21]Agosto!$B$30</f>
        <v>21.525000000000002</v>
      </c>
      <c r="AB25" s="11">
        <f>[21]Agosto!$B$31</f>
        <v>23.780000000000005</v>
      </c>
      <c r="AC25" s="11">
        <f>[21]Agosto!$B$32</f>
        <v>26.32</v>
      </c>
      <c r="AD25" s="11">
        <f>[21]Agosto!$B$33</f>
        <v>28.606666666666669</v>
      </c>
      <c r="AE25" s="11">
        <f>[21]Agosto!$B$34</f>
        <v>30.34</v>
      </c>
      <c r="AF25" s="11">
        <f>[21]Agosto!$B$35</f>
        <v>23.060000000000002</v>
      </c>
      <c r="AG25" s="91">
        <f t="shared" ref="AG25:AG26" si="5">AVERAGE(B25:AF25)</f>
        <v>22.746211597542249</v>
      </c>
      <c r="AH25" s="12" t="s">
        <v>47</v>
      </c>
      <c r="AI25" t="s">
        <v>47</v>
      </c>
    </row>
    <row r="26" spans="1:37" x14ac:dyDescent="0.2">
      <c r="A26" s="58" t="s">
        <v>171</v>
      </c>
      <c r="B26" s="11">
        <f>[22]Agosto!$B$5</f>
        <v>27.135714285714283</v>
      </c>
      <c r="C26" s="11">
        <f>[22]Agosto!$B$6</f>
        <v>17.323076923076922</v>
      </c>
      <c r="D26" s="11">
        <f>[22]Agosto!$B$7</f>
        <v>13.799999999999997</v>
      </c>
      <c r="E26" s="11">
        <f>[22]Agosto!$B$8</f>
        <v>16.337499999999999</v>
      </c>
      <c r="F26" s="11">
        <f>[22]Agosto!$B$9</f>
        <v>18.206666666666667</v>
      </c>
      <c r="G26" s="11">
        <f>[22]Agosto!$B$10</f>
        <v>23.153333333333332</v>
      </c>
      <c r="H26" s="11">
        <f>[22]Agosto!$B$11</f>
        <v>23.721428571428568</v>
      </c>
      <c r="I26" s="11">
        <f>[22]Agosto!$B$12</f>
        <v>26.66</v>
      </c>
      <c r="J26" s="11">
        <f>[22]Agosto!$B$13</f>
        <v>27.939999999999998</v>
      </c>
      <c r="K26" s="11">
        <f>[22]Agosto!$B$14</f>
        <v>19.946666666666665</v>
      </c>
      <c r="L26" s="11">
        <f>[22]Agosto!$B$15</f>
        <v>24.056249999999999</v>
      </c>
      <c r="M26" s="11">
        <f>[22]Agosto!$B$16</f>
        <v>29.126666666666669</v>
      </c>
      <c r="N26" s="11">
        <f>[22]Agosto!$B$17</f>
        <v>22.266666666666666</v>
      </c>
      <c r="O26" s="11">
        <f>[22]Agosto!$B$18</f>
        <v>19.511764705882353</v>
      </c>
      <c r="P26" s="11">
        <f>[22]Agosto!$B$19</f>
        <v>21.5</v>
      </c>
      <c r="Q26" s="11">
        <f>[22]Agosto!$B$20</f>
        <v>26.306666666666668</v>
      </c>
      <c r="R26" s="11">
        <f>[22]Agosto!$B$21</f>
        <v>27.624999999999996</v>
      </c>
      <c r="S26" s="11">
        <f>[22]Agosto!$B$22</f>
        <v>28.35</v>
      </c>
      <c r="T26" s="11">
        <f>[22]Agosto!$B$23</f>
        <v>24.926666666666666</v>
      </c>
      <c r="U26" s="11">
        <f>[22]Agosto!$B$24</f>
        <v>25.146666666666668</v>
      </c>
      <c r="V26" s="11">
        <f>[22]Agosto!$B$25</f>
        <v>25.162500000000001</v>
      </c>
      <c r="W26" s="11">
        <f>[22]Agosto!$B$26</f>
        <v>25.4</v>
      </c>
      <c r="X26" s="11">
        <f>[22]Agosto!$B$27</f>
        <v>25.03125</v>
      </c>
      <c r="Y26" s="11">
        <f>[22]Agosto!$B$28</f>
        <v>24.91764705882353</v>
      </c>
      <c r="Z26" s="11">
        <f>[22]Agosto!$B$29</f>
        <v>23.382352941176471</v>
      </c>
      <c r="AA26" s="11">
        <f>[22]Agosto!$B$30</f>
        <v>22.547058823529415</v>
      </c>
      <c r="AB26" s="11">
        <f>[22]Agosto!$B$31</f>
        <v>22.166666666666668</v>
      </c>
      <c r="AC26" s="11">
        <f>[22]Agosto!$B$32</f>
        <v>25.393749999999997</v>
      </c>
      <c r="AD26" s="11">
        <f>[22]Agosto!$B$33</f>
        <v>27.894444444444442</v>
      </c>
      <c r="AE26" s="11">
        <f>[22]Agosto!$B$34</f>
        <v>30.387499999999996</v>
      </c>
      <c r="AF26" s="11">
        <f>[22]Agosto!$B$35</f>
        <v>24.923529411764708</v>
      </c>
      <c r="AG26" s="91">
        <f t="shared" si="5"/>
        <v>23.87894947846797</v>
      </c>
      <c r="AH26" s="12" t="s">
        <v>47</v>
      </c>
      <c r="AI26" t="s">
        <v>47</v>
      </c>
      <c r="AJ26" t="s">
        <v>47</v>
      </c>
    </row>
    <row r="27" spans="1:37" x14ac:dyDescent="0.2">
      <c r="A27" s="58" t="s">
        <v>8</v>
      </c>
      <c r="B27" s="11">
        <f>[23]Agosto!$B$5</f>
        <v>22.724999999999998</v>
      </c>
      <c r="C27" s="11">
        <f>[23]Agosto!$B$6</f>
        <v>18.087500000000002</v>
      </c>
      <c r="D27" s="11">
        <f>[23]Agosto!$B$7</f>
        <v>11.15</v>
      </c>
      <c r="E27" s="11">
        <f>[23]Agosto!$B$8</f>
        <v>12.004166666666668</v>
      </c>
      <c r="F27" s="11">
        <f>[23]Agosto!$B$9</f>
        <v>14.491666666666665</v>
      </c>
      <c r="G27" s="11">
        <f>[23]Agosto!$B$10</f>
        <v>19.987500000000001</v>
      </c>
      <c r="H27" s="11">
        <f>[23]Agosto!$B$11</f>
        <v>21.375</v>
      </c>
      <c r="I27" s="11">
        <f>[23]Agosto!$B$12</f>
        <v>24.745833333333337</v>
      </c>
      <c r="J27" s="11">
        <f>[23]Agosto!$B$13</f>
        <v>25.974999999999998</v>
      </c>
      <c r="K27" s="11">
        <f>[23]Agosto!$B$14</f>
        <v>16.020833333333332</v>
      </c>
      <c r="L27" s="11">
        <f>[23]Agosto!$B$15</f>
        <v>18.454166666666666</v>
      </c>
      <c r="M27" s="11">
        <f>[23]Agosto!$B$16</f>
        <v>25.479166666666668</v>
      </c>
      <c r="N27" s="11">
        <f>[23]Agosto!$B$17</f>
        <v>20.474999999999998</v>
      </c>
      <c r="O27" s="11">
        <f>[23]Agosto!$B$18</f>
        <v>15.058333333333332</v>
      </c>
      <c r="P27" s="11">
        <f>[23]Agosto!$B$19</f>
        <v>16.883333333333333</v>
      </c>
      <c r="Q27" s="11">
        <f>[23]Agosto!$B$20</f>
        <v>22.587500000000002</v>
      </c>
      <c r="R27" s="11">
        <f>[23]Agosto!$B$21</f>
        <v>23.750000000000004</v>
      </c>
      <c r="S27" s="11">
        <f>[23]Agosto!$B$22</f>
        <v>24.895833333333332</v>
      </c>
      <c r="T27" s="11">
        <f>[23]Agosto!$B$23</f>
        <v>22.445833333333336</v>
      </c>
      <c r="U27" s="11">
        <f>[23]Agosto!$B$24</f>
        <v>20.162500000000001</v>
      </c>
      <c r="V27" s="11">
        <f>[23]Agosto!$B$25</f>
        <v>20.641666666666666</v>
      </c>
      <c r="W27" s="11">
        <f>[23]Agosto!$B$26</f>
        <v>20.725000000000001</v>
      </c>
      <c r="X27" s="11">
        <f>[23]Agosto!$B$27</f>
        <v>21.087500000000002</v>
      </c>
      <c r="Y27" s="11">
        <f>[23]Agosto!$B$28</f>
        <v>19.804166666666664</v>
      </c>
      <c r="Z27" s="11">
        <f>[23]Agosto!$B$29</f>
        <v>19.958333333333332</v>
      </c>
      <c r="AA27" s="11">
        <f>[23]Agosto!$B$30</f>
        <v>20.262499999999996</v>
      </c>
      <c r="AB27" s="11">
        <f>[23]Agosto!$B$31</f>
        <v>20.979166666666668</v>
      </c>
      <c r="AC27" s="11">
        <f>[23]Agosto!$B$32</f>
        <v>22.754166666666666</v>
      </c>
      <c r="AD27" s="11">
        <f>[23]Agosto!$B$33</f>
        <v>24.908333333333335</v>
      </c>
      <c r="AE27" s="11">
        <f>[23]Agosto!$B$34</f>
        <v>27.083333333333332</v>
      </c>
      <c r="AF27" s="11">
        <f>[23]Agosto!$B$35</f>
        <v>23.254166666666663</v>
      </c>
      <c r="AG27" s="87">
        <f t="shared" ref="AG27" si="6">AVERAGE(B27:AF27)</f>
        <v>20.587499999999995</v>
      </c>
      <c r="AI27" t="s">
        <v>47</v>
      </c>
      <c r="AJ27" t="s">
        <v>47</v>
      </c>
    </row>
    <row r="28" spans="1:37" x14ac:dyDescent="0.2">
      <c r="A28" s="58" t="s">
        <v>9</v>
      </c>
      <c r="B28" s="11">
        <f>[24]Agosto!$B$5</f>
        <v>23.983333333333331</v>
      </c>
      <c r="C28" s="11">
        <f>[24]Agosto!$B$6</f>
        <v>20.233333333333338</v>
      </c>
      <c r="D28" s="11">
        <f>[24]Agosto!$B$7</f>
        <v>12.274999999999999</v>
      </c>
      <c r="E28" s="11">
        <f>[24]Agosto!$B$8</f>
        <v>12.983333333333333</v>
      </c>
      <c r="F28" s="11">
        <f>[24]Agosto!$B$9</f>
        <v>15.949999999999998</v>
      </c>
      <c r="G28" s="11">
        <f>[24]Agosto!$B$10</f>
        <v>20.504166666666666</v>
      </c>
      <c r="H28" s="11">
        <f>[24]Agosto!$B$11</f>
        <v>22.112499999999997</v>
      </c>
      <c r="I28" s="11">
        <f>[24]Agosto!$B$12</f>
        <v>25.216666666666669</v>
      </c>
      <c r="J28" s="11">
        <f>[24]Agosto!$B$13</f>
        <v>26.645833333333332</v>
      </c>
      <c r="K28" s="11">
        <f>[24]Agosto!$B$14</f>
        <v>19.925000000000001</v>
      </c>
      <c r="L28" s="11">
        <f>[24]Agosto!$B$15</f>
        <v>20.662499999999998</v>
      </c>
      <c r="M28" s="11">
        <f>[24]Agosto!$B$16</f>
        <v>26.691666666666666</v>
      </c>
      <c r="N28" s="11">
        <f>[24]Agosto!$B$17</f>
        <v>22.962499999999995</v>
      </c>
      <c r="O28" s="11">
        <f>[24]Agosto!$B$18</f>
        <v>17.766666666666666</v>
      </c>
      <c r="P28" s="11">
        <f>[24]Agosto!$B$19</f>
        <v>18.824999999999999</v>
      </c>
      <c r="Q28" s="11">
        <f>[24]Agosto!$B$20</f>
        <v>23.149999999999995</v>
      </c>
      <c r="R28" s="11">
        <f>[24]Agosto!$B$21</f>
        <v>24.958333333333332</v>
      </c>
      <c r="S28" s="11">
        <f>[24]Agosto!$B$22</f>
        <v>25.599999999999998</v>
      </c>
      <c r="T28" s="11">
        <f>[24]Agosto!$B$23</f>
        <v>24.5625</v>
      </c>
      <c r="U28" s="11">
        <f>[24]Agosto!$B$24</f>
        <v>22.524999999999995</v>
      </c>
      <c r="V28" s="11">
        <f>[24]Agosto!$B$25</f>
        <v>22.779166666666665</v>
      </c>
      <c r="W28" s="11">
        <f>[24]Agosto!$B$26</f>
        <v>22.804166666666664</v>
      </c>
      <c r="X28" s="11">
        <f>[24]Agosto!$B$27</f>
        <v>23.075000000000003</v>
      </c>
      <c r="Y28" s="11">
        <f>[24]Agosto!$B$28</f>
        <v>22.270833333333332</v>
      </c>
      <c r="Z28" s="11">
        <f>[24]Agosto!$B$29</f>
        <v>21.258333333333333</v>
      </c>
      <c r="AA28" s="11">
        <f>[24]Agosto!$B$30</f>
        <v>22.508333333333336</v>
      </c>
      <c r="AB28" s="11">
        <f>[24]Agosto!$B$31</f>
        <v>21.970833333333331</v>
      </c>
      <c r="AC28" s="11">
        <f>[24]Agosto!$B$32</f>
        <v>24.378260869565221</v>
      </c>
      <c r="AD28" s="11">
        <f>[24]Agosto!$B$33</f>
        <v>26.233333333333331</v>
      </c>
      <c r="AE28" s="11">
        <f>[24]Agosto!$B$34</f>
        <v>28.231818181818188</v>
      </c>
      <c r="AF28" s="11">
        <f>[24]Agosto!$B$35</f>
        <v>25.966666666666669</v>
      </c>
      <c r="AG28" s="87">
        <f t="shared" ref="AG28:AG33" si="7">AVERAGE(B28:AF28)</f>
        <v>22.226131582302688</v>
      </c>
      <c r="AI28" t="s">
        <v>47</v>
      </c>
      <c r="AJ28" t="s">
        <v>47</v>
      </c>
    </row>
    <row r="29" spans="1:37" x14ac:dyDescent="0.2">
      <c r="A29" s="58" t="s">
        <v>42</v>
      </c>
      <c r="B29" s="11">
        <f>[25]Agosto!$B$5</f>
        <v>23.662500000000005</v>
      </c>
      <c r="C29" s="11">
        <f>[25]Agosto!$B$6</f>
        <v>19.566666666666666</v>
      </c>
      <c r="D29" s="11">
        <f>[25]Agosto!$B$7</f>
        <v>13.395833333333336</v>
      </c>
      <c r="E29" s="11">
        <f>[25]Agosto!$B$8</f>
        <v>12.212500000000004</v>
      </c>
      <c r="F29" s="11">
        <f>[25]Agosto!$B$9</f>
        <v>15.970833333333333</v>
      </c>
      <c r="G29" s="11">
        <f>[25]Agosto!$B$10</f>
        <v>20.549999999999994</v>
      </c>
      <c r="H29" s="11">
        <f>[25]Agosto!$B$11</f>
        <v>24.104166666666671</v>
      </c>
      <c r="I29" s="11">
        <f>[25]Agosto!$B$12</f>
        <v>24.945833333333329</v>
      </c>
      <c r="J29" s="11">
        <f>[25]Agosto!$B$13</f>
        <v>26.016666666666669</v>
      </c>
      <c r="K29" s="11">
        <f>[25]Agosto!$B$14</f>
        <v>18.362500000000004</v>
      </c>
      <c r="L29" s="11">
        <f>[25]Agosto!$B$15</f>
        <v>20.458333333333329</v>
      </c>
      <c r="M29" s="11">
        <f>[25]Agosto!$B$16</f>
        <v>24.433333333333334</v>
      </c>
      <c r="N29" s="11">
        <f>[25]Agosto!$B$17</f>
        <v>21.116666666666667</v>
      </c>
      <c r="O29" s="11">
        <f>[25]Agosto!$B$18</f>
        <v>16.795833333333334</v>
      </c>
      <c r="P29" s="11">
        <f>[25]Agosto!$B$19</f>
        <v>20.462499999999995</v>
      </c>
      <c r="Q29" s="11">
        <f>[25]Agosto!$B$20</f>
        <v>24.495833333333337</v>
      </c>
      <c r="R29" s="11">
        <f>[25]Agosto!$B$21</f>
        <v>25.349999999999998</v>
      </c>
      <c r="S29" s="11">
        <f>[25]Agosto!$B$22</f>
        <v>26.916666666666668</v>
      </c>
      <c r="T29" s="11">
        <f>[25]Agosto!$B$23</f>
        <v>22.458333333333332</v>
      </c>
      <c r="U29" s="11">
        <f>[25]Agosto!$B$24</f>
        <v>20.966666666666665</v>
      </c>
      <c r="V29" s="11">
        <f>[25]Agosto!$B$25</f>
        <v>22.974999999999998</v>
      </c>
      <c r="W29" s="11">
        <f>[25]Agosto!$B$26</f>
        <v>25.462500000000002</v>
      </c>
      <c r="X29" s="11">
        <f>[25]Agosto!$B$27</f>
        <v>24.55</v>
      </c>
      <c r="Y29" s="11">
        <f>[25]Agosto!$B$28</f>
        <v>23.595833333333331</v>
      </c>
      <c r="Z29" s="11">
        <f>[25]Agosto!$B$29</f>
        <v>24.883333333333336</v>
      </c>
      <c r="AA29" s="11">
        <f>[25]Agosto!$B$30</f>
        <v>21.908333333333331</v>
      </c>
      <c r="AB29" s="11">
        <f>[25]Agosto!$B$31</f>
        <v>22.091666666666669</v>
      </c>
      <c r="AC29" s="11">
        <f>[25]Agosto!$B$32</f>
        <v>23.629166666666666</v>
      </c>
      <c r="AD29" s="11">
        <f>[25]Agosto!$B$33</f>
        <v>25.483333333333331</v>
      </c>
      <c r="AE29" s="11">
        <f>[25]Agosto!$B$34</f>
        <v>26.258333333333329</v>
      </c>
      <c r="AF29" s="11">
        <f>[25]Agosto!$B$35</f>
        <v>25.366666666666664</v>
      </c>
      <c r="AG29" s="87">
        <f t="shared" si="7"/>
        <v>22.207930107526884</v>
      </c>
      <c r="AH29" s="12" t="s">
        <v>47</v>
      </c>
    </row>
    <row r="30" spans="1:37" x14ac:dyDescent="0.2">
      <c r="A30" s="58" t="s">
        <v>10</v>
      </c>
      <c r="B30" s="11">
        <f>[26]Agosto!$B$5</f>
        <v>24.320833333333336</v>
      </c>
      <c r="C30" s="11">
        <f>[26]Agosto!$B$6</f>
        <v>18.883333333333336</v>
      </c>
      <c r="D30" s="11">
        <f>[26]Agosto!$B$7</f>
        <v>11.545833333333334</v>
      </c>
      <c r="E30" s="11">
        <f>[26]Agosto!$B$8</f>
        <v>11.820833333333333</v>
      </c>
      <c r="F30" s="11">
        <f>[26]Agosto!$B$9</f>
        <v>14.741666666666669</v>
      </c>
      <c r="G30" s="11">
        <f>[26]Agosto!$B$10</f>
        <v>20.508333333333333</v>
      </c>
      <c r="H30" s="11">
        <f>[26]Agosto!$B$11</f>
        <v>21.633333333333336</v>
      </c>
      <c r="I30" s="11">
        <f>[26]Agosto!$B$12</f>
        <v>25.170833333333338</v>
      </c>
      <c r="J30" s="11">
        <f>[26]Agosto!$B$13</f>
        <v>26.854166666666671</v>
      </c>
      <c r="K30" s="11">
        <f>[26]Agosto!$B$14</f>
        <v>16.470833333333328</v>
      </c>
      <c r="L30" s="11">
        <f>[26]Agosto!$B$15</f>
        <v>19.362499999999997</v>
      </c>
      <c r="M30" s="11">
        <f>[26]Agosto!$B$16</f>
        <v>25.629166666666666</v>
      </c>
      <c r="N30" s="11">
        <f>[26]Agosto!$B$17</f>
        <v>20.587500000000002</v>
      </c>
      <c r="O30" s="11">
        <f>[26]Agosto!$B$18</f>
        <v>15.799999999999999</v>
      </c>
      <c r="P30" s="11">
        <f>[26]Agosto!$B$19</f>
        <v>17.945833333333336</v>
      </c>
      <c r="Q30" s="11">
        <f>[26]Agosto!$B$20</f>
        <v>22.845833333333331</v>
      </c>
      <c r="R30" s="11">
        <f>[26]Agosto!$B$21</f>
        <v>24.887499999999999</v>
      </c>
      <c r="S30" s="11">
        <f>[26]Agosto!$B$22</f>
        <v>26.125</v>
      </c>
      <c r="T30" s="11">
        <f>[26]Agosto!$B$23</f>
        <v>23.087500000000002</v>
      </c>
      <c r="U30" s="11">
        <f>[26]Agosto!$B$24</f>
        <v>20.920833333333338</v>
      </c>
      <c r="V30" s="11">
        <f>[26]Agosto!$B$25</f>
        <v>21.583333333333332</v>
      </c>
      <c r="W30" s="11">
        <f>[26]Agosto!$B$26</f>
        <v>21.900000000000002</v>
      </c>
      <c r="X30" s="11">
        <f>[26]Agosto!$B$27</f>
        <v>21.170833333333331</v>
      </c>
      <c r="Y30" s="11">
        <f>[26]Agosto!$B$28</f>
        <v>20.12083333333333</v>
      </c>
      <c r="Z30" s="11">
        <f>[26]Agosto!$B$29</f>
        <v>21.337500000000006</v>
      </c>
      <c r="AA30" s="11">
        <f>[26]Agosto!$B$30</f>
        <v>21.05</v>
      </c>
      <c r="AB30" s="11">
        <f>[26]Agosto!$B$31</f>
        <v>20.316666666666666</v>
      </c>
      <c r="AC30" s="11">
        <f>[26]Agosto!$B$32</f>
        <v>22.400000000000002</v>
      </c>
      <c r="AD30" s="11">
        <f>[26]Agosto!$B$33</f>
        <v>26.029166666666665</v>
      </c>
      <c r="AE30" s="11">
        <f>[26]Agosto!$B$34</f>
        <v>27.266666666666669</v>
      </c>
      <c r="AF30" s="11">
        <f>[26]Agosto!$B$35</f>
        <v>23.625</v>
      </c>
      <c r="AG30" s="87">
        <f t="shared" si="7"/>
        <v>21.159408602150535</v>
      </c>
      <c r="AJ30" t="s">
        <v>47</v>
      </c>
      <c r="AK30" t="s">
        <v>47</v>
      </c>
    </row>
    <row r="31" spans="1:37" x14ac:dyDescent="0.2">
      <c r="A31" s="58" t="s">
        <v>172</v>
      </c>
      <c r="B31" s="11">
        <f>[27]Agosto!$B$5</f>
        <v>21.558333333333334</v>
      </c>
      <c r="C31" s="11">
        <f>[27]Agosto!$B$6</f>
        <v>16.525000000000002</v>
      </c>
      <c r="D31" s="11">
        <f>[27]Agosto!$B$7</f>
        <v>10.241666666666669</v>
      </c>
      <c r="E31" s="11">
        <f>[27]Agosto!$B$8</f>
        <v>10.791666666666666</v>
      </c>
      <c r="F31" s="11">
        <f>[27]Agosto!$B$9</f>
        <v>13.600000000000001</v>
      </c>
      <c r="G31" s="11">
        <f>[27]Agosto!$B$10</f>
        <v>18.375</v>
      </c>
      <c r="H31" s="11">
        <f>[27]Agosto!$B$11</f>
        <v>19.112500000000001</v>
      </c>
      <c r="I31" s="11">
        <f>[27]Agosto!$B$12</f>
        <v>22.75</v>
      </c>
      <c r="J31" s="11">
        <f>[27]Agosto!$B$13</f>
        <v>24.287499999999998</v>
      </c>
      <c r="K31" s="11">
        <f>[27]Agosto!$B$14</f>
        <v>15.254166666666665</v>
      </c>
      <c r="L31" s="11">
        <f>[27]Agosto!$B$15</f>
        <v>18.104166666666668</v>
      </c>
      <c r="M31" s="11">
        <f>[27]Agosto!$B$16</f>
        <v>23.833333333333332</v>
      </c>
      <c r="N31" s="11">
        <f>[27]Agosto!$B$17</f>
        <v>19.450000000000003</v>
      </c>
      <c r="O31" s="11">
        <f>[27]Agosto!$B$18</f>
        <v>14.712500000000004</v>
      </c>
      <c r="P31" s="11">
        <f>[27]Agosto!$B$19</f>
        <v>17.079166666666669</v>
      </c>
      <c r="Q31" s="11">
        <f>[27]Agosto!$B$20</f>
        <v>21.774999999999995</v>
      </c>
      <c r="R31" s="11">
        <f>[27]Agosto!$B$21</f>
        <v>22.683333333333337</v>
      </c>
      <c r="S31" s="11">
        <f>[27]Agosto!$B$22</f>
        <v>24.974999999999998</v>
      </c>
      <c r="T31" s="11">
        <f>[27]Agosto!$B$23</f>
        <v>21.337500000000002</v>
      </c>
      <c r="U31" s="11">
        <f>[27]Agosto!$B$24</f>
        <v>19.937500000000004</v>
      </c>
      <c r="V31" s="11">
        <f>[27]Agosto!$B$25</f>
        <v>20.804166666666664</v>
      </c>
      <c r="W31" s="11">
        <f>[27]Agosto!$B$26</f>
        <v>21.45</v>
      </c>
      <c r="X31" s="11">
        <f>[27]Agosto!$B$27</f>
        <v>20.258333333333336</v>
      </c>
      <c r="Y31" s="11">
        <f>[27]Agosto!$B$28</f>
        <v>20.112500000000004</v>
      </c>
      <c r="Z31" s="11">
        <f>[27]Agosto!$B$29</f>
        <v>19.87916666666667</v>
      </c>
      <c r="AA31" s="11">
        <f>[27]Agosto!$B$30</f>
        <v>18.8</v>
      </c>
      <c r="AB31" s="11">
        <f>[27]Agosto!$B$31</f>
        <v>20.320833333333336</v>
      </c>
      <c r="AC31" s="11">
        <f>[27]Agosto!$B$32</f>
        <v>21.683333333333334</v>
      </c>
      <c r="AD31" s="11">
        <f>[27]Agosto!$B$33</f>
        <v>24.050000000000008</v>
      </c>
      <c r="AE31" s="11">
        <f>[27]Agosto!$B$34</f>
        <v>25.612500000000001</v>
      </c>
      <c r="AF31" s="11">
        <f>[27]Agosto!$B$35</f>
        <v>22.545833333333324</v>
      </c>
      <c r="AG31" s="91">
        <f t="shared" si="7"/>
        <v>19.738709677419351</v>
      </c>
    </row>
    <row r="32" spans="1:37" x14ac:dyDescent="0.2">
      <c r="A32" s="58" t="s">
        <v>11</v>
      </c>
      <c r="B32" s="11">
        <f>[28]Agosto!$B$5</f>
        <v>21.475000000000005</v>
      </c>
      <c r="C32" s="11">
        <f>[28]Agosto!$B$6</f>
        <v>17.891666666666669</v>
      </c>
      <c r="D32" s="11">
        <f>[28]Agosto!$B$7</f>
        <v>11.862499999999999</v>
      </c>
      <c r="E32" s="11">
        <f>[28]Agosto!$B$8</f>
        <v>12.491666666666667</v>
      </c>
      <c r="F32" s="11">
        <f>[28]Agosto!$B$9</f>
        <v>14.5</v>
      </c>
      <c r="G32" s="11">
        <f>[28]Agosto!$B$10</f>
        <v>18.379166666666663</v>
      </c>
      <c r="H32" s="11">
        <f>[28]Agosto!$B$11</f>
        <v>20.541666666666668</v>
      </c>
      <c r="I32" s="11">
        <f>[28]Agosto!$B$12</f>
        <v>22.854166666666668</v>
      </c>
      <c r="J32" s="11">
        <f>[28]Agosto!$B$13</f>
        <v>24.266666666666669</v>
      </c>
      <c r="K32" s="11">
        <f>[28]Agosto!$B$14</f>
        <v>19.108333333333331</v>
      </c>
      <c r="L32" s="11">
        <f>[28]Agosto!$B$15</f>
        <v>19.474999999999998</v>
      </c>
      <c r="M32" s="11">
        <f>[28]Agosto!$B$16</f>
        <v>23.529166666666665</v>
      </c>
      <c r="N32" s="11">
        <f>[28]Agosto!$B$17</f>
        <v>21.316666666666666</v>
      </c>
      <c r="O32" s="11">
        <f>[28]Agosto!$B$18</f>
        <v>16.516666666666666</v>
      </c>
      <c r="P32" s="11">
        <f>[28]Agosto!$B$19</f>
        <v>19.070833333333336</v>
      </c>
      <c r="Q32" s="11">
        <f>[28]Agosto!$B$20</f>
        <v>22.579166666666669</v>
      </c>
      <c r="R32" s="11">
        <f>[28]Agosto!$B$21</f>
        <v>22.554166666666671</v>
      </c>
      <c r="S32" s="11">
        <f>[28]Agosto!$B$22</f>
        <v>24.587500000000002</v>
      </c>
      <c r="T32" s="11">
        <f>[28]Agosto!$B$23</f>
        <v>22.995833333333334</v>
      </c>
      <c r="U32" s="11">
        <f>[28]Agosto!$B$24</f>
        <v>21.687499999999996</v>
      </c>
      <c r="V32" s="11">
        <f>[28]Agosto!$B$25</f>
        <v>22.441666666666666</v>
      </c>
      <c r="W32" s="11">
        <f>[28]Agosto!$B$26</f>
        <v>22.266666666666666</v>
      </c>
      <c r="X32" s="11">
        <f>[28]Agosto!$B$27</f>
        <v>22.791666666666661</v>
      </c>
      <c r="Y32" s="11">
        <f>[28]Agosto!$B$28</f>
        <v>20.625000000000004</v>
      </c>
      <c r="Z32" s="11">
        <f>[28]Agosto!$B$29</f>
        <v>20.970833333333339</v>
      </c>
      <c r="AA32" s="11">
        <f>[28]Agosto!$B$30</f>
        <v>19.454166666666666</v>
      </c>
      <c r="AB32" s="11">
        <f>[28]Agosto!$B$31</f>
        <v>18.966666666666669</v>
      </c>
      <c r="AC32" s="11">
        <f>[28]Agosto!$B$32</f>
        <v>21.487500000000001</v>
      </c>
      <c r="AD32" s="11">
        <f>[28]Agosto!$B$33</f>
        <v>23.541666666666668</v>
      </c>
      <c r="AE32" s="11">
        <f>[28]Agosto!$B$34</f>
        <v>24.958333333333339</v>
      </c>
      <c r="AF32" s="11">
        <f>[28]Agosto!$B$35</f>
        <v>23.804166666666664</v>
      </c>
      <c r="AG32" s="87">
        <f t="shared" si="7"/>
        <v>20.612634408602151</v>
      </c>
      <c r="AH32" s="12" t="s">
        <v>47</v>
      </c>
      <c r="AJ32" t="s">
        <v>47</v>
      </c>
      <c r="AK32" t="s">
        <v>47</v>
      </c>
    </row>
    <row r="33" spans="1:37" s="5" customFormat="1" x14ac:dyDescent="0.2">
      <c r="A33" s="58" t="s">
        <v>12</v>
      </c>
      <c r="B33" s="11">
        <f>[29]Agosto!$B$5</f>
        <v>22.729166666666668</v>
      </c>
      <c r="C33" s="11">
        <f>[29]Agosto!$B$6</f>
        <v>20.029166666666665</v>
      </c>
      <c r="D33" s="11">
        <f>[29]Agosto!$B$7</f>
        <v>13.3</v>
      </c>
      <c r="E33" s="11" t="str">
        <f>[29]Agosto!$B$8</f>
        <v>*</v>
      </c>
      <c r="F33" s="11" t="str">
        <f>[29]Agosto!$B$9</f>
        <v>*</v>
      </c>
      <c r="G33" s="11" t="str">
        <f>[29]Agosto!$B$10</f>
        <v>*</v>
      </c>
      <c r="H33" s="11" t="str">
        <f>[29]Agosto!$B$11</f>
        <v>*</v>
      </c>
      <c r="I33" s="11" t="str">
        <f>[29]Agosto!$B$12</f>
        <v>*</v>
      </c>
      <c r="J33" s="11" t="str">
        <f>[29]Agosto!$B$13</f>
        <v>*</v>
      </c>
      <c r="K33" s="11" t="str">
        <f>[29]Agosto!$B$14</f>
        <v>*</v>
      </c>
      <c r="L33" s="11" t="str">
        <f>[29]Agosto!$B$15</f>
        <v>*</v>
      </c>
      <c r="M33" s="11" t="str">
        <f>[29]Agosto!$B$16</f>
        <v>*</v>
      </c>
      <c r="N33" s="11" t="str">
        <f>[29]Agosto!$B$17</f>
        <v>*</v>
      </c>
      <c r="O33" s="11" t="str">
        <f>[29]Agosto!$B$18</f>
        <v>*</v>
      </c>
      <c r="P33" s="11" t="str">
        <f>[29]Agosto!$B$19</f>
        <v>*</v>
      </c>
      <c r="Q33" s="11" t="str">
        <f>[29]Agosto!$B$20</f>
        <v>*</v>
      </c>
      <c r="R33" s="11" t="str">
        <f>[29]Agosto!$B$21</f>
        <v>*</v>
      </c>
      <c r="S33" s="11" t="str">
        <f>[29]Agosto!$B$22</f>
        <v>*</v>
      </c>
      <c r="T33" s="11" t="str">
        <f>[29]Agosto!$B$23</f>
        <v>*</v>
      </c>
      <c r="U33" s="11" t="str">
        <f>[29]Agosto!$B$24</f>
        <v>*</v>
      </c>
      <c r="V33" s="11" t="str">
        <f>[29]Agosto!$B$25</f>
        <v>*</v>
      </c>
      <c r="W33" s="11" t="str">
        <f>[29]Agosto!$B$26</f>
        <v>*</v>
      </c>
      <c r="X33" s="11" t="str">
        <f>[29]Agosto!$B$27</f>
        <v>*</v>
      </c>
      <c r="Y33" s="11" t="str">
        <f>[29]Agosto!$B$28</f>
        <v>*</v>
      </c>
      <c r="Z33" s="11" t="str">
        <f>[29]Agosto!$B$29</f>
        <v>*</v>
      </c>
      <c r="AA33" s="11" t="str">
        <f>[29]Agosto!$B$30</f>
        <v>*</v>
      </c>
      <c r="AB33" s="11" t="str">
        <f>[29]Agosto!$B$31</f>
        <v>*</v>
      </c>
      <c r="AC33" s="11">
        <f>[29]Agosto!$B$32</f>
        <v>30.2</v>
      </c>
      <c r="AD33" s="11">
        <f>[29]Agosto!$B$33</f>
        <v>26.108333333333334</v>
      </c>
      <c r="AE33" s="11">
        <f>[29]Agosto!$B$34</f>
        <v>27.445833333333336</v>
      </c>
      <c r="AF33" s="11">
        <f>[29]Agosto!$B$35</f>
        <v>28.120833333333337</v>
      </c>
      <c r="AG33" s="87">
        <f t="shared" si="7"/>
        <v>23.990476190476191</v>
      </c>
      <c r="AI33" s="5" t="s">
        <v>47</v>
      </c>
      <c r="AJ33" s="5" t="s">
        <v>47</v>
      </c>
    </row>
    <row r="34" spans="1:37" x14ac:dyDescent="0.2">
      <c r="A34" s="58" t="s">
        <v>13</v>
      </c>
      <c r="B34" s="11">
        <f>[30]Agosto!$B$5</f>
        <v>26.611764705882354</v>
      </c>
      <c r="C34" s="11">
        <f>[30]Agosto!$B$6</f>
        <v>19.913043478260871</v>
      </c>
      <c r="D34" s="11">
        <f>[30]Agosto!$B$7</f>
        <v>14.237500000000001</v>
      </c>
      <c r="E34" s="11">
        <f>[30]Agosto!$B$8</f>
        <v>15.035294117647059</v>
      </c>
      <c r="F34" s="11">
        <f>[30]Agosto!$B$9</f>
        <v>16.39130434782609</v>
      </c>
      <c r="G34" s="11">
        <f>[30]Agosto!$B$10</f>
        <v>20.120833333333334</v>
      </c>
      <c r="H34" s="11">
        <f>[30]Agosto!$B$11</f>
        <v>25.820833333333329</v>
      </c>
      <c r="I34" s="11">
        <f>[30]Agosto!$B$12</f>
        <v>24.890909090909098</v>
      </c>
      <c r="J34" s="11">
        <f>[30]Agosto!$B$13</f>
        <v>23.652173913043484</v>
      </c>
      <c r="K34" s="11">
        <f>[30]Agosto!$B$14</f>
        <v>20.05</v>
      </c>
      <c r="L34" s="11">
        <f>[30]Agosto!$B$15</f>
        <v>22.647619047619049</v>
      </c>
      <c r="M34" s="11">
        <f>[30]Agosto!$B$16</f>
        <v>24.474999999999998</v>
      </c>
      <c r="N34" s="11">
        <f>[30]Agosto!$B$17</f>
        <v>22.208695652173912</v>
      </c>
      <c r="O34" s="11">
        <f>[30]Agosto!$B$18</f>
        <v>18.984210526315788</v>
      </c>
      <c r="P34" s="11">
        <f>[30]Agosto!$B$19</f>
        <v>23.511111111111109</v>
      </c>
      <c r="Q34" s="11">
        <f>[30]Agosto!$B$20</f>
        <v>26.311111111111114</v>
      </c>
      <c r="R34" s="11">
        <f>[30]Agosto!$B$21</f>
        <v>27.888235294117649</v>
      </c>
      <c r="S34" s="11">
        <f>[30]Agosto!$B$22</f>
        <v>27.733333333333331</v>
      </c>
      <c r="T34" s="11">
        <f>[30]Agosto!$B$23</f>
        <v>25.18</v>
      </c>
      <c r="U34" s="11">
        <f>[30]Agosto!$B$24</f>
        <v>24.835714285714285</v>
      </c>
      <c r="V34" s="11">
        <f>[30]Agosto!$B$25</f>
        <v>26.164705882352937</v>
      </c>
      <c r="W34" s="11">
        <f>[30]Agosto!$B$26</f>
        <v>28.387500000000003</v>
      </c>
      <c r="X34" s="11">
        <f>[30]Agosto!$B$27</f>
        <v>26.566666666666666</v>
      </c>
      <c r="Y34" s="11">
        <f>[30]Agosto!$B$28</f>
        <v>27.935714285714283</v>
      </c>
      <c r="Z34" s="11">
        <f>[30]Agosto!$B$29</f>
        <v>28.986666666666672</v>
      </c>
      <c r="AA34" s="11">
        <f>[30]Agosto!$B$30</f>
        <v>29.4</v>
      </c>
      <c r="AB34" s="11">
        <f>[30]Agosto!$B$31</f>
        <v>24.281818181818185</v>
      </c>
      <c r="AC34" s="11">
        <f>[30]Agosto!$B$32</f>
        <v>28.030769230769234</v>
      </c>
      <c r="AD34" s="11">
        <f>[30]Agosto!$B$33</f>
        <v>31.561538461538461</v>
      </c>
      <c r="AE34" s="11">
        <f>[30]Agosto!$B$34</f>
        <v>30.568749999999998</v>
      </c>
      <c r="AF34" s="11">
        <f>[30]Agosto!$B$35</f>
        <v>29.5625</v>
      </c>
      <c r="AG34" s="87">
        <f t="shared" ref="AG34" si="8">AVERAGE(B34:AF34)</f>
        <v>24.578881163137368</v>
      </c>
      <c r="AI34" t="s">
        <v>47</v>
      </c>
      <c r="AK34" t="s">
        <v>47</v>
      </c>
    </row>
    <row r="35" spans="1:37" x14ac:dyDescent="0.2">
      <c r="A35" s="58" t="s">
        <v>173</v>
      </c>
      <c r="B35" s="11">
        <f>[31]Agosto!$B$5</f>
        <v>28.836363636363636</v>
      </c>
      <c r="C35" s="11">
        <f>[31]Agosto!$B$6</f>
        <v>21.554545454545455</v>
      </c>
      <c r="D35" s="11">
        <f>[31]Agosto!$B$7</f>
        <v>12.672727272727274</v>
      </c>
      <c r="E35" s="11">
        <f>[31]Agosto!$B$8</f>
        <v>17.245454545454546</v>
      </c>
      <c r="F35" s="11">
        <f>[31]Agosto!$B$9</f>
        <v>21.720000000000002</v>
      </c>
      <c r="G35" s="11">
        <f>[31]Agosto!$B$10</f>
        <v>24.45454545454545</v>
      </c>
      <c r="H35" s="11">
        <f>[31]Agosto!$B$11</f>
        <v>27.845454545454547</v>
      </c>
      <c r="I35" s="11">
        <f>[31]Agosto!$B$12</f>
        <v>29.545454545454547</v>
      </c>
      <c r="J35" s="11">
        <f>[31]Agosto!$B$13</f>
        <v>30.200000000000003</v>
      </c>
      <c r="K35" s="11">
        <f>[31]Agosto!$B$14</f>
        <v>22.7</v>
      </c>
      <c r="L35" s="11">
        <f>[31]Agosto!$B$15</f>
        <v>27.809090909090912</v>
      </c>
      <c r="M35" s="11">
        <f>[31]Agosto!$B$16</f>
        <v>31.227272727272734</v>
      </c>
      <c r="N35" s="11">
        <f>[31]Agosto!$B$17</f>
        <v>24.363636363636363</v>
      </c>
      <c r="O35" s="11">
        <f>[31]Agosto!$B$18</f>
        <v>21.463636363636365</v>
      </c>
      <c r="P35" s="11">
        <f>[31]Agosto!$B$19</f>
        <v>23.481818181818184</v>
      </c>
      <c r="Q35" s="11">
        <f>[31]Agosto!$B$20</f>
        <v>27.918181818181822</v>
      </c>
      <c r="R35" s="11">
        <f>[31]Agosto!$B$21</f>
        <v>30</v>
      </c>
      <c r="S35" s="11">
        <f>[31]Agosto!$B$22</f>
        <v>29.98</v>
      </c>
      <c r="T35" s="11">
        <f>[31]Agosto!$B$23</f>
        <v>27.027272727272727</v>
      </c>
      <c r="U35" s="11">
        <f>[31]Agosto!$B$24</f>
        <v>26.045454545454547</v>
      </c>
      <c r="V35" s="11">
        <f>[31]Agosto!$B$25</f>
        <v>26.845454545454547</v>
      </c>
      <c r="W35" s="11">
        <f>[31]Agosto!$B$26</f>
        <v>27.781818181818178</v>
      </c>
      <c r="X35" s="11">
        <f>[31]Agosto!$B$27</f>
        <v>26.354545454545459</v>
      </c>
      <c r="Y35" s="11">
        <f>[31]Agosto!$B$28</f>
        <v>26.972727272727276</v>
      </c>
      <c r="Z35" s="11">
        <f>[31]Agosto!$B$29</f>
        <v>25.945454545454542</v>
      </c>
      <c r="AA35" s="11">
        <f>[31]Agosto!$B$30</f>
        <v>27.854545454545452</v>
      </c>
      <c r="AB35" s="11">
        <f>[31]Agosto!$B$31</f>
        <v>22.918181818181818</v>
      </c>
      <c r="AC35" s="11">
        <f>[31]Agosto!$B$32</f>
        <v>28.445454545454542</v>
      </c>
      <c r="AD35" s="11">
        <f>[31]Agosto!$B$33</f>
        <v>30.218181818181815</v>
      </c>
      <c r="AE35" s="11">
        <f>[31]Agosto!$B$34</f>
        <v>32.381818181818183</v>
      </c>
      <c r="AF35" s="11">
        <f>[31]Agosto!$B$35</f>
        <v>31.981818181818184</v>
      </c>
      <c r="AG35" s="91">
        <f>AVERAGE(B35:AF35)</f>
        <v>26.251319648093848</v>
      </c>
      <c r="AJ35" t="s">
        <v>47</v>
      </c>
    </row>
    <row r="36" spans="1:37" x14ac:dyDescent="0.2">
      <c r="A36" s="58" t="s">
        <v>144</v>
      </c>
      <c r="B36" s="11" t="str">
        <f>[32]Agosto!$B$5</f>
        <v>*</v>
      </c>
      <c r="C36" s="11" t="str">
        <f>[32]Agosto!$B$6</f>
        <v>*</v>
      </c>
      <c r="D36" s="11" t="str">
        <f>[32]Agosto!$B$7</f>
        <v>*</v>
      </c>
      <c r="E36" s="11" t="str">
        <f>[32]Agosto!$B$8</f>
        <v>*</v>
      </c>
      <c r="F36" s="11" t="str">
        <f>[32]Agosto!$B$9</f>
        <v>*</v>
      </c>
      <c r="G36" s="11" t="str">
        <f>[32]Agosto!$B$10</f>
        <v>*</v>
      </c>
      <c r="H36" s="11" t="str">
        <f>[32]Agosto!$B$11</f>
        <v>*</v>
      </c>
      <c r="I36" s="11" t="str">
        <f>[32]Agosto!$B$12</f>
        <v>*</v>
      </c>
      <c r="J36" s="11" t="str">
        <f>[32]Agosto!$B$13</f>
        <v>*</v>
      </c>
      <c r="K36" s="11" t="str">
        <f>[32]Agosto!$B$14</f>
        <v>*</v>
      </c>
      <c r="L36" s="11" t="str">
        <f>[32]Agosto!$B$15</f>
        <v>*</v>
      </c>
      <c r="M36" s="11" t="str">
        <f>[32]Agosto!$B$16</f>
        <v>*</v>
      </c>
      <c r="N36" s="11" t="str">
        <f>[32]Agosto!$B$17</f>
        <v>*</v>
      </c>
      <c r="O36" s="11" t="str">
        <f>[32]Agosto!$B$18</f>
        <v>*</v>
      </c>
      <c r="P36" s="11" t="str">
        <f>[32]Agosto!$B$19</f>
        <v>*</v>
      </c>
      <c r="Q36" s="11" t="str">
        <f>[32]Agosto!$B$20</f>
        <v>*</v>
      </c>
      <c r="R36" s="11" t="str">
        <f>[32]Agosto!$B$21</f>
        <v>*</v>
      </c>
      <c r="S36" s="11" t="str">
        <f>[32]Agosto!$B$22</f>
        <v>*</v>
      </c>
      <c r="T36" s="11" t="str">
        <f>[32]Agosto!$B$23</f>
        <v>*</v>
      </c>
      <c r="U36" s="11" t="str">
        <f>[32]Agosto!$B$24</f>
        <v>*</v>
      </c>
      <c r="V36" s="11" t="str">
        <f>[32]Agosto!$B$25</f>
        <v>*</v>
      </c>
      <c r="W36" s="11" t="str">
        <f>[32]Agosto!$B$26</f>
        <v>*</v>
      </c>
      <c r="X36" s="11" t="str">
        <f>[32]Agosto!$B$27</f>
        <v>*</v>
      </c>
      <c r="Y36" s="11" t="str">
        <f>[32]Agosto!$B$28</f>
        <v>*</v>
      </c>
      <c r="Z36" s="11" t="str">
        <f>[32]Agosto!$B$29</f>
        <v>*</v>
      </c>
      <c r="AA36" s="11" t="str">
        <f>[32]Agosto!$B$30</f>
        <v>*</v>
      </c>
      <c r="AB36" s="11" t="str">
        <f>[32]Agosto!$B$31</f>
        <v>*</v>
      </c>
      <c r="AC36" s="11" t="str">
        <f>[32]Agosto!$B$32</f>
        <v>*</v>
      </c>
      <c r="AD36" s="11" t="str">
        <f>[32]Agosto!$B$33</f>
        <v>*</v>
      </c>
      <c r="AE36" s="11" t="str">
        <f>[32]Agosto!$B$34</f>
        <v>*</v>
      </c>
      <c r="AF36" s="11" t="str">
        <f>[32]Agosto!$B$35</f>
        <v>*</v>
      </c>
      <c r="AG36" s="128" t="s">
        <v>226</v>
      </c>
      <c r="AJ36" t="s">
        <v>47</v>
      </c>
    </row>
    <row r="37" spans="1:37" x14ac:dyDescent="0.2">
      <c r="A37" s="58" t="s">
        <v>14</v>
      </c>
      <c r="B37" s="11">
        <f>[33]Agosto!$B$5</f>
        <v>24.091666666666665</v>
      </c>
      <c r="C37" s="11">
        <f>[33]Agosto!$B$6</f>
        <v>26.424999999999997</v>
      </c>
      <c r="D37" s="11">
        <f>[33]Agosto!$B$7</f>
        <v>17.133333333333333</v>
      </c>
      <c r="E37" s="11">
        <f>[33]Agosto!$B$8</f>
        <v>14.087500000000004</v>
      </c>
      <c r="F37" s="11">
        <f>[33]Agosto!$B$9</f>
        <v>18.008333333333333</v>
      </c>
      <c r="G37" s="11">
        <f>[33]Agosto!$B$10</f>
        <v>18.570833333333329</v>
      </c>
      <c r="H37" s="11">
        <f>[33]Agosto!$B$11</f>
        <v>22.324999999999999</v>
      </c>
      <c r="I37" s="11">
        <f>[33]Agosto!$B$12</f>
        <v>23.637499999999999</v>
      </c>
      <c r="J37" s="11">
        <f>[33]Agosto!$B$13</f>
        <v>23.408333333333331</v>
      </c>
      <c r="K37" s="11">
        <f>[33]Agosto!$B$14</f>
        <v>24.404166666666669</v>
      </c>
      <c r="L37" s="11">
        <f>[33]Agosto!$B$15</f>
        <v>24.929166666666664</v>
      </c>
      <c r="M37" s="11">
        <f>[33]Agosto!$B$16</f>
        <v>25.745833333333334</v>
      </c>
      <c r="N37" s="11">
        <f>[33]Agosto!$B$17</f>
        <v>25.866666666666664</v>
      </c>
      <c r="O37" s="11">
        <f>[33]Agosto!$B$18</f>
        <v>22.887499999999999</v>
      </c>
      <c r="P37" s="11">
        <f>[33]Agosto!$B$19</f>
        <v>21.425000000000001</v>
      </c>
      <c r="Q37" s="11">
        <f>[33]Agosto!$B$20</f>
        <v>23.566666666666663</v>
      </c>
      <c r="R37" s="11">
        <f>[33]Agosto!$B$21</f>
        <v>24.179166666666664</v>
      </c>
      <c r="S37" s="11">
        <f>[33]Agosto!$B$22</f>
        <v>26.879166666666674</v>
      </c>
      <c r="T37" s="11">
        <f>[33]Agosto!$B$23</f>
        <v>26.787499999999998</v>
      </c>
      <c r="U37" s="11">
        <f>[33]Agosto!$B$24</f>
        <v>24.75</v>
      </c>
      <c r="V37" s="11">
        <f>[33]Agosto!$B$25</f>
        <v>23.879166666666666</v>
      </c>
      <c r="W37" s="11">
        <f>[33]Agosto!$B$26</f>
        <v>23.5625</v>
      </c>
      <c r="X37" s="11">
        <f>[33]Agosto!$B$27</f>
        <v>21.566666666666666</v>
      </c>
      <c r="Y37" s="11">
        <f>[33]Agosto!$B$28</f>
        <v>21.441666666666666</v>
      </c>
      <c r="Z37" s="11">
        <f>[33]Agosto!$B$29</f>
        <v>21.779166666666669</v>
      </c>
      <c r="AA37" s="11">
        <f>[33]Agosto!$B$30</f>
        <v>23.445833333333329</v>
      </c>
      <c r="AB37" s="11">
        <f>[33]Agosto!$B$31</f>
        <v>25.937500000000004</v>
      </c>
      <c r="AC37" s="11">
        <f>[33]Agosto!$B$32</f>
        <v>23.962499999999995</v>
      </c>
      <c r="AD37" s="11">
        <f>[33]Agosto!$B$33</f>
        <v>24.170833333333331</v>
      </c>
      <c r="AE37" s="11">
        <f>[33]Agosto!$B$34</f>
        <v>26.058333333333334</v>
      </c>
      <c r="AF37" s="11">
        <f>[33]Agosto!$B$35</f>
        <v>28.379166666666666</v>
      </c>
      <c r="AG37" s="87">
        <f t="shared" ref="AG37" si="9">AVERAGE(B37:AF37)</f>
        <v>23.331989247311832</v>
      </c>
      <c r="AI37" t="s">
        <v>47</v>
      </c>
      <c r="AJ37" t="s">
        <v>47</v>
      </c>
    </row>
    <row r="38" spans="1:37" x14ac:dyDescent="0.2">
      <c r="A38" s="58" t="s">
        <v>174</v>
      </c>
      <c r="B38" s="11">
        <f>[34]Agosto!$B$5</f>
        <v>23.54</v>
      </c>
      <c r="C38" s="11">
        <f>[34]Agosto!$B$6</f>
        <v>26.07</v>
      </c>
      <c r="D38" s="11">
        <f>[34]Agosto!$B$7</f>
        <v>18.472727272727273</v>
      </c>
      <c r="E38" s="11">
        <f>[34]Agosto!$B$8</f>
        <v>19.563636363636359</v>
      </c>
      <c r="F38" s="11">
        <f>[34]Agosto!$B$9</f>
        <v>23.099999999999998</v>
      </c>
      <c r="G38" s="11">
        <f>[34]Agosto!$B$10</f>
        <v>21.536363636363635</v>
      </c>
      <c r="H38" s="11">
        <f>[34]Agosto!$B$11</f>
        <v>24.339999999999996</v>
      </c>
      <c r="I38" s="11">
        <f>[34]Agosto!$B$12</f>
        <v>25.459999999999997</v>
      </c>
      <c r="J38" s="11">
        <f>[34]Agosto!$B$13</f>
        <v>23.9</v>
      </c>
      <c r="K38" s="11">
        <f>[34]Agosto!$B$14</f>
        <v>24.32</v>
      </c>
      <c r="L38" s="11">
        <f>[34]Agosto!$B$15</f>
        <v>23.66</v>
      </c>
      <c r="M38" s="11">
        <f>[34]Agosto!$B$16</f>
        <v>24.6</v>
      </c>
      <c r="N38" s="11">
        <f>[34]Agosto!$B$17</f>
        <v>26.139999999999997</v>
      </c>
      <c r="O38" s="11">
        <f>[34]Agosto!$B$18</f>
        <v>23.928571428571427</v>
      </c>
      <c r="P38" s="11">
        <f>[34]Agosto!$B$19</f>
        <v>25.599999999999998</v>
      </c>
      <c r="Q38" s="11">
        <f>[34]Agosto!$B$20</f>
        <v>26.360000000000003</v>
      </c>
      <c r="R38" s="11">
        <f>[34]Agosto!$B$21</f>
        <v>26.025000000000002</v>
      </c>
      <c r="S38" s="11">
        <f>[34]Agosto!$B$22</f>
        <v>25.774999999999999</v>
      </c>
      <c r="T38" s="11">
        <f>[34]Agosto!$B$23</f>
        <v>26.045454545454547</v>
      </c>
      <c r="U38" s="11">
        <f>[34]Agosto!$B$24</f>
        <v>24.616666666666664</v>
      </c>
      <c r="V38" s="11">
        <f>[34]Agosto!$B$25</f>
        <v>25.150000000000002</v>
      </c>
      <c r="W38" s="11">
        <f>[34]Agosto!$B$26</f>
        <v>26.575000000000003</v>
      </c>
      <c r="X38" s="11">
        <f>[34]Agosto!$B$27</f>
        <v>26.450000000000003</v>
      </c>
      <c r="Y38" s="11">
        <f>[34]Agosto!$B$28</f>
        <v>24.766666666666669</v>
      </c>
      <c r="Z38" s="11">
        <f>[34]Agosto!$B$29</f>
        <v>25.683333333333334</v>
      </c>
      <c r="AA38" s="11">
        <f>[34]Agosto!$B$30</f>
        <v>23.619999999999997</v>
      </c>
      <c r="AB38" s="11">
        <f>[34]Agosto!$B$31</f>
        <v>25.654545454545453</v>
      </c>
      <c r="AC38" s="11">
        <f>[34]Agosto!$B$32</f>
        <v>25.783333333333331</v>
      </c>
      <c r="AD38" s="11">
        <f>[34]Agosto!$B$33</f>
        <v>23.919999999999998</v>
      </c>
      <c r="AE38" s="11">
        <f>[34]Agosto!$B$34</f>
        <v>25.759999999999998</v>
      </c>
      <c r="AF38" s="11">
        <f>[34]Agosto!$B$35</f>
        <v>23.450000000000003</v>
      </c>
      <c r="AG38" s="91">
        <f>AVERAGE(B38:AF38)</f>
        <v>24.511816087138666</v>
      </c>
      <c r="AH38" s="121" t="s">
        <v>47</v>
      </c>
      <c r="AI38" s="121" t="s">
        <v>47</v>
      </c>
    </row>
    <row r="39" spans="1:37" x14ac:dyDescent="0.2">
      <c r="A39" s="58" t="s">
        <v>15</v>
      </c>
      <c r="B39" s="11">
        <f>[35]Agosto!$B$5</f>
        <v>21.966666666666665</v>
      </c>
      <c r="C39" s="11">
        <f>[35]Agosto!$B$6</f>
        <v>16.112500000000001</v>
      </c>
      <c r="D39" s="11">
        <f>[35]Agosto!$B$7</f>
        <v>9.1708333333333325</v>
      </c>
      <c r="E39" s="11">
        <f>[35]Agosto!$B$8</f>
        <v>11.462499999999999</v>
      </c>
      <c r="F39" s="11">
        <f>[35]Agosto!$B$9</f>
        <v>13.2875</v>
      </c>
      <c r="G39" s="11">
        <f>[35]Agosto!$B$10</f>
        <v>17.354166666666668</v>
      </c>
      <c r="H39" s="11">
        <f>[35]Agosto!$B$11</f>
        <v>19.275000000000002</v>
      </c>
      <c r="I39" s="11">
        <f>[35]Agosto!$B$12</f>
        <v>21.625</v>
      </c>
      <c r="J39" s="11">
        <f>[35]Agosto!$B$13</f>
        <v>24.141666666666666</v>
      </c>
      <c r="K39" s="11">
        <f>[35]Agosto!$B$14</f>
        <v>13.274999999999999</v>
      </c>
      <c r="L39" s="11">
        <f>[35]Agosto!$B$15</f>
        <v>18.375</v>
      </c>
      <c r="M39" s="11">
        <f>[35]Agosto!$B$16</f>
        <v>25.612500000000001</v>
      </c>
      <c r="N39" s="11">
        <f>[35]Agosto!$B$17</f>
        <v>17.887500000000003</v>
      </c>
      <c r="O39" s="11">
        <f>[35]Agosto!$B$18</f>
        <v>13.399999999999999</v>
      </c>
      <c r="P39" s="11">
        <f>[35]Agosto!$B$19</f>
        <v>16.549999999999997</v>
      </c>
      <c r="Q39" s="11">
        <f>[35]Agosto!$B$20</f>
        <v>20.983333333333338</v>
      </c>
      <c r="R39" s="11">
        <f>[35]Agosto!$B$21</f>
        <v>21.974999999999998</v>
      </c>
      <c r="S39" s="11">
        <f>[35]Agosto!$B$22</f>
        <v>26.416666666666668</v>
      </c>
      <c r="T39" s="11">
        <f>[35]Agosto!$B$23</f>
        <v>19.362499999999997</v>
      </c>
      <c r="U39" s="11">
        <f>[35]Agosto!$B$24</f>
        <v>18.795833333333331</v>
      </c>
      <c r="V39" s="11">
        <f>[35]Agosto!$B$25</f>
        <v>20.762499999999999</v>
      </c>
      <c r="W39" s="11">
        <f>[35]Agosto!$B$26</f>
        <v>21.362500000000001</v>
      </c>
      <c r="X39" s="11">
        <f>[35]Agosto!$B$27</f>
        <v>19.9375</v>
      </c>
      <c r="Y39" s="11">
        <f>[35]Agosto!$B$28</f>
        <v>20.083333333333332</v>
      </c>
      <c r="Z39" s="11">
        <f>[35]Agosto!$B$29</f>
        <v>19.083333333333332</v>
      </c>
      <c r="AA39" s="11">
        <f>[35]Agosto!$B$30</f>
        <v>17.049999999999997</v>
      </c>
      <c r="AB39" s="11">
        <f>[35]Agosto!$B$31</f>
        <v>21.262499999999999</v>
      </c>
      <c r="AC39" s="11">
        <f>[35]Agosto!$B$32</f>
        <v>22.495833333333334</v>
      </c>
      <c r="AD39" s="11">
        <f>[35]Agosto!$B$33</f>
        <v>23.491666666666664</v>
      </c>
      <c r="AE39" s="11">
        <f>[35]Agosto!$B$34</f>
        <v>25.375</v>
      </c>
      <c r="AF39" s="11">
        <f>[35]Agosto!$B$35</f>
        <v>24.487499999999997</v>
      </c>
      <c r="AG39" s="87">
        <f t="shared" ref="AG39:AG41" si="10">AVERAGE(B39:AF39)</f>
        <v>19.432930107526882</v>
      </c>
      <c r="AH39" s="12" t="s">
        <v>47</v>
      </c>
      <c r="AI39" t="s">
        <v>47</v>
      </c>
      <c r="AJ39" t="s">
        <v>47</v>
      </c>
    </row>
    <row r="40" spans="1:37" x14ac:dyDescent="0.2">
      <c r="A40" s="58" t="s">
        <v>16</v>
      </c>
      <c r="B40" s="11">
        <f>[36]Agosto!$B$5</f>
        <v>25.129166666666674</v>
      </c>
      <c r="C40" s="11">
        <f>[36]Agosto!$B$6</f>
        <v>17.458333333333332</v>
      </c>
      <c r="D40" s="11">
        <f>[36]Agosto!$B$7</f>
        <v>13.381818181818183</v>
      </c>
      <c r="E40" s="11">
        <f>[36]Agosto!$B$8</f>
        <v>15.1</v>
      </c>
      <c r="F40" s="11">
        <f>[36]Agosto!$B$9</f>
        <v>17.3</v>
      </c>
      <c r="G40" s="11">
        <f>[36]Agosto!$B$10</f>
        <v>18.095652173913045</v>
      </c>
      <c r="H40" s="11">
        <f>[36]Agosto!$B$11</f>
        <v>27.121052631578944</v>
      </c>
      <c r="I40" s="11">
        <f>[36]Agosto!$B$12</f>
        <v>26.670833333333338</v>
      </c>
      <c r="J40" s="11">
        <f>[36]Agosto!$B$13</f>
        <v>23.204761904761902</v>
      </c>
      <c r="K40" s="11">
        <f>[36]Agosto!$B$14</f>
        <v>15.885714285714288</v>
      </c>
      <c r="L40" s="11">
        <f>[36]Agosto!$B$15</f>
        <v>24.915384615384614</v>
      </c>
      <c r="M40" s="11">
        <f>[36]Agosto!$B$16</f>
        <v>25.850000000000009</v>
      </c>
      <c r="N40" s="11">
        <f>[36]Agosto!$B$17</f>
        <v>21.333333333333332</v>
      </c>
      <c r="O40" s="11">
        <f>[36]Agosto!$B$18</f>
        <v>16.77</v>
      </c>
      <c r="P40" s="11">
        <f>[36]Agosto!$B$19</f>
        <v>24.415384615384614</v>
      </c>
      <c r="Q40" s="11">
        <f>[36]Agosto!$B$20</f>
        <v>28.192307692307686</v>
      </c>
      <c r="R40" s="11">
        <f>[36]Agosto!$B$21</f>
        <v>30.507692307692309</v>
      </c>
      <c r="S40" s="11">
        <f>[36]Agosto!$B$22</f>
        <v>27.450000000000003</v>
      </c>
      <c r="T40" s="11">
        <f>[36]Agosto!$B$23</f>
        <v>20.931250000000002</v>
      </c>
      <c r="U40" s="11">
        <f>[36]Agosto!$B$24</f>
        <v>22.675000000000001</v>
      </c>
      <c r="V40" s="11">
        <f>[36]Agosto!$B$25</f>
        <v>24.593749999999996</v>
      </c>
      <c r="W40" s="11">
        <f>[36]Agosto!$B$26</f>
        <v>26.437500000000004</v>
      </c>
      <c r="X40" s="11">
        <f>[36]Agosto!$B$27</f>
        <v>23.416666666666668</v>
      </c>
      <c r="Y40" s="11">
        <f>[36]Agosto!$B$28</f>
        <v>30.727272727272734</v>
      </c>
      <c r="Z40" s="11">
        <f>[36]Agosto!$B$29</f>
        <v>30.929999999999996</v>
      </c>
      <c r="AA40" s="11">
        <f>[36]Agosto!$B$30</f>
        <v>26.685714285714287</v>
      </c>
      <c r="AB40" s="11">
        <f>[36]Agosto!$B$31</f>
        <v>30.145454545454548</v>
      </c>
      <c r="AC40" s="11">
        <f>[36]Agosto!$B$32</f>
        <v>29.709090909090911</v>
      </c>
      <c r="AD40" s="11">
        <f>[36]Agosto!$B$33</f>
        <v>34.233333333333334</v>
      </c>
      <c r="AE40" s="11">
        <f>[36]Agosto!$B$34</f>
        <v>31.872727272727275</v>
      </c>
      <c r="AF40" s="11">
        <f>[36]Agosto!$B$35</f>
        <v>22.62222222222222</v>
      </c>
      <c r="AG40" s="87">
        <f t="shared" si="10"/>
        <v>24.314884420571108</v>
      </c>
      <c r="AH40" s="12" t="s">
        <v>47</v>
      </c>
      <c r="AJ40" t="s">
        <v>47</v>
      </c>
    </row>
    <row r="41" spans="1:37" x14ac:dyDescent="0.2">
      <c r="A41" s="58" t="s">
        <v>175</v>
      </c>
      <c r="B41" s="11">
        <f>[37]Agosto!$B$5</f>
        <v>28.590909090909101</v>
      </c>
      <c r="C41" s="11">
        <f>[37]Agosto!$B$6</f>
        <v>23.90909090909091</v>
      </c>
      <c r="D41" s="11">
        <f>[37]Agosto!$B$7</f>
        <v>14.018181818181818</v>
      </c>
      <c r="E41" s="11">
        <f>[37]Agosto!$B$8</f>
        <v>17.918181818181818</v>
      </c>
      <c r="F41" s="11">
        <f>[37]Agosto!$B$9</f>
        <v>18.690000000000001</v>
      </c>
      <c r="G41" s="11">
        <f>[37]Agosto!$B$10</f>
        <v>21.981818181818184</v>
      </c>
      <c r="H41" s="11">
        <f>[37]Agosto!$B$11</f>
        <v>28.154545454545453</v>
      </c>
      <c r="I41" s="11">
        <f>[37]Agosto!$B$12</f>
        <v>29.718181818181822</v>
      </c>
      <c r="J41" s="11">
        <f>[37]Agosto!$B$13</f>
        <v>30.290909090909096</v>
      </c>
      <c r="K41" s="11">
        <f>[37]Agosto!$B$14</f>
        <v>26.059999999999995</v>
      </c>
      <c r="L41" s="11">
        <f>[37]Agosto!$B$15</f>
        <v>28.127272727272729</v>
      </c>
      <c r="M41" s="11">
        <f>[37]Agosto!$B$16</f>
        <v>30.654545454545453</v>
      </c>
      <c r="N41" s="11">
        <f>[37]Agosto!$B$17</f>
        <v>27.390909090909091</v>
      </c>
      <c r="O41" s="11">
        <f>[37]Agosto!$B$18</f>
        <v>22.254545454545454</v>
      </c>
      <c r="P41" s="11">
        <f>[37]Agosto!$B$19</f>
        <v>23.290909090909089</v>
      </c>
      <c r="Q41" s="11">
        <f>[37]Agosto!$B$20</f>
        <v>28.254545454545454</v>
      </c>
      <c r="R41" s="11">
        <f>[37]Agosto!$B$21</f>
        <v>30.209090909090904</v>
      </c>
      <c r="S41" s="11">
        <f>[37]Agosto!$B$22</f>
        <v>30.919999999999998</v>
      </c>
      <c r="T41" s="11">
        <f>[37]Agosto!$B$23</f>
        <v>25.318181818181817</v>
      </c>
      <c r="U41" s="11">
        <f>[37]Agosto!$B$24</f>
        <v>25.609090909090909</v>
      </c>
      <c r="V41" s="11">
        <f>[37]Agosto!$B$25</f>
        <v>27.5</v>
      </c>
      <c r="W41" s="11">
        <f>[37]Agosto!$B$26</f>
        <v>27.618181818181814</v>
      </c>
      <c r="X41" s="11">
        <f>[37]Agosto!$B$27</f>
        <v>25.781818181818178</v>
      </c>
      <c r="Y41" s="11">
        <f>[37]Agosto!$B$28</f>
        <v>25.675000000000001</v>
      </c>
      <c r="Z41" s="11">
        <f>[37]Agosto!$B$29</f>
        <v>26.263636363636362</v>
      </c>
      <c r="AA41" s="11">
        <f>[37]Agosto!$B$30</f>
        <v>29.145454545454548</v>
      </c>
      <c r="AB41" s="11">
        <f>[37]Agosto!$B$31</f>
        <v>23.881818181818179</v>
      </c>
      <c r="AC41" s="11">
        <f>[37]Agosto!$B$32</f>
        <v>28.727272727272727</v>
      </c>
      <c r="AD41" s="11">
        <f>[37]Agosto!$B$33</f>
        <v>29.433333333333337</v>
      </c>
      <c r="AE41" s="11">
        <f>[37]Agosto!$B$34</f>
        <v>31.058333333333334</v>
      </c>
      <c r="AF41" s="11">
        <f>[37]Agosto!$B$35</f>
        <v>31.727272727272727</v>
      </c>
      <c r="AG41" s="128">
        <f t="shared" si="10"/>
        <v>26.392678396871943</v>
      </c>
      <c r="AH41" s="12" t="s">
        <v>47</v>
      </c>
      <c r="AJ41" t="s">
        <v>47</v>
      </c>
      <c r="AK41" s="12" t="s">
        <v>47</v>
      </c>
    </row>
    <row r="42" spans="1:37" x14ac:dyDescent="0.2">
      <c r="A42" s="58" t="s">
        <v>17</v>
      </c>
      <c r="B42" s="11">
        <f>[38]Agosto!$B$5</f>
        <v>23.979166666666671</v>
      </c>
      <c r="C42" s="11">
        <f>[38]Agosto!$B$6</f>
        <v>18.908333333333335</v>
      </c>
      <c r="D42" s="11">
        <f>[38]Agosto!$B$7</f>
        <v>12.191666666666665</v>
      </c>
      <c r="E42" s="11">
        <f>[38]Agosto!$B$8</f>
        <v>11.237499999999999</v>
      </c>
      <c r="F42" s="11">
        <f>[38]Agosto!$B$9</f>
        <v>15.1875</v>
      </c>
      <c r="G42" s="11">
        <f>[38]Agosto!$B$10</f>
        <v>20.116666666666671</v>
      </c>
      <c r="H42" s="11">
        <f>[38]Agosto!$B$11</f>
        <v>22.441666666666674</v>
      </c>
      <c r="I42" s="11">
        <f>[38]Agosto!$B$12</f>
        <v>23.495833333333334</v>
      </c>
      <c r="J42" s="11">
        <f>[38]Agosto!$B$13</f>
        <v>26.204166666666662</v>
      </c>
      <c r="K42" s="11">
        <f>[38]Agosto!$B$14</f>
        <v>18.954166666666666</v>
      </c>
      <c r="L42" s="11">
        <f>[38]Agosto!$B$15</f>
        <v>20.024999999999999</v>
      </c>
      <c r="M42" s="11">
        <f>[38]Agosto!$B$16</f>
        <v>24.995833333333337</v>
      </c>
      <c r="N42" s="11">
        <f>[38]Agosto!$B$17</f>
        <v>21.599999999999998</v>
      </c>
      <c r="O42" s="11">
        <f>[38]Agosto!$B$18</f>
        <v>17.441666666666666</v>
      </c>
      <c r="P42" s="11">
        <f>[38]Agosto!$B$19</f>
        <v>19.112499999999997</v>
      </c>
      <c r="Q42" s="11">
        <f>[38]Agosto!$B$20</f>
        <v>24.058333333333334</v>
      </c>
      <c r="R42" s="11">
        <f>[38]Agosto!$B$21</f>
        <v>25.599999999999994</v>
      </c>
      <c r="S42" s="11">
        <f>[38]Agosto!$B$22</f>
        <v>24.74166666666666</v>
      </c>
      <c r="T42" s="11">
        <f>[38]Agosto!$B$23</f>
        <v>24.362500000000001</v>
      </c>
      <c r="U42" s="11">
        <f>[38]Agosto!$B$24</f>
        <v>22.704166666666662</v>
      </c>
      <c r="V42" s="11">
        <f>[38]Agosto!$B$25</f>
        <v>22.037500000000005</v>
      </c>
      <c r="W42" s="11">
        <f>[38]Agosto!$B$26</f>
        <v>22.358333333333334</v>
      </c>
      <c r="X42" s="11">
        <f>[38]Agosto!$B$27</f>
        <v>22.370833333333334</v>
      </c>
      <c r="Y42" s="11">
        <f>[38]Agosto!$B$28</f>
        <v>19.95</v>
      </c>
      <c r="Z42" s="11">
        <f>[38]Agosto!$B$29</f>
        <v>22.320833333333336</v>
      </c>
      <c r="AA42" s="11">
        <f>[38]Agosto!$B$30</f>
        <v>22.112500000000001</v>
      </c>
      <c r="AB42" s="11">
        <f>[38]Agosto!$B$31</f>
        <v>19.370833333333337</v>
      </c>
      <c r="AC42" s="11">
        <f>[38]Agosto!$B$32</f>
        <v>21.854166666666668</v>
      </c>
      <c r="AD42" s="11">
        <f>[38]Agosto!$B$33</f>
        <v>26.037500000000005</v>
      </c>
      <c r="AE42" s="11">
        <f>[38]Agosto!$B$34</f>
        <v>27.304166666666671</v>
      </c>
      <c r="AF42" s="11">
        <f>[38]Agosto!$B$35</f>
        <v>24.633333333333329</v>
      </c>
      <c r="AG42" s="87">
        <f t="shared" ref="AG42" si="11">AVERAGE(B42:AF42)</f>
        <v>21.538978494623652</v>
      </c>
      <c r="AH42" s="12" t="s">
        <v>47</v>
      </c>
      <c r="AJ42" t="s">
        <v>47</v>
      </c>
    </row>
    <row r="43" spans="1:37" x14ac:dyDescent="0.2">
      <c r="A43" s="58" t="s">
        <v>157</v>
      </c>
      <c r="B43" s="11">
        <f>[39]Agosto!$B$5</f>
        <v>27.192857142857143</v>
      </c>
      <c r="C43" s="11">
        <f>[39]Agosto!$B$6</f>
        <v>22.299999999999997</v>
      </c>
      <c r="D43" s="11">
        <f>[39]Agosto!$B$7</f>
        <v>14.286666666666667</v>
      </c>
      <c r="E43" s="11">
        <f>[39]Agosto!$B$8</f>
        <v>15.799999999999999</v>
      </c>
      <c r="F43" s="11">
        <f>[39]Agosto!$B$9</f>
        <v>18.178571428571434</v>
      </c>
      <c r="G43" s="11">
        <f>[39]Agosto!$B$10</f>
        <v>21.564285714285713</v>
      </c>
      <c r="H43" s="11">
        <f>[39]Agosto!$B$11</f>
        <v>26.060000000000002</v>
      </c>
      <c r="I43" s="11">
        <f>[39]Agosto!$B$12</f>
        <v>28.471428571428572</v>
      </c>
      <c r="J43" s="11">
        <f>[39]Agosto!$B$13</f>
        <v>28.11428571428571</v>
      </c>
      <c r="K43" s="11">
        <f>[39]Agosto!$B$14</f>
        <v>24.092307692307692</v>
      </c>
      <c r="L43" s="11">
        <f>[39]Agosto!$B$15</f>
        <v>26.6</v>
      </c>
      <c r="M43" s="11">
        <f>[39]Agosto!$B$16</f>
        <v>29.842857142857138</v>
      </c>
      <c r="N43" s="11">
        <f>[39]Agosto!$B$17</f>
        <v>23.46</v>
      </c>
      <c r="O43" s="11">
        <f>[39]Agosto!$B$18</f>
        <v>22.008333333333336</v>
      </c>
      <c r="P43" s="11">
        <f>[39]Agosto!$B$19</f>
        <v>21.814285714285713</v>
      </c>
      <c r="Q43" s="11">
        <f>[39]Agosto!$B$20</f>
        <v>26.092307692307692</v>
      </c>
      <c r="R43" s="11">
        <f>[39]Agosto!$B$21</f>
        <v>28.630769230769225</v>
      </c>
      <c r="S43" s="11">
        <f>[39]Agosto!$B$22</f>
        <v>27.344444444444445</v>
      </c>
      <c r="T43" s="11">
        <f>[39]Agosto!$B$23</f>
        <v>26.028571428571428</v>
      </c>
      <c r="U43" s="11">
        <f>[39]Agosto!$B$24</f>
        <v>24.138461538461534</v>
      </c>
      <c r="V43" s="11">
        <f>[39]Agosto!$B$25</f>
        <v>25.228571428571428</v>
      </c>
      <c r="W43" s="11">
        <f>[39]Agosto!$B$26</f>
        <v>24.007142857142856</v>
      </c>
      <c r="X43" s="11">
        <f>[39]Agosto!$B$27</f>
        <v>23.907142857142855</v>
      </c>
      <c r="Y43" s="11">
        <f>[39]Agosto!$B$28</f>
        <v>24.12142857142857</v>
      </c>
      <c r="Z43" s="11">
        <f>[39]Agosto!$B$29</f>
        <v>23.764285714285712</v>
      </c>
      <c r="AA43" s="11">
        <f>[39]Agosto!$B$30</f>
        <v>26.484615384615381</v>
      </c>
      <c r="AB43" s="11">
        <f>[39]Agosto!$B$31</f>
        <v>24.228571428571428</v>
      </c>
      <c r="AC43" s="11">
        <f>[39]Agosto!$B$32</f>
        <v>26.830769230769231</v>
      </c>
      <c r="AD43" s="11">
        <f>[39]Agosto!$B$33</f>
        <v>28.157142857142862</v>
      </c>
      <c r="AE43" s="11">
        <f>[39]Agosto!$B$34</f>
        <v>31.138461538461534</v>
      </c>
      <c r="AF43" s="11">
        <f>[39]Agosto!$B$35</f>
        <v>30.292307692307695</v>
      </c>
      <c r="AG43" s="128">
        <f>AVERAGE(B43:AF43)</f>
        <v>24.844544290834609</v>
      </c>
      <c r="AH43" s="12" t="s">
        <v>47</v>
      </c>
      <c r="AI43" t="s">
        <v>47</v>
      </c>
    </row>
    <row r="44" spans="1:37" x14ac:dyDescent="0.2">
      <c r="A44" s="58" t="s">
        <v>18</v>
      </c>
      <c r="B44" s="11">
        <f>[40]Agosto!$B$5</f>
        <v>23.245833333333326</v>
      </c>
      <c r="C44" s="11">
        <f>[40]Agosto!$B$6</f>
        <v>20.579166666666669</v>
      </c>
      <c r="D44" s="11">
        <f>[40]Agosto!$B$7</f>
        <v>12.574999999999998</v>
      </c>
      <c r="E44" s="11">
        <f>[40]Agosto!$B$8</f>
        <v>14.249999999999998</v>
      </c>
      <c r="F44" s="11">
        <f>[40]Agosto!$B$9</f>
        <v>15.154166666666669</v>
      </c>
      <c r="G44" s="11">
        <f>[40]Agosto!$B$10</f>
        <v>18.116666666666667</v>
      </c>
      <c r="H44" s="11">
        <f>[40]Agosto!$B$11</f>
        <v>21.574999999999999</v>
      </c>
      <c r="I44" s="11">
        <f>[40]Agosto!$B$12</f>
        <v>24.279166666666665</v>
      </c>
      <c r="J44" s="11">
        <f>[40]Agosto!$B$13</f>
        <v>23.820833333333336</v>
      </c>
      <c r="K44" s="11">
        <f>[40]Agosto!$B$14</f>
        <v>22.600000000000005</v>
      </c>
      <c r="L44" s="11">
        <f>[40]Agosto!$B$15</f>
        <v>22.904166666666669</v>
      </c>
      <c r="M44" s="11">
        <f>[40]Agosto!$B$16</f>
        <v>24.558333333333334</v>
      </c>
      <c r="N44" s="11">
        <f>[40]Agosto!$B$17</f>
        <v>24.412499999999998</v>
      </c>
      <c r="O44" s="11">
        <f>[40]Agosto!$B$18</f>
        <v>19.983333333333334</v>
      </c>
      <c r="P44" s="11">
        <f>[40]Agosto!$B$19</f>
        <v>20.912499999999998</v>
      </c>
      <c r="Q44" s="11">
        <f>[40]Agosto!$B$20</f>
        <v>23.358333333333334</v>
      </c>
      <c r="R44" s="11">
        <f>[40]Agosto!$B$21</f>
        <v>24.616666666666671</v>
      </c>
      <c r="S44" s="11">
        <f>[40]Agosto!$B$22</f>
        <v>25.262500000000003</v>
      </c>
      <c r="T44" s="11">
        <f>[40]Agosto!$B$23</f>
        <v>21.537500000000005</v>
      </c>
      <c r="U44" s="11">
        <f>[40]Agosto!$B$24</f>
        <v>21.579166666666666</v>
      </c>
      <c r="V44" s="11">
        <f>[40]Agosto!$B$25</f>
        <v>24.208333333333332</v>
      </c>
      <c r="W44" s="11">
        <f>[40]Agosto!$B$26</f>
        <v>24.212500000000006</v>
      </c>
      <c r="X44" s="11">
        <f>[40]Agosto!$B$27</f>
        <v>23.654166666666665</v>
      </c>
      <c r="Y44" s="11">
        <f>[40]Agosto!$B$28</f>
        <v>23.029166666666669</v>
      </c>
      <c r="Z44" s="11">
        <f>[40]Agosto!$B$29</f>
        <v>23.4375</v>
      </c>
      <c r="AA44" s="11">
        <f>[40]Agosto!$B$30</f>
        <v>24.987499999999994</v>
      </c>
      <c r="AB44" s="11">
        <f>[40]Agosto!$B$31</f>
        <v>21.262499999999999</v>
      </c>
      <c r="AC44" s="11">
        <f>[40]Agosto!$B$32</f>
        <v>23.291666666666661</v>
      </c>
      <c r="AD44" s="11">
        <f>[40]Agosto!$B$33</f>
        <v>24.883333333333336</v>
      </c>
      <c r="AE44" s="11">
        <f>[40]Agosto!$B$34</f>
        <v>26.379166666666666</v>
      </c>
      <c r="AF44" s="11">
        <f>[40]Agosto!$B$35</f>
        <v>26.241666666666664</v>
      </c>
      <c r="AG44" s="87">
        <f t="shared" ref="AG44:AG45" si="12">AVERAGE(B44:AF44)</f>
        <v>22.287365591397847</v>
      </c>
      <c r="AJ44" t="s">
        <v>47</v>
      </c>
    </row>
    <row r="45" spans="1:37" x14ac:dyDescent="0.2">
      <c r="A45" s="58" t="s">
        <v>162</v>
      </c>
      <c r="B45" s="11">
        <f>[41]Agosto!$B$5</f>
        <v>24.316666666666663</v>
      </c>
      <c r="C45" s="11">
        <f>[41]Agosto!$B$6</f>
        <v>25.541666666666661</v>
      </c>
      <c r="D45" s="11">
        <f>[41]Agosto!$B$7</f>
        <v>16.358333333333331</v>
      </c>
      <c r="E45" s="11">
        <f>[41]Agosto!$B$8</f>
        <v>13.508333333333335</v>
      </c>
      <c r="F45" s="11">
        <f>[41]Agosto!$B$9</f>
        <v>16.887499999999999</v>
      </c>
      <c r="G45" s="11">
        <f>[41]Agosto!$B$10</f>
        <v>18.854166666666668</v>
      </c>
      <c r="H45" s="11">
        <f>[41]Agosto!$B$11</f>
        <v>22.450000000000003</v>
      </c>
      <c r="I45" s="11">
        <f>[41]Agosto!$B$12</f>
        <v>23.516666666666662</v>
      </c>
      <c r="J45" s="11">
        <f>[41]Agosto!$B$13</f>
        <v>24.066666666666666</v>
      </c>
      <c r="K45" s="11">
        <f>[41]Agosto!$B$14</f>
        <v>24.095833333333331</v>
      </c>
      <c r="L45" s="11">
        <f>[41]Agosto!$B$15</f>
        <v>23.733333333333334</v>
      </c>
      <c r="M45" s="11">
        <f>[41]Agosto!$B$16</f>
        <v>26.399999999999995</v>
      </c>
      <c r="N45" s="11">
        <f>[41]Agosto!$B$17</f>
        <v>26.324999999999999</v>
      </c>
      <c r="O45" s="11">
        <f>[41]Agosto!$B$18</f>
        <v>22.416666666666661</v>
      </c>
      <c r="P45" s="11">
        <f>[41]Agosto!$B$19</f>
        <v>20.195833333333336</v>
      </c>
      <c r="Q45" s="11">
        <f>[41]Agosto!$B$20</f>
        <v>22.887499999999999</v>
      </c>
      <c r="R45" s="11">
        <f>[41]Agosto!$B$21</f>
        <v>23.999999999999996</v>
      </c>
      <c r="S45" s="11">
        <f>[41]Agosto!$B$22</f>
        <v>25.891666666666669</v>
      </c>
      <c r="T45" s="11">
        <f>[41]Agosto!$B$23</f>
        <v>25.687499999999996</v>
      </c>
      <c r="U45" s="11">
        <f>[41]Agosto!$B$24</f>
        <v>23.241666666666671</v>
      </c>
      <c r="V45" s="11">
        <f>[41]Agosto!$B$25</f>
        <v>23.566666666666666</v>
      </c>
      <c r="W45" s="11">
        <f>[41]Agosto!$B$26</f>
        <v>22.758333333333329</v>
      </c>
      <c r="X45" s="11">
        <f>[41]Agosto!$B$27</f>
        <v>21.354166666666668</v>
      </c>
      <c r="Y45" s="11">
        <f>[41]Agosto!$B$28</f>
        <v>22.162500000000005</v>
      </c>
      <c r="Z45" s="11">
        <f>[41]Agosto!$B$29</f>
        <v>21.908333333333331</v>
      </c>
      <c r="AA45" s="11">
        <f>[41]Agosto!$B$30</f>
        <v>24.525000000000002</v>
      </c>
      <c r="AB45" s="11">
        <f>[41]Agosto!$B$31</f>
        <v>24.129166666666663</v>
      </c>
      <c r="AC45" s="11">
        <f>[41]Agosto!$B$32</f>
        <v>23.879166666666666</v>
      </c>
      <c r="AD45" s="11">
        <f>[41]Agosto!$B$33</f>
        <v>21.526666666666667</v>
      </c>
      <c r="AE45" s="11">
        <f>[41]Agosto!$B$34</f>
        <v>26.487500000000008</v>
      </c>
      <c r="AF45" s="11">
        <f>[41]Agosto!$B$35</f>
        <v>28.629166666666674</v>
      </c>
      <c r="AG45" s="128">
        <f t="shared" si="12"/>
        <v>22.945215053763437</v>
      </c>
    </row>
    <row r="46" spans="1:37" x14ac:dyDescent="0.2">
      <c r="A46" s="58" t="s">
        <v>19</v>
      </c>
      <c r="B46" s="11">
        <f>[42]Agosto!$B$5</f>
        <v>21.9375</v>
      </c>
      <c r="C46" s="11">
        <f>[42]Agosto!$B$6</f>
        <v>15.354166666666666</v>
      </c>
      <c r="D46" s="11">
        <f>[42]Agosto!$B$7</f>
        <v>9.4916666666666689</v>
      </c>
      <c r="E46" s="11">
        <f>[42]Agosto!$B$8</f>
        <v>11.262500000000001</v>
      </c>
      <c r="F46" s="11">
        <f>[42]Agosto!$B$9</f>
        <v>13.725000000000001</v>
      </c>
      <c r="G46" s="11">
        <f>[42]Agosto!$B$10</f>
        <v>19.375000000000004</v>
      </c>
      <c r="H46" s="11">
        <f>[42]Agosto!$B$11</f>
        <v>20.966666666666665</v>
      </c>
      <c r="I46" s="11">
        <f>[42]Agosto!$B$12</f>
        <v>23.25</v>
      </c>
      <c r="J46" s="11">
        <f>[42]Agosto!$B$13</f>
        <v>24.533333333333342</v>
      </c>
      <c r="K46" s="11">
        <f>[42]Agosto!$B$14</f>
        <v>12.508333333333331</v>
      </c>
      <c r="L46" s="11">
        <f>[42]Agosto!$B$15</f>
        <v>17.549999999999994</v>
      </c>
      <c r="M46" s="11">
        <f>[42]Agosto!$B$16</f>
        <v>24.737500000000001</v>
      </c>
      <c r="N46" s="11">
        <f>[42]Agosto!$B$17</f>
        <v>17.462500000000002</v>
      </c>
      <c r="O46" s="11">
        <f>[42]Agosto!$B$18</f>
        <v>12.529166666666667</v>
      </c>
      <c r="P46" s="11">
        <f>[42]Agosto!$B$19</f>
        <v>16.033333333333331</v>
      </c>
      <c r="Q46" s="11">
        <f>[42]Agosto!$B$20</f>
        <v>22.154166666666665</v>
      </c>
      <c r="R46" s="11">
        <f>[42]Agosto!$B$21</f>
        <v>22.991666666666671</v>
      </c>
      <c r="S46" s="11">
        <f>[42]Agosto!$B$22</f>
        <v>24.925000000000001</v>
      </c>
      <c r="T46" s="11">
        <f>[42]Agosto!$B$23</f>
        <v>19.487500000000001</v>
      </c>
      <c r="U46" s="11">
        <f>[42]Agosto!$B$24</f>
        <v>18.579166666666666</v>
      </c>
      <c r="V46" s="11">
        <f>[42]Agosto!$B$25</f>
        <v>19.620833333333334</v>
      </c>
      <c r="W46" s="11">
        <f>[42]Agosto!$B$26</f>
        <v>20.350000000000001</v>
      </c>
      <c r="X46" s="11">
        <f>[42]Agosto!$B$27</f>
        <v>18.224999999999998</v>
      </c>
      <c r="Y46" s="11">
        <f>[42]Agosto!$B$28</f>
        <v>19.449999999999996</v>
      </c>
      <c r="Z46" s="11">
        <f>[42]Agosto!$B$29</f>
        <v>20.266666666666666</v>
      </c>
      <c r="AA46" s="11">
        <f>[42]Agosto!$B$30</f>
        <v>18.941666666666666</v>
      </c>
      <c r="AB46" s="11">
        <f>[42]Agosto!$B$31</f>
        <v>21.458333333333339</v>
      </c>
      <c r="AC46" s="11">
        <f>[42]Agosto!$B$32</f>
        <v>22.987500000000001</v>
      </c>
      <c r="AD46" s="11">
        <f>[42]Agosto!$B$33</f>
        <v>24.683333333333337</v>
      </c>
      <c r="AE46" s="11">
        <f>[42]Agosto!$B$34</f>
        <v>26.162499999999998</v>
      </c>
      <c r="AF46" s="11">
        <f>[42]Agosto!$B$35</f>
        <v>22.287499999999998</v>
      </c>
      <c r="AG46" s="87">
        <f t="shared" ref="AG46:AG49" si="13">AVERAGE(B46:AF46)</f>
        <v>19.460887096774197</v>
      </c>
      <c r="AH46" s="12" t="s">
        <v>47</v>
      </c>
      <c r="AJ46" t="s">
        <v>47</v>
      </c>
    </row>
    <row r="47" spans="1:37" x14ac:dyDescent="0.2">
      <c r="A47" s="58" t="s">
        <v>31</v>
      </c>
      <c r="B47" s="11">
        <f>[43]Agosto!$B$5</f>
        <v>25.208333333333329</v>
      </c>
      <c r="C47" s="11">
        <f>[43]Agosto!$B$6</f>
        <v>20.19166666666667</v>
      </c>
      <c r="D47" s="11">
        <f>[43]Agosto!$B$7</f>
        <v>10.983333333333334</v>
      </c>
      <c r="E47" s="11">
        <f>[43]Agosto!$B$8</f>
        <v>11.729166666666666</v>
      </c>
      <c r="F47" s="11">
        <f>[43]Agosto!$B$9</f>
        <v>14.695833333333335</v>
      </c>
      <c r="G47" s="11">
        <f>[43]Agosto!$B$10</f>
        <v>19.741666666666671</v>
      </c>
      <c r="H47" s="11">
        <f>[43]Agosto!$B$11</f>
        <v>23.783333333333331</v>
      </c>
      <c r="I47" s="11">
        <f>[43]Agosto!$B$12</f>
        <v>25.904166666666665</v>
      </c>
      <c r="J47" s="11">
        <f>[43]Agosto!$B$13</f>
        <v>26.391666666666666</v>
      </c>
      <c r="K47" s="11">
        <f>[43]Agosto!$B$14</f>
        <v>20.370833333333334</v>
      </c>
      <c r="L47" s="11">
        <f>[43]Agosto!$B$15</f>
        <v>21.329166666666666</v>
      </c>
      <c r="M47" s="11">
        <f>[43]Agosto!$B$16</f>
        <v>26.029166666666669</v>
      </c>
      <c r="N47" s="11">
        <f>[43]Agosto!$B$17</f>
        <v>22.125</v>
      </c>
      <c r="O47" s="11">
        <f>[43]Agosto!$B$18</f>
        <v>17.233333333333334</v>
      </c>
      <c r="P47" s="11">
        <f>[43]Agosto!$B$19</f>
        <v>19.900000000000002</v>
      </c>
      <c r="Q47" s="11">
        <f>[43]Agosto!$B$20</f>
        <v>24.75</v>
      </c>
      <c r="R47" s="11">
        <f>[43]Agosto!$B$21</f>
        <v>26.108333333333331</v>
      </c>
      <c r="S47" s="11">
        <f>[43]Agosto!$B$22</f>
        <v>26.2</v>
      </c>
      <c r="T47" s="11">
        <f>[43]Agosto!$B$23</f>
        <v>23.816666666666674</v>
      </c>
      <c r="U47" s="11">
        <f>[43]Agosto!$B$24</f>
        <v>22.374999999999996</v>
      </c>
      <c r="V47" s="11">
        <f>[43]Agosto!$B$25</f>
        <v>22.879166666666666</v>
      </c>
      <c r="W47" s="11">
        <f>[43]Agosto!$B$26</f>
        <v>24.083333333333332</v>
      </c>
      <c r="X47" s="11">
        <f>[43]Agosto!$B$27</f>
        <v>22.45</v>
      </c>
      <c r="Y47" s="11">
        <f>[43]Agosto!$B$28</f>
        <v>21.795833333333334</v>
      </c>
      <c r="Z47" s="11">
        <f>[43]Agosto!$B$29</f>
        <v>22.633333333333336</v>
      </c>
      <c r="AA47" s="11">
        <f>[43]Agosto!$B$30</f>
        <v>23.954166666666669</v>
      </c>
      <c r="AB47" s="11">
        <f>[43]Agosto!$B$31</f>
        <v>20.483333333333334</v>
      </c>
      <c r="AC47" s="11">
        <f>[43]Agosto!$B$32</f>
        <v>23.579166666666666</v>
      </c>
      <c r="AD47" s="11">
        <f>[43]Agosto!$B$33</f>
        <v>27.279166666666658</v>
      </c>
      <c r="AE47" s="11">
        <f>[43]Agosto!$B$34</f>
        <v>28.608333333333331</v>
      </c>
      <c r="AF47" s="11">
        <f>[43]Agosto!$B$35</f>
        <v>28.074999999999999</v>
      </c>
      <c r="AG47" s="87">
        <f t="shared" si="13"/>
        <v>22.409274193548388</v>
      </c>
      <c r="AJ47" t="s">
        <v>47</v>
      </c>
    </row>
    <row r="48" spans="1:37" x14ac:dyDescent="0.2">
      <c r="A48" s="58" t="s">
        <v>44</v>
      </c>
      <c r="B48" s="11">
        <f>[44]Agosto!$B$5</f>
        <v>24.541666666666668</v>
      </c>
      <c r="C48" s="11">
        <f>[44]Agosto!$B$6</f>
        <v>22.712499999999995</v>
      </c>
      <c r="D48" s="11">
        <f>[44]Agosto!$B$7</f>
        <v>13.879166666666668</v>
      </c>
      <c r="E48" s="11">
        <f>[44]Agosto!$B$8</f>
        <v>14.041666666666666</v>
      </c>
      <c r="F48" s="11">
        <f>[44]Agosto!$B$9</f>
        <v>18.079166666666669</v>
      </c>
      <c r="G48" s="11">
        <f>[44]Agosto!$B$10</f>
        <v>19.450000000000003</v>
      </c>
      <c r="H48" s="11">
        <f>[44]Agosto!$B$11</f>
        <v>24.187499999999996</v>
      </c>
      <c r="I48" s="11">
        <f>[44]Agosto!$B$12</f>
        <v>25.495833333333337</v>
      </c>
      <c r="J48" s="11">
        <f>[44]Agosto!$B$13</f>
        <v>24.650000000000002</v>
      </c>
      <c r="K48" s="11">
        <f>[44]Agosto!$B$14</f>
        <v>23.816666666666663</v>
      </c>
      <c r="L48" s="11">
        <f>[44]Agosto!$B$15</f>
        <v>24.787499999999998</v>
      </c>
      <c r="M48" s="11">
        <f>[44]Agosto!$B$16</f>
        <v>26.304166666666664</v>
      </c>
      <c r="N48" s="11">
        <f>[44]Agosto!$B$17</f>
        <v>26.320833333333329</v>
      </c>
      <c r="O48" s="11">
        <f>[44]Agosto!$B$18</f>
        <v>20.849999999999998</v>
      </c>
      <c r="P48" s="11">
        <f>[44]Agosto!$B$19</f>
        <v>23.329166666666666</v>
      </c>
      <c r="Q48" s="11">
        <f>[44]Agosto!$B$20</f>
        <v>25.816666666666663</v>
      </c>
      <c r="R48" s="11">
        <f>[44]Agosto!$B$21</f>
        <v>26.470833333333331</v>
      </c>
      <c r="S48" s="11">
        <f>[44]Agosto!$B$22</f>
        <v>26.829166666666662</v>
      </c>
      <c r="T48" s="11">
        <f>[44]Agosto!$B$23</f>
        <v>23.954166666666666</v>
      </c>
      <c r="U48" s="11">
        <f>[44]Agosto!$B$24</f>
        <v>23.025000000000002</v>
      </c>
      <c r="V48" s="11">
        <f>[44]Agosto!$B$25</f>
        <v>25.458333333333339</v>
      </c>
      <c r="W48" s="11">
        <f>[44]Agosto!$B$26</f>
        <v>26.675000000000001</v>
      </c>
      <c r="X48" s="11">
        <f>[44]Agosto!$B$27</f>
        <v>27.258333333333329</v>
      </c>
      <c r="Y48" s="11">
        <f>[44]Agosto!$B$28</f>
        <v>26.36666666666666</v>
      </c>
      <c r="Z48" s="11">
        <f>[44]Agosto!$B$29</f>
        <v>27.604166666666661</v>
      </c>
      <c r="AA48" s="11">
        <f>[44]Agosto!$B$30</f>
        <v>27.474999999999998</v>
      </c>
      <c r="AB48" s="11">
        <f>[44]Agosto!$B$31</f>
        <v>22.758333333333329</v>
      </c>
      <c r="AC48" s="11">
        <f>[44]Agosto!$B$32</f>
        <v>25.837499999999995</v>
      </c>
      <c r="AD48" s="11">
        <f>[44]Agosto!$B$33</f>
        <v>26.558333333333337</v>
      </c>
      <c r="AE48" s="11">
        <f>[44]Agosto!$B$34</f>
        <v>27.283333333333335</v>
      </c>
      <c r="AF48" s="11">
        <f>[44]Agosto!$B$35</f>
        <v>28.287499999999998</v>
      </c>
      <c r="AG48" s="87">
        <f t="shared" si="13"/>
        <v>24.196908602150536</v>
      </c>
      <c r="AH48" s="12" t="s">
        <v>47</v>
      </c>
    </row>
    <row r="49" spans="1:37" x14ac:dyDescent="0.2">
      <c r="A49" s="58" t="s">
        <v>20</v>
      </c>
      <c r="B49" s="11" t="str">
        <f>[45]Agosto!$B$5</f>
        <v>*</v>
      </c>
      <c r="C49" s="11" t="str">
        <f>[45]Agosto!$B$6</f>
        <v>*</v>
      </c>
      <c r="D49" s="11" t="str">
        <f>[45]Agosto!$B$7</f>
        <v>*</v>
      </c>
      <c r="E49" s="11" t="str">
        <f>[45]Agosto!$B$8</f>
        <v>*</v>
      </c>
      <c r="F49" s="11" t="str">
        <f>[45]Agosto!$B$9</f>
        <v>*</v>
      </c>
      <c r="G49" s="11" t="str">
        <f>[45]Agosto!$B$10</f>
        <v>*</v>
      </c>
      <c r="H49" s="11" t="str">
        <f>[45]Agosto!$B$11</f>
        <v>*</v>
      </c>
      <c r="I49" s="11" t="str">
        <f>[45]Agosto!$B$12</f>
        <v>*</v>
      </c>
      <c r="J49" s="11" t="str">
        <f>[45]Agosto!$B$13</f>
        <v>*</v>
      </c>
      <c r="K49" s="11" t="str">
        <f>[45]Agosto!$B$14</f>
        <v>*</v>
      </c>
      <c r="L49" s="11" t="str">
        <f>[45]Agosto!$B$15</f>
        <v>*</v>
      </c>
      <c r="M49" s="11" t="str">
        <f>[45]Agosto!$B$16</f>
        <v>*</v>
      </c>
      <c r="N49" s="11" t="str">
        <f>[45]Agosto!$B$17</f>
        <v>*</v>
      </c>
      <c r="O49" s="11" t="str">
        <f>[45]Agosto!$B$18</f>
        <v>*</v>
      </c>
      <c r="P49" s="11" t="str">
        <f>[45]Agosto!$B$19</f>
        <v>*</v>
      </c>
      <c r="Q49" s="11" t="str">
        <f>[45]Agosto!$B$20</f>
        <v>*</v>
      </c>
      <c r="R49" s="11">
        <f>[45]Agosto!$B$21</f>
        <v>29.875</v>
      </c>
      <c r="S49" s="11">
        <f>[45]Agosto!$B$22</f>
        <v>26.408333333333328</v>
      </c>
      <c r="T49" s="11">
        <f>[45]Agosto!$B$23</f>
        <v>24.912499999999994</v>
      </c>
      <c r="U49" s="11">
        <f>[45]Agosto!$B$24</f>
        <v>22.866666666666671</v>
      </c>
      <c r="V49" s="11">
        <f>[45]Agosto!$B$25</f>
        <v>23.720833333333335</v>
      </c>
      <c r="W49" s="11">
        <f>[45]Agosto!$B$26</f>
        <v>22.925000000000001</v>
      </c>
      <c r="X49" s="11">
        <f>[45]Agosto!$B$27</f>
        <v>21.895833333333332</v>
      </c>
      <c r="Y49" s="11">
        <f>[45]Agosto!$B$28</f>
        <v>22.154166666666665</v>
      </c>
      <c r="Z49" s="11">
        <f>[45]Agosto!$B$29</f>
        <v>22.241666666666664</v>
      </c>
      <c r="AA49" s="11">
        <f>[45]Agosto!$B$30</f>
        <v>24.291666666666661</v>
      </c>
      <c r="AB49" s="11">
        <f>[45]Agosto!$B$31</f>
        <v>25.391666666666666</v>
      </c>
      <c r="AC49" s="11">
        <f>[45]Agosto!$B$32</f>
        <v>25.391666666666662</v>
      </c>
      <c r="AD49" s="11">
        <f>[45]Agosto!$B$33</f>
        <v>25.625000000000004</v>
      </c>
      <c r="AE49" s="11">
        <f>[45]Agosto!$B$34</f>
        <v>27.708333333333332</v>
      </c>
      <c r="AF49" s="11">
        <f>[45]Agosto!$B$35</f>
        <v>28.441666666666663</v>
      </c>
      <c r="AG49" s="87">
        <f t="shared" si="13"/>
        <v>24.923333333333332</v>
      </c>
      <c r="AH49" s="12" t="s">
        <v>47</v>
      </c>
    </row>
    <row r="50" spans="1:37" s="5" customFormat="1" ht="17.100000000000001" customHeight="1" x14ac:dyDescent="0.2">
      <c r="A50" s="59" t="s">
        <v>227</v>
      </c>
      <c r="B50" s="13">
        <f t="shared" ref="B50:AE50" si="14">AVERAGE(B5:B49)</f>
        <v>24.488835600029486</v>
      </c>
      <c r="C50" s="13">
        <f t="shared" si="14"/>
        <v>20.324458311996921</v>
      </c>
      <c r="D50" s="13">
        <f t="shared" si="14"/>
        <v>13.142068389556783</v>
      </c>
      <c r="E50" s="13">
        <f t="shared" si="14"/>
        <v>13.8652125530802</v>
      </c>
      <c r="F50" s="13">
        <f t="shared" si="14"/>
        <v>16.721426822785524</v>
      </c>
      <c r="G50" s="13">
        <f t="shared" si="14"/>
        <v>20.007954914259262</v>
      </c>
      <c r="H50" s="13">
        <f t="shared" si="14"/>
        <v>23.26853888983824</v>
      </c>
      <c r="I50" s="13">
        <f t="shared" si="14"/>
        <v>25.300775345326979</v>
      </c>
      <c r="J50" s="13">
        <f t="shared" si="14"/>
        <v>25.837998848474388</v>
      </c>
      <c r="K50" s="13">
        <f t="shared" si="14"/>
        <v>20.033866561679059</v>
      </c>
      <c r="L50" s="13">
        <f t="shared" si="14"/>
        <v>22.531438250670185</v>
      </c>
      <c r="M50" s="13">
        <f t="shared" si="14"/>
        <v>26.413324915824916</v>
      </c>
      <c r="N50" s="13">
        <f t="shared" si="14"/>
        <v>22.905319988961299</v>
      </c>
      <c r="O50" s="13">
        <f t="shared" si="14"/>
        <v>18.608362392286541</v>
      </c>
      <c r="P50" s="13">
        <f t="shared" si="14"/>
        <v>20.563084717215144</v>
      </c>
      <c r="Q50" s="13">
        <f t="shared" si="14"/>
        <v>24.445674435076608</v>
      </c>
      <c r="R50" s="13">
        <f t="shared" si="14"/>
        <v>25.917158925086895</v>
      </c>
      <c r="S50" s="13">
        <f t="shared" si="14"/>
        <v>26.880665204678365</v>
      </c>
      <c r="T50" s="13">
        <f t="shared" si="14"/>
        <v>23.562900579150575</v>
      </c>
      <c r="U50" s="13">
        <f t="shared" si="14"/>
        <v>22.497919043675619</v>
      </c>
      <c r="V50" s="13">
        <f t="shared" si="14"/>
        <v>23.561844207778808</v>
      </c>
      <c r="W50" s="13">
        <f t="shared" si="14"/>
        <v>24.18148784575255</v>
      </c>
      <c r="X50" s="13">
        <f t="shared" si="14"/>
        <v>23.136115097144511</v>
      </c>
      <c r="Y50" s="13">
        <f t="shared" si="14"/>
        <v>23.036340838546732</v>
      </c>
      <c r="Z50" s="13">
        <f t="shared" si="14"/>
        <v>23.401034461696224</v>
      </c>
      <c r="AA50" s="13">
        <f t="shared" si="14"/>
        <v>23.583841463914986</v>
      </c>
      <c r="AB50" s="13">
        <f t="shared" si="14"/>
        <v>22.868564063251572</v>
      </c>
      <c r="AC50" s="13">
        <f t="shared" si="14"/>
        <v>25.162009378581281</v>
      </c>
      <c r="AD50" s="13">
        <f t="shared" si="14"/>
        <v>26.492387840080148</v>
      </c>
      <c r="AE50" s="13">
        <f t="shared" si="14"/>
        <v>28.131863386276336</v>
      </c>
      <c r="AF50" s="13">
        <f t="shared" ref="AF50" si="15">AVERAGE(AF5:AF49)</f>
        <v>26.702158308843838</v>
      </c>
      <c r="AG50" s="86">
        <f>AVERAGE(AG5:AG49)</f>
        <v>22.907373737410499</v>
      </c>
      <c r="AH50" s="5" t="s">
        <v>47</v>
      </c>
      <c r="AI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55"/>
      <c r="AE51" s="61" t="s">
        <v>47</v>
      </c>
      <c r="AF51" s="61"/>
      <c r="AG51" s="84"/>
      <c r="AJ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3"/>
      <c r="K52" s="133"/>
      <c r="L52" s="133"/>
      <c r="M52" s="133" t="s">
        <v>45</v>
      </c>
      <c r="N52" s="133"/>
      <c r="O52" s="133"/>
      <c r="P52" s="133"/>
      <c r="Q52" s="133"/>
      <c r="R52" s="133"/>
      <c r="S52" s="133"/>
      <c r="T52" s="142" t="s">
        <v>97</v>
      </c>
      <c r="U52" s="142"/>
      <c r="V52" s="142"/>
      <c r="W52" s="142"/>
      <c r="X52" s="142"/>
      <c r="Y52" s="133"/>
      <c r="Z52" s="133"/>
      <c r="AA52" s="133"/>
      <c r="AB52" s="133"/>
      <c r="AC52" s="133"/>
      <c r="AD52" s="133"/>
      <c r="AE52" s="133"/>
      <c r="AF52" s="133"/>
      <c r="AG52" s="84"/>
      <c r="AH52" s="12" t="s">
        <v>47</v>
      </c>
    </row>
    <row r="53" spans="1:37" x14ac:dyDescent="0.2">
      <c r="A53" s="50"/>
      <c r="B53" s="133"/>
      <c r="C53" s="133"/>
      <c r="D53" s="133"/>
      <c r="E53" s="133"/>
      <c r="F53" s="133"/>
      <c r="G53" s="133"/>
      <c r="H53" s="133"/>
      <c r="I53" s="133"/>
      <c r="J53" s="134"/>
      <c r="K53" s="134"/>
      <c r="L53" s="134"/>
      <c r="M53" s="134" t="s">
        <v>46</v>
      </c>
      <c r="N53" s="134"/>
      <c r="O53" s="134"/>
      <c r="P53" s="134"/>
      <c r="Q53" s="133"/>
      <c r="R53" s="133"/>
      <c r="S53" s="133"/>
      <c r="T53" s="143" t="s">
        <v>98</v>
      </c>
      <c r="U53" s="143"/>
      <c r="V53" s="143"/>
      <c r="W53" s="143"/>
      <c r="X53" s="143"/>
      <c r="Y53" s="133"/>
      <c r="Z53" s="133"/>
      <c r="AA53" s="133"/>
      <c r="AB53" s="133"/>
      <c r="AC53" s="133"/>
      <c r="AD53" s="55"/>
      <c r="AE53" s="55"/>
      <c r="AF53" s="55"/>
      <c r="AG53" s="84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55"/>
      <c r="AE54" s="55"/>
      <c r="AF54" s="55"/>
      <c r="AG54" s="84"/>
    </row>
    <row r="55" spans="1:37" x14ac:dyDescent="0.2">
      <c r="A55" s="50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55"/>
      <c r="AF55" s="55"/>
      <c r="AG55" s="84"/>
    </row>
    <row r="56" spans="1:37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56"/>
      <c r="AF56" s="56"/>
      <c r="AG56" s="84"/>
      <c r="AH56" t="s">
        <v>47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5"/>
    </row>
    <row r="59" spans="1:37" x14ac:dyDescent="0.2">
      <c r="AH59" s="12" t="s">
        <v>47</v>
      </c>
      <c r="AJ59" t="s">
        <v>47</v>
      </c>
    </row>
    <row r="60" spans="1:37" x14ac:dyDescent="0.2">
      <c r="N60" s="2" t="s">
        <v>47</v>
      </c>
      <c r="AD60" s="2" t="s">
        <v>47</v>
      </c>
    </row>
    <row r="61" spans="1:37" x14ac:dyDescent="0.2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7"/>
      <c r="U61" s="137"/>
    </row>
    <row r="62" spans="1:37" x14ac:dyDescent="0.2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7"/>
      <c r="U62" s="137"/>
      <c r="W62" s="2" t="s">
        <v>47</v>
      </c>
    </row>
    <row r="63" spans="1:37" x14ac:dyDescent="0.2">
      <c r="Z63" s="2" t="s">
        <v>47</v>
      </c>
      <c r="AK63" t="s">
        <v>47</v>
      </c>
    </row>
    <row r="64" spans="1:37" x14ac:dyDescent="0.2">
      <c r="AB64" s="2" t="s">
        <v>47</v>
      </c>
    </row>
    <row r="65" spans="9:33" x14ac:dyDescent="0.2">
      <c r="AG65" s="7" t="s">
        <v>47</v>
      </c>
    </row>
    <row r="67" spans="9:33" x14ac:dyDescent="0.2">
      <c r="I67" s="2" t="s">
        <v>47</v>
      </c>
    </row>
    <row r="70" spans="9:33" x14ac:dyDescent="0.2">
      <c r="AE70" s="2" t="s">
        <v>47</v>
      </c>
    </row>
  </sheetData>
  <sheetProtection password="C6EC" sheet="1" objects="1" scenarios="1"/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4"/>
  <sheetViews>
    <sheetView tabSelected="1" zoomScale="90" zoomScaleNormal="90" workbookViewId="0">
      <selection activeCell="AL59" sqref="AL59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51" t="s">
        <v>30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69"/>
    </row>
    <row r="2" spans="1:35" s="4" customFormat="1" ht="20.100000000000001" customHeight="1" x14ac:dyDescent="0.2">
      <c r="A2" s="154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9"/>
      <c r="AG2" s="148"/>
      <c r="AH2" s="148"/>
      <c r="AI2" s="138"/>
    </row>
    <row r="3" spans="1:35" s="5" customFormat="1" ht="20.100000000000001" customHeight="1" x14ac:dyDescent="0.2">
      <c r="A3" s="154"/>
      <c r="B3" s="159">
        <v>1</v>
      </c>
      <c r="C3" s="159">
        <f>SUM(B3+1)</f>
        <v>2</v>
      </c>
      <c r="D3" s="159">
        <f t="shared" ref="D3:AD3" si="0">SUM(C3+1)</f>
        <v>3</v>
      </c>
      <c r="E3" s="159">
        <f t="shared" si="0"/>
        <v>4</v>
      </c>
      <c r="F3" s="159">
        <f t="shared" si="0"/>
        <v>5</v>
      </c>
      <c r="G3" s="159">
        <f t="shared" si="0"/>
        <v>6</v>
      </c>
      <c r="H3" s="159">
        <f t="shared" si="0"/>
        <v>7</v>
      </c>
      <c r="I3" s="159">
        <f t="shared" si="0"/>
        <v>8</v>
      </c>
      <c r="J3" s="159">
        <f t="shared" si="0"/>
        <v>9</v>
      </c>
      <c r="K3" s="159">
        <f t="shared" si="0"/>
        <v>10</v>
      </c>
      <c r="L3" s="159">
        <f t="shared" si="0"/>
        <v>11</v>
      </c>
      <c r="M3" s="159">
        <f t="shared" si="0"/>
        <v>12</v>
      </c>
      <c r="N3" s="159">
        <f t="shared" si="0"/>
        <v>13</v>
      </c>
      <c r="O3" s="159">
        <f t="shared" si="0"/>
        <v>14</v>
      </c>
      <c r="P3" s="159">
        <f t="shared" si="0"/>
        <v>15</v>
      </c>
      <c r="Q3" s="159">
        <f t="shared" si="0"/>
        <v>16</v>
      </c>
      <c r="R3" s="159">
        <f t="shared" si="0"/>
        <v>17</v>
      </c>
      <c r="S3" s="159">
        <f t="shared" si="0"/>
        <v>18</v>
      </c>
      <c r="T3" s="159">
        <f t="shared" si="0"/>
        <v>19</v>
      </c>
      <c r="U3" s="159">
        <f t="shared" si="0"/>
        <v>20</v>
      </c>
      <c r="V3" s="159">
        <f t="shared" si="0"/>
        <v>21</v>
      </c>
      <c r="W3" s="159">
        <f t="shared" si="0"/>
        <v>22</v>
      </c>
      <c r="X3" s="159">
        <f t="shared" si="0"/>
        <v>23</v>
      </c>
      <c r="Y3" s="159">
        <f t="shared" si="0"/>
        <v>24</v>
      </c>
      <c r="Z3" s="159">
        <f t="shared" si="0"/>
        <v>25</v>
      </c>
      <c r="AA3" s="159">
        <f t="shared" si="0"/>
        <v>26</v>
      </c>
      <c r="AB3" s="159">
        <f t="shared" si="0"/>
        <v>27</v>
      </c>
      <c r="AC3" s="159">
        <f t="shared" si="0"/>
        <v>28</v>
      </c>
      <c r="AD3" s="159">
        <f t="shared" si="0"/>
        <v>29</v>
      </c>
      <c r="AE3" s="177">
        <v>30</v>
      </c>
      <c r="AF3" s="145">
        <v>31</v>
      </c>
      <c r="AG3" s="116" t="s">
        <v>39</v>
      </c>
      <c r="AH3" s="100" t="s">
        <v>37</v>
      </c>
      <c r="AI3" s="108" t="s">
        <v>225</v>
      </c>
    </row>
    <row r="4" spans="1:35" s="5" customFormat="1" ht="20.100000000000001" customHeight="1" x14ac:dyDescent="0.2">
      <c r="A4" s="15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63"/>
      <c r="AF4" s="146"/>
      <c r="AG4" s="111" t="s">
        <v>35</v>
      </c>
      <c r="AH4" s="101" t="s">
        <v>35</v>
      </c>
      <c r="AI4" s="98" t="s">
        <v>35</v>
      </c>
    </row>
    <row r="5" spans="1:35" s="5" customFormat="1" x14ac:dyDescent="0.2">
      <c r="A5" s="58" t="s">
        <v>40</v>
      </c>
      <c r="B5" s="120">
        <f>[1]Agosto!$K$5</f>
        <v>0</v>
      </c>
      <c r="C5" s="120">
        <f>[1]Agosto!$K$6</f>
        <v>0</v>
      </c>
      <c r="D5" s="120">
        <f>[1]Agosto!$K$7</f>
        <v>0</v>
      </c>
      <c r="E5" s="120">
        <f>[1]Agosto!$K$8</f>
        <v>0</v>
      </c>
      <c r="F5" s="120">
        <f>[1]Agosto!$K$9</f>
        <v>0</v>
      </c>
      <c r="G5" s="120">
        <f>[1]Agosto!$K$10</f>
        <v>2.6</v>
      </c>
      <c r="H5" s="120">
        <f>[1]Agosto!$K$11</f>
        <v>0</v>
      </c>
      <c r="I5" s="120">
        <f>[1]Agosto!$K$12</f>
        <v>0</v>
      </c>
      <c r="J5" s="120">
        <f>[1]Agosto!$K$13</f>
        <v>0</v>
      </c>
      <c r="K5" s="120">
        <f>[1]Agosto!$K$14</f>
        <v>0</v>
      </c>
      <c r="L5" s="120">
        <f>[1]Agosto!$K$15</f>
        <v>0</v>
      </c>
      <c r="M5" s="120">
        <f>[1]Agosto!$K$16</f>
        <v>0</v>
      </c>
      <c r="N5" s="120">
        <f>[1]Agosto!$K$17</f>
        <v>0</v>
      </c>
      <c r="O5" s="120">
        <f>[1]Agosto!$K$18</f>
        <v>0</v>
      </c>
      <c r="P5" s="120">
        <f>[1]Agosto!$K$19</f>
        <v>0</v>
      </c>
      <c r="Q5" s="120">
        <f>[1]Agosto!$K$20</f>
        <v>0</v>
      </c>
      <c r="R5" s="120">
        <f>[1]Agosto!$K$21</f>
        <v>1.2</v>
      </c>
      <c r="S5" s="120">
        <f>[1]Agosto!$K$22</f>
        <v>0</v>
      </c>
      <c r="T5" s="120">
        <f>[1]Agosto!$K$23</f>
        <v>0</v>
      </c>
      <c r="U5" s="120">
        <f>[1]Agosto!$K$24</f>
        <v>0</v>
      </c>
      <c r="V5" s="120">
        <f>[1]Agosto!$K$25</f>
        <v>0</v>
      </c>
      <c r="W5" s="120">
        <f>[1]Agosto!$K$26</f>
        <v>0</v>
      </c>
      <c r="X5" s="120">
        <f>[1]Agosto!$K$27</f>
        <v>0</v>
      </c>
      <c r="Y5" s="120">
        <f>[1]Agosto!$K$28</f>
        <v>0</v>
      </c>
      <c r="Z5" s="120">
        <f>[1]Agosto!$K$29</f>
        <v>0</v>
      </c>
      <c r="AA5" s="120">
        <f>[1]Agosto!$K$30</f>
        <v>0</v>
      </c>
      <c r="AB5" s="120">
        <f>[1]Agosto!$K$31</f>
        <v>0</v>
      </c>
      <c r="AC5" s="120">
        <f>[1]Agosto!$K$32</f>
        <v>0</v>
      </c>
      <c r="AD5" s="120">
        <f>[1]Agosto!$K$33</f>
        <v>17</v>
      </c>
      <c r="AE5" s="120">
        <f>[1]Agosto!$K$34</f>
        <v>0.2</v>
      </c>
      <c r="AF5" s="120">
        <f>[1]Agosto!$K$35</f>
        <v>0</v>
      </c>
      <c r="AG5" s="15">
        <f t="shared" ref="AG5" si="1">SUM(B5:AF5)</f>
        <v>21</v>
      </c>
      <c r="AH5" s="16">
        <f t="shared" ref="AH5:AH6" si="2">MAX(B5:AF5)</f>
        <v>17</v>
      </c>
      <c r="AI5" s="67">
        <f t="shared" ref="AI5:AI6" si="3">COUNTIF(B5:AF5,"=0,0")</f>
        <v>27</v>
      </c>
    </row>
    <row r="6" spans="1:35" x14ac:dyDescent="0.2">
      <c r="A6" s="58" t="s">
        <v>0</v>
      </c>
      <c r="B6" s="11">
        <f>[2]Agosto!$K$5</f>
        <v>0</v>
      </c>
      <c r="C6" s="11">
        <f>[2]Agosto!$K$6</f>
        <v>0</v>
      </c>
      <c r="D6" s="11">
        <f>[2]Agosto!$K$7</f>
        <v>0</v>
      </c>
      <c r="E6" s="11">
        <f>[2]Agosto!$K$8</f>
        <v>0</v>
      </c>
      <c r="F6" s="11">
        <f>[2]Agosto!$K$9</f>
        <v>0</v>
      </c>
      <c r="G6" s="11">
        <f>[2]Agosto!$K$10</f>
        <v>0</v>
      </c>
      <c r="H6" s="11">
        <f>[2]Agosto!$K$11</f>
        <v>0</v>
      </c>
      <c r="I6" s="11">
        <f>[2]Agosto!$K$12</f>
        <v>0</v>
      </c>
      <c r="J6" s="11">
        <f>[2]Agosto!$K$13</f>
        <v>0</v>
      </c>
      <c r="K6" s="11">
        <f>[2]Agosto!$K$14</f>
        <v>0</v>
      </c>
      <c r="L6" s="11">
        <f>[2]Agosto!$K$15</f>
        <v>0</v>
      </c>
      <c r="M6" s="11">
        <f>[2]Agosto!$K$16</f>
        <v>0</v>
      </c>
      <c r="N6" s="11">
        <f>[2]Agosto!$K$17</f>
        <v>0</v>
      </c>
      <c r="O6" s="11">
        <f>[2]Agosto!$K$18</f>
        <v>0</v>
      </c>
      <c r="P6" s="11">
        <f>[2]Agosto!$K$19</f>
        <v>0</v>
      </c>
      <c r="Q6" s="11">
        <f>[2]Agosto!$K$20</f>
        <v>0</v>
      </c>
      <c r="R6" s="11">
        <f>[2]Agosto!$K$21</f>
        <v>0</v>
      </c>
      <c r="S6" s="11">
        <f>[2]Agosto!$K$22</f>
        <v>0</v>
      </c>
      <c r="T6" s="11">
        <f>[2]Agosto!$K$23</f>
        <v>0.2</v>
      </c>
      <c r="U6" s="11">
        <f>[2]Agosto!$K$24</f>
        <v>0</v>
      </c>
      <c r="V6" s="11">
        <f>[2]Agosto!$K$25</f>
        <v>0</v>
      </c>
      <c r="W6" s="11">
        <f>[2]Agosto!$K$26</f>
        <v>0</v>
      </c>
      <c r="X6" s="11">
        <f>[2]Agosto!$K$27</f>
        <v>1.2</v>
      </c>
      <c r="Y6" s="11">
        <f>[2]Agosto!$K$28</f>
        <v>0</v>
      </c>
      <c r="Z6" s="11">
        <f>[2]Agosto!$K$29</f>
        <v>0</v>
      </c>
      <c r="AA6" s="11">
        <f>[2]Agosto!$K$30</f>
        <v>0</v>
      </c>
      <c r="AB6" s="11">
        <f>[2]Agosto!$K$31</f>
        <v>0.2</v>
      </c>
      <c r="AC6" s="11">
        <f>[2]Agosto!$K$32</f>
        <v>0</v>
      </c>
      <c r="AD6" s="11">
        <f>[2]Agosto!$K$33</f>
        <v>0</v>
      </c>
      <c r="AE6" s="11">
        <f>[2]Agosto!$K$34</f>
        <v>0</v>
      </c>
      <c r="AF6" s="11">
        <f>[2]Agosto!$K$35</f>
        <v>3.6</v>
      </c>
      <c r="AG6" s="15">
        <f t="shared" ref="AG6" si="4">SUM(B6:AF6)</f>
        <v>5.2</v>
      </c>
      <c r="AH6" s="16">
        <f t="shared" si="2"/>
        <v>3.6</v>
      </c>
      <c r="AI6" s="67">
        <f t="shared" si="3"/>
        <v>27</v>
      </c>
    </row>
    <row r="7" spans="1:35" x14ac:dyDescent="0.2">
      <c r="A7" s="58" t="s">
        <v>104</v>
      </c>
      <c r="B7" s="11">
        <f>[3]Agosto!$K$5</f>
        <v>0</v>
      </c>
      <c r="C7" s="11">
        <f>[3]Agosto!$K$6</f>
        <v>0</v>
      </c>
      <c r="D7" s="11">
        <f>[3]Agosto!$K$7</f>
        <v>0</v>
      </c>
      <c r="E7" s="11">
        <f>[3]Agosto!$K$8</f>
        <v>0</v>
      </c>
      <c r="F7" s="11">
        <f>[3]Agosto!$K$9</f>
        <v>0</v>
      </c>
      <c r="G7" s="11">
        <f>[3]Agosto!$K$10</f>
        <v>0</v>
      </c>
      <c r="H7" s="11">
        <f>[3]Agosto!$K$11</f>
        <v>0</v>
      </c>
      <c r="I7" s="11">
        <f>[3]Agosto!$K$12</f>
        <v>0</v>
      </c>
      <c r="J7" s="11">
        <f>[3]Agosto!$K$13</f>
        <v>0</v>
      </c>
      <c r="K7" s="11">
        <f>[3]Agosto!$K$14</f>
        <v>0</v>
      </c>
      <c r="L7" s="11">
        <f>[3]Agosto!$K$15</f>
        <v>0</v>
      </c>
      <c r="M7" s="11">
        <f>[3]Agosto!$K$16</f>
        <v>0</v>
      </c>
      <c r="N7" s="11">
        <f>[3]Agosto!$K$17</f>
        <v>0</v>
      </c>
      <c r="O7" s="11">
        <f>[3]Agosto!$K$18</f>
        <v>0</v>
      </c>
      <c r="P7" s="11">
        <f>[3]Agosto!$K$19</f>
        <v>0</v>
      </c>
      <c r="Q7" s="11">
        <f>[3]Agosto!$K$20</f>
        <v>0</v>
      </c>
      <c r="R7" s="11">
        <f>[3]Agosto!$K$21</f>
        <v>0</v>
      </c>
      <c r="S7" s="11">
        <f>[3]Agosto!$K$22</f>
        <v>0</v>
      </c>
      <c r="T7" s="11">
        <f>[3]Agosto!$K$23</f>
        <v>0</v>
      </c>
      <c r="U7" s="11">
        <f>[3]Agosto!$K$24</f>
        <v>0</v>
      </c>
      <c r="V7" s="11">
        <f>[3]Agosto!$K$25</f>
        <v>0</v>
      </c>
      <c r="W7" s="11">
        <f>[3]Agosto!$K$26</f>
        <v>0</v>
      </c>
      <c r="X7" s="11">
        <f>[3]Agosto!$K$27</f>
        <v>0</v>
      </c>
      <c r="Y7" s="11">
        <f>[3]Agosto!$K$28</f>
        <v>0</v>
      </c>
      <c r="Z7" s="11">
        <f>[3]Agosto!$K$29</f>
        <v>0</v>
      </c>
      <c r="AA7" s="11">
        <f>[3]Agosto!$K$30</f>
        <v>0</v>
      </c>
      <c r="AB7" s="11">
        <f>[3]Agosto!$K$31</f>
        <v>0</v>
      </c>
      <c r="AC7" s="11">
        <f>[3]Agosto!$K$32</f>
        <v>0</v>
      </c>
      <c r="AD7" s="11">
        <f>[3]Agosto!$K$33</f>
        <v>0</v>
      </c>
      <c r="AE7" s="11">
        <f>[3]Agosto!$K$34</f>
        <v>0</v>
      </c>
      <c r="AF7" s="11">
        <f>[3]Agosto!$K$35</f>
        <v>1</v>
      </c>
      <c r="AG7" s="15">
        <f t="shared" ref="AG7" si="5">SUM(B7:AF7)</f>
        <v>1</v>
      </c>
      <c r="AH7" s="16">
        <f t="shared" ref="AH7" si="6">MAX(B7:AF7)</f>
        <v>1</v>
      </c>
      <c r="AI7" s="67">
        <f t="shared" ref="AI7" si="7">COUNTIF(B7:AF7,"=0,0")</f>
        <v>30</v>
      </c>
    </row>
    <row r="8" spans="1:35" x14ac:dyDescent="0.2">
      <c r="A8" s="58" t="s">
        <v>1</v>
      </c>
      <c r="B8" s="11">
        <f>[4]Agosto!$K$5</f>
        <v>0</v>
      </c>
      <c r="C8" s="11">
        <f>[4]Agosto!$K$6</f>
        <v>0</v>
      </c>
      <c r="D8" s="11">
        <f>[4]Agosto!$K$7</f>
        <v>0.2</v>
      </c>
      <c r="E8" s="11">
        <f>[4]Agosto!$K$8</f>
        <v>0</v>
      </c>
      <c r="F8" s="11">
        <f>[4]Agosto!$K$9</f>
        <v>0</v>
      </c>
      <c r="G8" s="11">
        <f>[4]Agosto!$K$10</f>
        <v>0</v>
      </c>
      <c r="H8" s="11" t="str">
        <f>[4]Agosto!$K$11</f>
        <v>*</v>
      </c>
      <c r="I8" s="11" t="str">
        <f>[4]Agosto!$K$12</f>
        <v>*</v>
      </c>
      <c r="J8" s="11" t="str">
        <f>[4]Agosto!$K$13</f>
        <v>*</v>
      </c>
      <c r="K8" s="11" t="str">
        <f>[4]Agosto!$K$14</f>
        <v>*</v>
      </c>
      <c r="L8" s="11" t="str">
        <f>[4]Agosto!$K$15</f>
        <v>*</v>
      </c>
      <c r="M8" s="11" t="str">
        <f>[4]Agosto!$K$16</f>
        <v>*</v>
      </c>
      <c r="N8" s="11">
        <f>[4]Agosto!$K$17</f>
        <v>0</v>
      </c>
      <c r="O8" s="11">
        <f>[4]Agosto!$K$18</f>
        <v>0</v>
      </c>
      <c r="P8" s="11">
        <f>[4]Agosto!$K$19</f>
        <v>0</v>
      </c>
      <c r="Q8" s="11">
        <f>[4]Agosto!$K$20</f>
        <v>0</v>
      </c>
      <c r="R8" s="11">
        <f>[4]Agosto!$K$21</f>
        <v>0</v>
      </c>
      <c r="S8" s="11">
        <f>[4]Agosto!$K$22</f>
        <v>0</v>
      </c>
      <c r="T8" s="11">
        <f>[4]Agosto!$K$23</f>
        <v>0</v>
      </c>
      <c r="U8" s="11">
        <f>[4]Agosto!$K$24</f>
        <v>0</v>
      </c>
      <c r="V8" s="11">
        <f>[4]Agosto!$K$25</f>
        <v>0</v>
      </c>
      <c r="W8" s="11" t="str">
        <f>[4]Agosto!$K$26</f>
        <v>*</v>
      </c>
      <c r="X8" s="11" t="str">
        <f>[4]Agosto!$K$27</f>
        <v>*</v>
      </c>
      <c r="Y8" s="11" t="str">
        <f>[4]Agosto!$K$28</f>
        <v>*</v>
      </c>
      <c r="Z8" s="11" t="str">
        <f>[4]Agosto!$K$29</f>
        <v>*</v>
      </c>
      <c r="AA8" s="11" t="str">
        <f>[4]Agosto!$K$30</f>
        <v>*</v>
      </c>
      <c r="AB8" s="11" t="str">
        <f>[4]Agosto!$K$31</f>
        <v>*</v>
      </c>
      <c r="AC8" s="11">
        <f>[4]Agosto!$K$32</f>
        <v>0</v>
      </c>
      <c r="AD8" s="11">
        <f>[4]Agosto!$K$33</f>
        <v>0</v>
      </c>
      <c r="AE8" s="11">
        <f>[4]Agosto!$K$34</f>
        <v>0</v>
      </c>
      <c r="AF8" s="11">
        <f>[4]Agosto!$K$35</f>
        <v>0</v>
      </c>
      <c r="AG8" s="15">
        <f t="shared" ref="AG8:AG9" si="8">SUM(B8:AF8)</f>
        <v>0.2</v>
      </c>
      <c r="AH8" s="16">
        <f t="shared" ref="AH8:AH9" si="9">MAX(B8:AF8)</f>
        <v>0.2</v>
      </c>
      <c r="AI8" s="67">
        <f t="shared" ref="AI8:AI9" si="10">COUNTIF(B8:AF8,"=0,0")</f>
        <v>18</v>
      </c>
    </row>
    <row r="9" spans="1:35" x14ac:dyDescent="0.2">
      <c r="A9" s="58" t="s">
        <v>167</v>
      </c>
      <c r="B9" s="11">
        <f>[5]Agosto!$K$5</f>
        <v>0</v>
      </c>
      <c r="C9" s="11">
        <f>[5]Agosto!$K$6</f>
        <v>0</v>
      </c>
      <c r="D9" s="11">
        <f>[5]Agosto!$K$7</f>
        <v>0</v>
      </c>
      <c r="E9" s="11">
        <f>[5]Agosto!$K$8</f>
        <v>0</v>
      </c>
      <c r="F9" s="11">
        <f>[5]Agosto!$K$9</f>
        <v>0</v>
      </c>
      <c r="G9" s="11">
        <f>[5]Agosto!$K$10</f>
        <v>0</v>
      </c>
      <c r="H9" s="11">
        <f>[5]Agosto!$K$11</f>
        <v>0</v>
      </c>
      <c r="I9" s="11">
        <f>[5]Agosto!$K$12</f>
        <v>0</v>
      </c>
      <c r="J9" s="11">
        <f>[5]Agosto!$K$13</f>
        <v>0</v>
      </c>
      <c r="K9" s="11">
        <f>[5]Agosto!$K$14</f>
        <v>0</v>
      </c>
      <c r="L9" s="11">
        <f>[5]Agosto!$K$15</f>
        <v>0</v>
      </c>
      <c r="M9" s="11">
        <f>[5]Agosto!$K$16</f>
        <v>0</v>
      </c>
      <c r="N9" s="11">
        <f>[5]Agosto!$K$17</f>
        <v>0</v>
      </c>
      <c r="O9" s="11">
        <f>[5]Agosto!$K$18</f>
        <v>0</v>
      </c>
      <c r="P9" s="11">
        <f>[5]Agosto!$K$19</f>
        <v>0</v>
      </c>
      <c r="Q9" s="11">
        <f>[5]Agosto!$K$20</f>
        <v>0</v>
      </c>
      <c r="R9" s="11">
        <f>[5]Agosto!$K$21</f>
        <v>0</v>
      </c>
      <c r="S9" s="11">
        <f>[5]Agosto!$K$22</f>
        <v>0</v>
      </c>
      <c r="T9" s="11">
        <f>[5]Agosto!$K$23</f>
        <v>0</v>
      </c>
      <c r="U9" s="11">
        <f>[5]Agosto!$K$24</f>
        <v>0</v>
      </c>
      <c r="V9" s="11">
        <f>[5]Agosto!$K$25</f>
        <v>0</v>
      </c>
      <c r="W9" s="11">
        <f>[5]Agosto!$K$26</f>
        <v>0</v>
      </c>
      <c r="X9" s="11">
        <f>[5]Agosto!$K$27</f>
        <v>8.6</v>
      </c>
      <c r="Y9" s="11">
        <f>[5]Agosto!$K$28</f>
        <v>0</v>
      </c>
      <c r="Z9" s="11">
        <f>[5]Agosto!$K$29</f>
        <v>0</v>
      </c>
      <c r="AA9" s="11">
        <f>[5]Agosto!$K$30</f>
        <v>0</v>
      </c>
      <c r="AB9" s="11">
        <f>[5]Agosto!$K$31</f>
        <v>0</v>
      </c>
      <c r="AC9" s="11">
        <f>[5]Agosto!$K$32</f>
        <v>0</v>
      </c>
      <c r="AD9" s="11">
        <f>[5]Agosto!$K$33</f>
        <v>0</v>
      </c>
      <c r="AE9" s="11">
        <f>[5]Agosto!$K$34</f>
        <v>0</v>
      </c>
      <c r="AF9" s="11">
        <f>[5]Agosto!$K$35</f>
        <v>0.6</v>
      </c>
      <c r="AG9" s="15">
        <f t="shared" si="8"/>
        <v>9.1999999999999993</v>
      </c>
      <c r="AH9" s="16">
        <f t="shared" si="9"/>
        <v>8.6</v>
      </c>
      <c r="AI9" s="67">
        <f t="shared" si="10"/>
        <v>29</v>
      </c>
    </row>
    <row r="10" spans="1:35" x14ac:dyDescent="0.2">
      <c r="A10" s="58" t="s">
        <v>111</v>
      </c>
      <c r="B10" s="11" t="str">
        <f>[6]Agosto!$K$5</f>
        <v>*</v>
      </c>
      <c r="C10" s="11" t="str">
        <f>[6]Agosto!$K$6</f>
        <v>*</v>
      </c>
      <c r="D10" s="11" t="str">
        <f>[6]Agosto!$K$7</f>
        <v>*</v>
      </c>
      <c r="E10" s="11" t="str">
        <f>[6]Agosto!$K$8</f>
        <v>*</v>
      </c>
      <c r="F10" s="11" t="str">
        <f>[6]Agosto!$K$9</f>
        <v>*</v>
      </c>
      <c r="G10" s="11" t="str">
        <f>[6]Agosto!$K$10</f>
        <v>*</v>
      </c>
      <c r="H10" s="11" t="str">
        <f>[6]Agosto!$K$11</f>
        <v>*</v>
      </c>
      <c r="I10" s="11" t="str">
        <f>[6]Agosto!$K$12</f>
        <v>*</v>
      </c>
      <c r="J10" s="11" t="str">
        <f>[6]Agosto!$K$13</f>
        <v>*</v>
      </c>
      <c r="K10" s="11" t="str">
        <f>[6]Agosto!$K$14</f>
        <v>*</v>
      </c>
      <c r="L10" s="11" t="str">
        <f>[6]Agosto!$K$15</f>
        <v>*</v>
      </c>
      <c r="M10" s="11" t="str">
        <f>[6]Agosto!$K$16</f>
        <v>*</v>
      </c>
      <c r="N10" s="11" t="str">
        <f>[6]Agosto!$K$17</f>
        <v>*</v>
      </c>
      <c r="O10" s="11" t="str">
        <f>[6]Agosto!$K$18</f>
        <v>*</v>
      </c>
      <c r="P10" s="11" t="str">
        <f>[6]Agosto!$K$19</f>
        <v>*</v>
      </c>
      <c r="Q10" s="11" t="str">
        <f>[6]Agosto!$K$20</f>
        <v>*</v>
      </c>
      <c r="R10" s="11" t="str">
        <f>[6]Agosto!$K$21</f>
        <v>*</v>
      </c>
      <c r="S10" s="11" t="str">
        <f>[6]Agosto!$K$22</f>
        <v>*</v>
      </c>
      <c r="T10" s="11" t="str">
        <f>[6]Agosto!$K$23</f>
        <v>*</v>
      </c>
      <c r="U10" s="11" t="str">
        <f>[6]Agosto!$K$24</f>
        <v>*</v>
      </c>
      <c r="V10" s="11" t="str">
        <f>[6]Agosto!$K$25</f>
        <v>*</v>
      </c>
      <c r="W10" s="11" t="str">
        <f>[6]Agosto!$K$26</f>
        <v>*</v>
      </c>
      <c r="X10" s="11" t="str">
        <f>[6]Agosto!$K$27</f>
        <v>*</v>
      </c>
      <c r="Y10" s="11" t="str">
        <f>[6]Agosto!$K$28</f>
        <v>*</v>
      </c>
      <c r="Z10" s="11" t="str">
        <f>[6]Agosto!$K$29</f>
        <v>*</v>
      </c>
      <c r="AA10" s="11" t="str">
        <f>[6]Agosto!$K$30</f>
        <v>*</v>
      </c>
      <c r="AB10" s="11" t="str">
        <f>[6]Agosto!$K$31</f>
        <v>*</v>
      </c>
      <c r="AC10" s="11" t="str">
        <f>[6]Agosto!$K$32</f>
        <v>*</v>
      </c>
      <c r="AD10" s="11" t="str">
        <f>[6]Agosto!$K$33</f>
        <v>*</v>
      </c>
      <c r="AE10" s="11" t="str">
        <f>[6]Agosto!$K$34</f>
        <v>*</v>
      </c>
      <c r="AF10" s="11" t="str">
        <f>[6]Agosto!$K$35</f>
        <v>*</v>
      </c>
      <c r="AG10" s="15" t="s">
        <v>226</v>
      </c>
      <c r="AH10" s="16" t="s">
        <v>226</v>
      </c>
      <c r="AI10" s="67" t="s">
        <v>226</v>
      </c>
    </row>
    <row r="11" spans="1:35" x14ac:dyDescent="0.2">
      <c r="A11" s="58" t="s">
        <v>64</v>
      </c>
      <c r="B11" s="11">
        <f>[7]Agosto!$K$5</f>
        <v>0</v>
      </c>
      <c r="C11" s="11">
        <f>[7]Agosto!$K$6</f>
        <v>0</v>
      </c>
      <c r="D11" s="11">
        <f>[7]Agosto!$K$7</f>
        <v>0</v>
      </c>
      <c r="E11" s="11">
        <f>[7]Agosto!$K$8</f>
        <v>0</v>
      </c>
      <c r="F11" s="11">
        <f>[7]Agosto!$K$9</f>
        <v>0</v>
      </c>
      <c r="G11" s="11">
        <f>[7]Agosto!$K$10</f>
        <v>0</v>
      </c>
      <c r="H11" s="11">
        <f>[7]Agosto!$K$11</f>
        <v>0</v>
      </c>
      <c r="I11" s="11">
        <f>[7]Agosto!$K$12</f>
        <v>0</v>
      </c>
      <c r="J11" s="11">
        <f>[7]Agosto!$K$13</f>
        <v>0</v>
      </c>
      <c r="K11" s="11">
        <f>[7]Agosto!$K$14</f>
        <v>0</v>
      </c>
      <c r="L11" s="11">
        <f>[7]Agosto!$K$15</f>
        <v>0</v>
      </c>
      <c r="M11" s="11">
        <f>[7]Agosto!$K$16</f>
        <v>0</v>
      </c>
      <c r="N11" s="11">
        <f>[7]Agosto!$K$17</f>
        <v>0</v>
      </c>
      <c r="O11" s="11">
        <f>[7]Agosto!$K$18</f>
        <v>0</v>
      </c>
      <c r="P11" s="11">
        <f>[7]Agosto!$K$19</f>
        <v>0</v>
      </c>
      <c r="Q11" s="11">
        <f>[7]Agosto!$K$20</f>
        <v>0</v>
      </c>
      <c r="R11" s="11">
        <f>[7]Agosto!$K$21</f>
        <v>0</v>
      </c>
      <c r="S11" s="11">
        <f>[7]Agosto!$K$22</f>
        <v>0</v>
      </c>
      <c r="T11" s="11">
        <f>[7]Agosto!$K$23</f>
        <v>0</v>
      </c>
      <c r="U11" s="11">
        <f>[7]Agosto!$K$24</f>
        <v>0</v>
      </c>
      <c r="V11" s="11">
        <f>[7]Agosto!$K$25</f>
        <v>0</v>
      </c>
      <c r="W11" s="11">
        <f>[7]Agosto!$K$26</f>
        <v>0</v>
      </c>
      <c r="X11" s="11">
        <f>[7]Agosto!$K$27</f>
        <v>0</v>
      </c>
      <c r="Y11" s="11">
        <f>[7]Agosto!$K$28</f>
        <v>0</v>
      </c>
      <c r="Z11" s="11">
        <f>[7]Agosto!$K$29</f>
        <v>0</v>
      </c>
      <c r="AA11" s="11">
        <f>[7]Agosto!$K$30</f>
        <v>0</v>
      </c>
      <c r="AB11" s="11">
        <f>[7]Agosto!$K$31</f>
        <v>0</v>
      </c>
      <c r="AC11" s="11">
        <f>[7]Agosto!$K$32</f>
        <v>0</v>
      </c>
      <c r="AD11" s="11">
        <f>[7]Agosto!$K$33</f>
        <v>0</v>
      </c>
      <c r="AE11" s="11">
        <f>[7]Agosto!$K$34</f>
        <v>0</v>
      </c>
      <c r="AF11" s="11">
        <f>[7]Agosto!$K$35</f>
        <v>0.6</v>
      </c>
      <c r="AG11" s="15">
        <f t="shared" ref="AG11" si="11">SUM(B11:AF11)</f>
        <v>0.6</v>
      </c>
      <c r="AH11" s="16">
        <f t="shared" ref="AH11:AH12" si="12">MAX(B11:AF11)</f>
        <v>0.6</v>
      </c>
      <c r="AI11" s="67">
        <f t="shared" ref="AI11:AI12" si="13">COUNTIF(B11:AF11,"=0,0")</f>
        <v>30</v>
      </c>
    </row>
    <row r="12" spans="1:35" x14ac:dyDescent="0.2">
      <c r="A12" s="58" t="s">
        <v>41</v>
      </c>
      <c r="B12" s="11">
        <f>[8]Agosto!$K$5</f>
        <v>0</v>
      </c>
      <c r="C12" s="11">
        <f>[8]Agosto!$K$6</f>
        <v>0.2</v>
      </c>
      <c r="D12" s="11">
        <f>[8]Agosto!$K$7</f>
        <v>0</v>
      </c>
      <c r="E12" s="11">
        <f>[8]Agosto!$K$8</f>
        <v>0</v>
      </c>
      <c r="F12" s="11">
        <f>[8]Agosto!$K$9</f>
        <v>0.2</v>
      </c>
      <c r="G12" s="11">
        <f>[8]Agosto!$K$10</f>
        <v>0</v>
      </c>
      <c r="H12" s="11">
        <f>[8]Agosto!$K$11</f>
        <v>0</v>
      </c>
      <c r="I12" s="11">
        <f>[8]Agosto!$K$12</f>
        <v>0</v>
      </c>
      <c r="J12" s="11">
        <f>[8]Agosto!$K$13</f>
        <v>0</v>
      </c>
      <c r="K12" s="11">
        <f>[8]Agosto!$K$14</f>
        <v>0</v>
      </c>
      <c r="L12" s="11">
        <f>[8]Agosto!$K$15</f>
        <v>0</v>
      </c>
      <c r="M12" s="11">
        <f>[8]Agosto!$K$16</f>
        <v>0</v>
      </c>
      <c r="N12" s="11">
        <f>[8]Agosto!$K$17</f>
        <v>0</v>
      </c>
      <c r="O12" s="11">
        <f>[8]Agosto!$K$18</f>
        <v>0</v>
      </c>
      <c r="P12" s="11">
        <f>[8]Agosto!$K$19</f>
        <v>0</v>
      </c>
      <c r="Q12" s="11">
        <f>[8]Agosto!$K$20</f>
        <v>0</v>
      </c>
      <c r="R12" s="11">
        <f>[8]Agosto!$K$21</f>
        <v>0</v>
      </c>
      <c r="S12" s="11">
        <f>[8]Agosto!$K$22</f>
        <v>0</v>
      </c>
      <c r="T12" s="11">
        <f>[8]Agosto!$K$23</f>
        <v>0</v>
      </c>
      <c r="U12" s="11">
        <f>[8]Agosto!$K$24</f>
        <v>0</v>
      </c>
      <c r="V12" s="11">
        <f>[8]Agosto!$K$25</f>
        <v>0</v>
      </c>
      <c r="W12" s="11">
        <f>[8]Agosto!$K$26</f>
        <v>0</v>
      </c>
      <c r="X12" s="11">
        <f>[8]Agosto!$K$27</f>
        <v>0.2</v>
      </c>
      <c r="Y12" s="11">
        <f>[8]Agosto!$K$28</f>
        <v>0</v>
      </c>
      <c r="Z12" s="11">
        <f>[8]Agosto!$K$29</f>
        <v>0</v>
      </c>
      <c r="AA12" s="11">
        <f>[8]Agosto!$K$30</f>
        <v>0.4</v>
      </c>
      <c r="AB12" s="11">
        <f>[8]Agosto!$K$31</f>
        <v>0</v>
      </c>
      <c r="AC12" s="11">
        <f>[8]Agosto!$K$32</f>
        <v>0</v>
      </c>
      <c r="AD12" s="11">
        <f>[8]Agosto!$K$33</f>
        <v>0</v>
      </c>
      <c r="AE12" s="11">
        <f>[8]Agosto!$K$34</f>
        <v>0</v>
      </c>
      <c r="AF12" s="11">
        <f>[8]Agosto!$K$35</f>
        <v>0.6</v>
      </c>
      <c r="AG12" s="15">
        <f t="shared" ref="AG12" si="14">SUM(B12:AF12)</f>
        <v>1.6</v>
      </c>
      <c r="AH12" s="16">
        <f t="shared" si="12"/>
        <v>0.6</v>
      </c>
      <c r="AI12" s="67">
        <f t="shared" si="13"/>
        <v>26</v>
      </c>
    </row>
    <row r="13" spans="1:35" x14ac:dyDescent="0.2">
      <c r="A13" s="58" t="s">
        <v>114</v>
      </c>
      <c r="B13" s="11" t="str">
        <f>[9]Agosto!$K$5</f>
        <v>*</v>
      </c>
      <c r="C13" s="11" t="str">
        <f>[9]Agosto!$K$6</f>
        <v>*</v>
      </c>
      <c r="D13" s="11" t="str">
        <f>[9]Agosto!$K$7</f>
        <v>*</v>
      </c>
      <c r="E13" s="11" t="str">
        <f>[9]Agosto!$K$8</f>
        <v>*</v>
      </c>
      <c r="F13" s="11" t="str">
        <f>[9]Agosto!$K$9</f>
        <v>*</v>
      </c>
      <c r="G13" s="11" t="str">
        <f>[9]Agosto!$K$10</f>
        <v>*</v>
      </c>
      <c r="H13" s="11" t="str">
        <f>[9]Agosto!$K$11</f>
        <v>*</v>
      </c>
      <c r="I13" s="11" t="str">
        <f>[9]Agosto!$K$12</f>
        <v>*</v>
      </c>
      <c r="J13" s="11" t="str">
        <f>[9]Agosto!$K$13</f>
        <v>*</v>
      </c>
      <c r="K13" s="11" t="str">
        <f>[9]Agosto!$K$14</f>
        <v>*</v>
      </c>
      <c r="L13" s="11" t="str">
        <f>[9]Agosto!$K$15</f>
        <v>*</v>
      </c>
      <c r="M13" s="11" t="str">
        <f>[9]Agosto!$K$16</f>
        <v>*</v>
      </c>
      <c r="N13" s="11" t="str">
        <f>[9]Agosto!$K$17</f>
        <v>*</v>
      </c>
      <c r="O13" s="11" t="str">
        <f>[9]Agosto!$K$18</f>
        <v>*</v>
      </c>
      <c r="P13" s="11" t="str">
        <f>[9]Agosto!$K$19</f>
        <v>*</v>
      </c>
      <c r="Q13" s="11" t="str">
        <f>[9]Agosto!$K$20</f>
        <v>*</v>
      </c>
      <c r="R13" s="11" t="str">
        <f>[9]Agosto!$K$21</f>
        <v>*</v>
      </c>
      <c r="S13" s="11" t="str">
        <f>[9]Agosto!$K$22</f>
        <v>*</v>
      </c>
      <c r="T13" s="11" t="str">
        <f>[9]Agosto!$K$23</f>
        <v>*</v>
      </c>
      <c r="U13" s="11" t="str">
        <f>[9]Agosto!$K$24</f>
        <v>*</v>
      </c>
      <c r="V13" s="11" t="str">
        <f>[9]Agosto!$K$25</f>
        <v>*</v>
      </c>
      <c r="W13" s="11" t="str">
        <f>[9]Agosto!$K$26</f>
        <v>*</v>
      </c>
      <c r="X13" s="11" t="str">
        <f>[9]Agosto!$K$27</f>
        <v>*</v>
      </c>
      <c r="Y13" s="11" t="str">
        <f>[9]Agosto!$K$28</f>
        <v>*</v>
      </c>
      <c r="Z13" s="11" t="str">
        <f>[9]Agosto!$K$29</f>
        <v>*</v>
      </c>
      <c r="AA13" s="11" t="str">
        <f>[9]Agosto!$K$30</f>
        <v>*</v>
      </c>
      <c r="AB13" s="11" t="str">
        <f>[9]Agosto!$K$31</f>
        <v>*</v>
      </c>
      <c r="AC13" s="11" t="str">
        <f>[9]Agosto!$K$32</f>
        <v>*</v>
      </c>
      <c r="AD13" s="11" t="str">
        <f>[9]Agosto!$K$33</f>
        <v>*</v>
      </c>
      <c r="AE13" s="11" t="str">
        <f>[9]Agosto!$K$34</f>
        <v>*</v>
      </c>
      <c r="AF13" s="11" t="str">
        <f>[9]Agosto!$K$35</f>
        <v>*</v>
      </c>
      <c r="AG13" s="14" t="s">
        <v>226</v>
      </c>
      <c r="AH13" s="131" t="s">
        <v>226</v>
      </c>
      <c r="AI13" s="67" t="s">
        <v>226</v>
      </c>
    </row>
    <row r="14" spans="1:35" x14ac:dyDescent="0.2">
      <c r="A14" s="58" t="s">
        <v>118</v>
      </c>
      <c r="B14" s="11" t="str">
        <f>[10]Agosto!$K$5</f>
        <v>*</v>
      </c>
      <c r="C14" s="11" t="str">
        <f>[10]Agosto!$K$6</f>
        <v>*</v>
      </c>
      <c r="D14" s="11" t="str">
        <f>[10]Agosto!$K$7</f>
        <v>*</v>
      </c>
      <c r="E14" s="11" t="str">
        <f>[10]Agosto!$K$8</f>
        <v>*</v>
      </c>
      <c r="F14" s="11" t="str">
        <f>[10]Agosto!$K$9</f>
        <v>*</v>
      </c>
      <c r="G14" s="11" t="str">
        <f>[10]Agosto!$K$10</f>
        <v>*</v>
      </c>
      <c r="H14" s="11" t="str">
        <f>[10]Agosto!$K$11</f>
        <v>*</v>
      </c>
      <c r="I14" s="11" t="str">
        <f>[10]Agosto!$K$12</f>
        <v>*</v>
      </c>
      <c r="J14" s="11" t="str">
        <f>[10]Agosto!$K$13</f>
        <v>*</v>
      </c>
      <c r="K14" s="11" t="str">
        <f>[10]Agosto!$K$14</f>
        <v>*</v>
      </c>
      <c r="L14" s="11" t="str">
        <f>[10]Agosto!$K$15</f>
        <v>*</v>
      </c>
      <c r="M14" s="11" t="str">
        <f>[10]Agosto!$K$16</f>
        <v>*</v>
      </c>
      <c r="N14" s="11" t="str">
        <f>[10]Agosto!$K$17</f>
        <v>*</v>
      </c>
      <c r="O14" s="11" t="str">
        <f>[10]Agosto!$K$18</f>
        <v>*</v>
      </c>
      <c r="P14" s="11" t="str">
        <f>[10]Agosto!$K$19</f>
        <v>*</v>
      </c>
      <c r="Q14" s="11" t="str">
        <f>[10]Agosto!$K$20</f>
        <v>*</v>
      </c>
      <c r="R14" s="11" t="str">
        <f>[10]Agosto!$K$21</f>
        <v>*</v>
      </c>
      <c r="S14" s="11" t="str">
        <f>[10]Agosto!$K$22</f>
        <v>*</v>
      </c>
      <c r="T14" s="11" t="str">
        <f>[10]Agosto!$K$23</f>
        <v>*</v>
      </c>
      <c r="U14" s="11" t="str">
        <f>[10]Agosto!$K$24</f>
        <v>*</v>
      </c>
      <c r="V14" s="11" t="str">
        <f>[10]Agosto!$K$25</f>
        <v>*</v>
      </c>
      <c r="W14" s="11" t="str">
        <f>[10]Agosto!$K$26</f>
        <v>*</v>
      </c>
      <c r="X14" s="11" t="str">
        <f>[10]Agosto!$K$27</f>
        <v>*</v>
      </c>
      <c r="Y14" s="11" t="str">
        <f>[10]Agosto!$K$28</f>
        <v>*</v>
      </c>
      <c r="Z14" s="11" t="str">
        <f>[10]Agosto!$K$29</f>
        <v>*</v>
      </c>
      <c r="AA14" s="11" t="str">
        <f>[10]Agosto!$K$30</f>
        <v>*</v>
      </c>
      <c r="AB14" s="11" t="str">
        <f>[10]Agosto!$K$31</f>
        <v>*</v>
      </c>
      <c r="AC14" s="11" t="str">
        <f>[10]Agosto!$K$32</f>
        <v>*</v>
      </c>
      <c r="AD14" s="11" t="str">
        <f>[10]Agosto!$K$33</f>
        <v>*</v>
      </c>
      <c r="AE14" s="11" t="str">
        <f>[10]Agosto!$K$34</f>
        <v>*</v>
      </c>
      <c r="AF14" s="11" t="str">
        <f>[10]Agosto!$K$35</f>
        <v>*</v>
      </c>
      <c r="AG14" s="15" t="s">
        <v>226</v>
      </c>
      <c r="AH14" s="16" t="s">
        <v>226</v>
      </c>
      <c r="AI14" s="67" t="s">
        <v>226</v>
      </c>
    </row>
    <row r="15" spans="1:35" x14ac:dyDescent="0.2">
      <c r="A15" s="58" t="s">
        <v>121</v>
      </c>
      <c r="B15" s="11">
        <f>[11]Agosto!$K$5</f>
        <v>0</v>
      </c>
      <c r="C15" s="11">
        <f>[11]Agosto!$K$6</f>
        <v>0</v>
      </c>
      <c r="D15" s="11">
        <f>[11]Agosto!$K$7</f>
        <v>0</v>
      </c>
      <c r="E15" s="11">
        <f>[11]Agosto!$K$8</f>
        <v>0</v>
      </c>
      <c r="F15" s="11">
        <f>[11]Agosto!$K$9</f>
        <v>0</v>
      </c>
      <c r="G15" s="11">
        <f>[11]Agosto!$K$10</f>
        <v>0</v>
      </c>
      <c r="H15" s="11">
        <f>[11]Agosto!$K$11</f>
        <v>0</v>
      </c>
      <c r="I15" s="11">
        <f>[11]Agosto!$K$12</f>
        <v>0</v>
      </c>
      <c r="J15" s="11">
        <f>[11]Agosto!$K$13</f>
        <v>0</v>
      </c>
      <c r="K15" s="11">
        <f>[11]Agosto!$K$14</f>
        <v>0</v>
      </c>
      <c r="L15" s="11">
        <f>[11]Agosto!$K$15</f>
        <v>0</v>
      </c>
      <c r="M15" s="11">
        <f>[11]Agosto!$K$16</f>
        <v>0</v>
      </c>
      <c r="N15" s="11">
        <f>[11]Agosto!$K$17</f>
        <v>0</v>
      </c>
      <c r="O15" s="11">
        <f>[11]Agosto!$K$18</f>
        <v>0</v>
      </c>
      <c r="P15" s="11">
        <f>[11]Agosto!$K$19</f>
        <v>0</v>
      </c>
      <c r="Q15" s="11">
        <f>[11]Agosto!$K$20</f>
        <v>0</v>
      </c>
      <c r="R15" s="11">
        <f>[11]Agosto!$K$21</f>
        <v>0</v>
      </c>
      <c r="S15" s="11">
        <f>[11]Agosto!$K$22</f>
        <v>0</v>
      </c>
      <c r="T15" s="11">
        <f>[11]Agosto!$K$23</f>
        <v>0</v>
      </c>
      <c r="U15" s="11">
        <f>[11]Agosto!$K$24</f>
        <v>0</v>
      </c>
      <c r="V15" s="11">
        <f>[11]Agosto!$K$25</f>
        <v>0</v>
      </c>
      <c r="W15" s="11">
        <f>[11]Agosto!$K$26</f>
        <v>0</v>
      </c>
      <c r="X15" s="11">
        <f>[11]Agosto!$K$27</f>
        <v>0</v>
      </c>
      <c r="Y15" s="11">
        <f>[11]Agosto!$K$28</f>
        <v>0</v>
      </c>
      <c r="Z15" s="11">
        <f>[11]Agosto!$K$29</f>
        <v>0</v>
      </c>
      <c r="AA15" s="11">
        <f>[11]Agosto!$K$30</f>
        <v>0.2</v>
      </c>
      <c r="AB15" s="11">
        <f>[11]Agosto!$K$31</f>
        <v>0.2</v>
      </c>
      <c r="AC15" s="11">
        <f>[11]Agosto!$K$32</f>
        <v>0</v>
      </c>
      <c r="AD15" s="11">
        <f>[11]Agosto!$K$33</f>
        <v>0</v>
      </c>
      <c r="AE15" s="11">
        <f>[11]Agosto!$K$34</f>
        <v>0</v>
      </c>
      <c r="AF15" s="11">
        <f>[11]Agosto!$K$35</f>
        <v>2.6</v>
      </c>
      <c r="AG15" s="15">
        <f t="shared" ref="AG15" si="15">SUM(B15:AF15)</f>
        <v>3</v>
      </c>
      <c r="AH15" s="16">
        <f t="shared" ref="AH15" si="16">MAX(B15:AF15)</f>
        <v>2.6</v>
      </c>
      <c r="AI15" s="67">
        <f t="shared" ref="AI15" si="17">COUNTIF(B15:AF15,"=0,0")</f>
        <v>28</v>
      </c>
    </row>
    <row r="16" spans="1:35" x14ac:dyDescent="0.2">
      <c r="A16" s="58" t="s">
        <v>168</v>
      </c>
      <c r="B16" s="11" t="str">
        <f>[12]Agosto!$K$5</f>
        <v>*</v>
      </c>
      <c r="C16" s="11" t="str">
        <f>[12]Agosto!$K$6</f>
        <v>*</v>
      </c>
      <c r="D16" s="11" t="str">
        <f>[12]Agosto!$K$7</f>
        <v>*</v>
      </c>
      <c r="E16" s="11" t="str">
        <f>[12]Agosto!$K$8</f>
        <v>*</v>
      </c>
      <c r="F16" s="11" t="str">
        <f>[12]Agosto!$K$9</f>
        <v>*</v>
      </c>
      <c r="G16" s="11" t="str">
        <f>[12]Agosto!$K$10</f>
        <v>*</v>
      </c>
      <c r="H16" s="11" t="str">
        <f>[12]Agosto!$K$11</f>
        <v>*</v>
      </c>
      <c r="I16" s="11" t="str">
        <f>[12]Agosto!$K$12</f>
        <v>*</v>
      </c>
      <c r="J16" s="11" t="str">
        <f>[12]Agosto!$K$13</f>
        <v>*</v>
      </c>
      <c r="K16" s="11" t="str">
        <f>[12]Agosto!$K$14</f>
        <v>*</v>
      </c>
      <c r="L16" s="11" t="str">
        <f>[12]Agosto!$K$15</f>
        <v>*</v>
      </c>
      <c r="M16" s="11" t="str">
        <f>[12]Agosto!$K$16</f>
        <v>*</v>
      </c>
      <c r="N16" s="11" t="str">
        <f>[12]Agosto!$K$17</f>
        <v>*</v>
      </c>
      <c r="O16" s="11" t="str">
        <f>[12]Agosto!$K$18</f>
        <v>*</v>
      </c>
      <c r="P16" s="11" t="str">
        <f>[12]Agosto!$K$19</f>
        <v>*</v>
      </c>
      <c r="Q16" s="11" t="str">
        <f>[12]Agosto!$K$20</f>
        <v>*</v>
      </c>
      <c r="R16" s="11" t="str">
        <f>[12]Agosto!$K$21</f>
        <v>*</v>
      </c>
      <c r="S16" s="11" t="str">
        <f>[12]Agosto!$K$22</f>
        <v>*</v>
      </c>
      <c r="T16" s="11" t="str">
        <f>[12]Agosto!$K$23</f>
        <v>*</v>
      </c>
      <c r="U16" s="11" t="str">
        <f>[12]Agosto!$K$24</f>
        <v>*</v>
      </c>
      <c r="V16" s="11" t="str">
        <f>[12]Agosto!$K$25</f>
        <v>*</v>
      </c>
      <c r="W16" s="11" t="str">
        <f>[12]Agosto!$K$26</f>
        <v>*</v>
      </c>
      <c r="X16" s="11" t="str">
        <f>[12]Agosto!$K$27</f>
        <v>*</v>
      </c>
      <c r="Y16" s="11" t="str">
        <f>[12]Agosto!$K$28</f>
        <v>*</v>
      </c>
      <c r="Z16" s="11" t="str">
        <f>[12]Agosto!$K$29</f>
        <v>*</v>
      </c>
      <c r="AA16" s="11" t="str">
        <f>[12]Agosto!$K$30</f>
        <v>*</v>
      </c>
      <c r="AB16" s="11" t="str">
        <f>[12]Agosto!$K$31</f>
        <v>*</v>
      </c>
      <c r="AC16" s="11" t="str">
        <f>[12]Agosto!$K$32</f>
        <v>*</v>
      </c>
      <c r="AD16" s="11" t="str">
        <f>[12]Agosto!$K$33</f>
        <v>*</v>
      </c>
      <c r="AE16" s="11" t="str">
        <f>[12]Agosto!$K$34</f>
        <v>*</v>
      </c>
      <c r="AF16" s="11" t="str">
        <f>[12]Agosto!$K$35</f>
        <v>*</v>
      </c>
      <c r="AG16" s="15" t="s">
        <v>226</v>
      </c>
      <c r="AH16" s="16" t="s">
        <v>226</v>
      </c>
      <c r="AI16" s="67" t="s">
        <v>226</v>
      </c>
    </row>
    <row r="17" spans="1:37" x14ac:dyDescent="0.2">
      <c r="A17" s="58" t="s">
        <v>2</v>
      </c>
      <c r="B17" s="11">
        <f>[13]Agosto!$K$5</f>
        <v>0</v>
      </c>
      <c r="C17" s="11">
        <f>[13]Agosto!$K$6</f>
        <v>0</v>
      </c>
      <c r="D17" s="11">
        <f>[13]Agosto!$K$7</f>
        <v>0.2</v>
      </c>
      <c r="E17" s="11">
        <f>[13]Agosto!$K$8</f>
        <v>0</v>
      </c>
      <c r="F17" s="11">
        <f>[13]Agosto!$K$9</f>
        <v>0</v>
      </c>
      <c r="G17" s="11">
        <f>[13]Agosto!$K$10</f>
        <v>0</v>
      </c>
      <c r="H17" s="11">
        <f>[13]Agosto!$K$11</f>
        <v>0</v>
      </c>
      <c r="I17" s="11">
        <f>[13]Agosto!$K$12</f>
        <v>0</v>
      </c>
      <c r="J17" s="11">
        <f>[13]Agosto!$K$13</f>
        <v>0</v>
      </c>
      <c r="K17" s="11">
        <f>[13]Agosto!$K$14</f>
        <v>0</v>
      </c>
      <c r="L17" s="11">
        <f>[13]Agosto!$K$15</f>
        <v>0</v>
      </c>
      <c r="M17" s="11">
        <f>[13]Agosto!$K$16</f>
        <v>0</v>
      </c>
      <c r="N17" s="11">
        <f>[13]Agosto!$K$17</f>
        <v>0</v>
      </c>
      <c r="O17" s="11">
        <f>[13]Agosto!$K$18</f>
        <v>0</v>
      </c>
      <c r="P17" s="11">
        <f>[13]Agosto!$K$19</f>
        <v>0</v>
      </c>
      <c r="Q17" s="11">
        <f>[13]Agosto!$K$20</f>
        <v>1.6</v>
      </c>
      <c r="R17" s="11">
        <f>[13]Agosto!$K$21</f>
        <v>0</v>
      </c>
      <c r="S17" s="11">
        <f>[13]Agosto!$K$22</f>
        <v>0</v>
      </c>
      <c r="T17" s="11">
        <f>[13]Agosto!$K$23</f>
        <v>0</v>
      </c>
      <c r="U17" s="11">
        <f>[13]Agosto!$K$24</f>
        <v>0</v>
      </c>
      <c r="V17" s="11">
        <f>[13]Agosto!$K$25</f>
        <v>0</v>
      </c>
      <c r="W17" s="11">
        <f>[13]Agosto!$K$26</f>
        <v>0</v>
      </c>
      <c r="X17" s="11">
        <f>[13]Agosto!$K$27</f>
        <v>0</v>
      </c>
      <c r="Y17" s="11">
        <f>[13]Agosto!$K$28</f>
        <v>0</v>
      </c>
      <c r="Z17" s="11">
        <f>[13]Agosto!$K$29</f>
        <v>0</v>
      </c>
      <c r="AA17" s="11">
        <f>[13]Agosto!$K$30</f>
        <v>0</v>
      </c>
      <c r="AB17" s="11">
        <f>[13]Agosto!$K$31</f>
        <v>0</v>
      </c>
      <c r="AC17" s="11">
        <f>[13]Agosto!$K$32</f>
        <v>0</v>
      </c>
      <c r="AD17" s="11">
        <f>[13]Agosto!$K$33</f>
        <v>0</v>
      </c>
      <c r="AE17" s="11">
        <f>[13]Agosto!$K$34</f>
        <v>0</v>
      </c>
      <c r="AF17" s="11">
        <f>[13]Agosto!$K$35</f>
        <v>0.2</v>
      </c>
      <c r="AG17" s="15">
        <f t="shared" ref="AG17:AG23" si="18">SUM(B17:AF17)</f>
        <v>2</v>
      </c>
      <c r="AH17" s="16">
        <f t="shared" ref="AH17:AH23" si="19">MAX(B17:AF17)</f>
        <v>1.6</v>
      </c>
      <c r="AI17" s="67">
        <f t="shared" ref="AI17:AI23" si="20">COUNTIF(B17:AF17,"=0,0")</f>
        <v>28</v>
      </c>
      <c r="AK17" s="12" t="s">
        <v>47</v>
      </c>
    </row>
    <row r="18" spans="1:37" x14ac:dyDescent="0.2">
      <c r="A18" s="58" t="s">
        <v>3</v>
      </c>
      <c r="B18" s="11">
        <f>[14]Agosto!$K$5</f>
        <v>0</v>
      </c>
      <c r="C18" s="11">
        <f>[14]Agosto!$K$6</f>
        <v>0</v>
      </c>
      <c r="D18" s="11">
        <f>[14]Agosto!$K$7</f>
        <v>0</v>
      </c>
      <c r="E18" s="11">
        <f>[14]Agosto!$K$8</f>
        <v>2.2000000000000002</v>
      </c>
      <c r="F18" s="11">
        <f>[14]Agosto!$K$9</f>
        <v>5</v>
      </c>
      <c r="G18" s="11">
        <f>[14]Agosto!$K$10</f>
        <v>32.800000000000004</v>
      </c>
      <c r="H18" s="11">
        <f>[14]Agosto!$K$11</f>
        <v>0</v>
      </c>
      <c r="I18" s="11">
        <f>[14]Agosto!$K$12</f>
        <v>0</v>
      </c>
      <c r="J18" s="11">
        <f>[14]Agosto!$K$13</f>
        <v>0</v>
      </c>
      <c r="K18" s="11">
        <f>[14]Agosto!$K$14</f>
        <v>0</v>
      </c>
      <c r="L18" s="11">
        <f>[14]Agosto!$K$15</f>
        <v>0</v>
      </c>
      <c r="M18" s="11">
        <f>[14]Agosto!$K$16</f>
        <v>0</v>
      </c>
      <c r="N18" s="11">
        <f>[14]Agosto!$K$17</f>
        <v>0</v>
      </c>
      <c r="O18" s="11">
        <f>[14]Agosto!$K$18</f>
        <v>0</v>
      </c>
      <c r="P18" s="11">
        <f>[14]Agosto!$K$19</f>
        <v>0</v>
      </c>
      <c r="Q18" s="11">
        <f>[14]Agosto!$K$20</f>
        <v>0</v>
      </c>
      <c r="R18" s="11">
        <f>[14]Agosto!$K$21</f>
        <v>0</v>
      </c>
      <c r="S18" s="11">
        <f>[14]Agosto!$K$22</f>
        <v>0</v>
      </c>
      <c r="T18" s="11">
        <f>[14]Agosto!$K$23</f>
        <v>0.60000000000000009</v>
      </c>
      <c r="U18" s="11">
        <f>[14]Agosto!$K$24</f>
        <v>0</v>
      </c>
      <c r="V18" s="11">
        <f>[14]Agosto!$K$25</f>
        <v>0</v>
      </c>
      <c r="W18" s="11">
        <f>[14]Agosto!$K$26</f>
        <v>0</v>
      </c>
      <c r="X18" s="11">
        <f>[14]Agosto!$K$27</f>
        <v>0</v>
      </c>
      <c r="Y18" s="11">
        <f>[14]Agosto!$K$28</f>
        <v>0</v>
      </c>
      <c r="Z18" s="11">
        <f>[14]Agosto!$K$29</f>
        <v>0</v>
      </c>
      <c r="AA18" s="11">
        <f>[14]Agosto!$K$30</f>
        <v>0</v>
      </c>
      <c r="AB18" s="11">
        <f>[14]Agosto!$K$31</f>
        <v>0</v>
      </c>
      <c r="AC18" s="11">
        <f>[14]Agosto!$K$32</f>
        <v>0</v>
      </c>
      <c r="AD18" s="11">
        <f>[14]Agosto!$K$33</f>
        <v>0</v>
      </c>
      <c r="AE18" s="11">
        <f>[14]Agosto!$K$34</f>
        <v>0</v>
      </c>
      <c r="AF18" s="11">
        <f>[14]Agosto!$K$35</f>
        <v>0</v>
      </c>
      <c r="AG18" s="15">
        <f t="shared" si="18"/>
        <v>40.600000000000009</v>
      </c>
      <c r="AH18" s="16">
        <f t="shared" si="19"/>
        <v>32.800000000000004</v>
      </c>
      <c r="AI18" s="67">
        <f t="shared" si="20"/>
        <v>27</v>
      </c>
      <c r="AJ18" s="12" t="s">
        <v>47</v>
      </c>
      <c r="AK18" s="12" t="s">
        <v>47</v>
      </c>
    </row>
    <row r="19" spans="1:37" x14ac:dyDescent="0.2">
      <c r="A19" s="58" t="s">
        <v>4</v>
      </c>
      <c r="B19" s="11">
        <f>[15]Agosto!$K$5</f>
        <v>0</v>
      </c>
      <c r="C19" s="11">
        <f>[15]Agosto!$K$6</f>
        <v>0</v>
      </c>
      <c r="D19" s="11">
        <f>[15]Agosto!$K$7</f>
        <v>0</v>
      </c>
      <c r="E19" s="11">
        <f>[15]Agosto!$K$8</f>
        <v>6.2</v>
      </c>
      <c r="F19" s="11">
        <f>[15]Agosto!$K$9</f>
        <v>10.8</v>
      </c>
      <c r="G19" s="11">
        <f>[15]Agosto!$K$10</f>
        <v>4.5999999999999996</v>
      </c>
      <c r="H19" s="11">
        <f>[15]Agosto!$K$11</f>
        <v>0</v>
      </c>
      <c r="I19" s="11">
        <f>[15]Agosto!$K$12</f>
        <v>0</v>
      </c>
      <c r="J19" s="11">
        <f>[15]Agosto!$K$13</f>
        <v>0</v>
      </c>
      <c r="K19" s="11">
        <f>[15]Agosto!$K$14</f>
        <v>0</v>
      </c>
      <c r="L19" s="11">
        <f>[15]Agosto!$K$15</f>
        <v>0</v>
      </c>
      <c r="M19" s="11">
        <f>[15]Agosto!$K$16</f>
        <v>0</v>
      </c>
      <c r="N19" s="11">
        <f>[15]Agosto!$K$17</f>
        <v>0</v>
      </c>
      <c r="O19" s="11">
        <f>[15]Agosto!$K$18</f>
        <v>0</v>
      </c>
      <c r="P19" s="11">
        <f>[15]Agosto!$K$19</f>
        <v>0</v>
      </c>
      <c r="Q19" s="11">
        <f>[15]Agosto!$K$20</f>
        <v>0</v>
      </c>
      <c r="R19" s="11">
        <f>[15]Agosto!$K$21</f>
        <v>0</v>
      </c>
      <c r="S19" s="11">
        <f>[15]Agosto!$K$22</f>
        <v>0</v>
      </c>
      <c r="T19" s="11">
        <f>[15]Agosto!$K$23</f>
        <v>0</v>
      </c>
      <c r="U19" s="11">
        <f>[15]Agosto!$K$24</f>
        <v>0</v>
      </c>
      <c r="V19" s="11">
        <f>[15]Agosto!$K$25</f>
        <v>0</v>
      </c>
      <c r="W19" s="11">
        <f>[15]Agosto!$K$26</f>
        <v>0</v>
      </c>
      <c r="X19" s="11">
        <f>[15]Agosto!$K$27</f>
        <v>0</v>
      </c>
      <c r="Y19" s="11">
        <f>[15]Agosto!$K$28</f>
        <v>0</v>
      </c>
      <c r="Z19" s="11">
        <f>[15]Agosto!$K$29</f>
        <v>0</v>
      </c>
      <c r="AA19" s="11">
        <f>[15]Agosto!$K$30</f>
        <v>0</v>
      </c>
      <c r="AB19" s="11">
        <f>[15]Agosto!$K$31</f>
        <v>0</v>
      </c>
      <c r="AC19" s="11">
        <f>[15]Agosto!$K$32</f>
        <v>0</v>
      </c>
      <c r="AD19" s="11">
        <f>[15]Agosto!$K$33</f>
        <v>0</v>
      </c>
      <c r="AE19" s="11">
        <f>[15]Agosto!$K$34</f>
        <v>0</v>
      </c>
      <c r="AF19" s="11">
        <f>[15]Agosto!$K$35</f>
        <v>0</v>
      </c>
      <c r="AG19" s="15">
        <f t="shared" si="18"/>
        <v>21.6</v>
      </c>
      <c r="AH19" s="16">
        <f t="shared" si="19"/>
        <v>10.8</v>
      </c>
      <c r="AI19" s="67">
        <f t="shared" si="20"/>
        <v>28</v>
      </c>
    </row>
    <row r="20" spans="1:37" x14ac:dyDescent="0.2">
      <c r="A20" s="58" t="s">
        <v>5</v>
      </c>
      <c r="B20" s="11">
        <f>[16]Agosto!$K$5</f>
        <v>0</v>
      </c>
      <c r="C20" s="11">
        <f>[16]Agosto!$K$6</f>
        <v>0</v>
      </c>
      <c r="D20" s="11">
        <f>[16]Agosto!$K$7</f>
        <v>0</v>
      </c>
      <c r="E20" s="11">
        <f>[16]Agosto!$K$8</f>
        <v>0</v>
      </c>
      <c r="F20" s="11">
        <f>[16]Agosto!$K$9</f>
        <v>0</v>
      </c>
      <c r="G20" s="11">
        <f>[16]Agosto!$K$10</f>
        <v>0</v>
      </c>
      <c r="H20" s="11">
        <f>[16]Agosto!$K$11</f>
        <v>0</v>
      </c>
      <c r="I20" s="11">
        <f>[16]Agosto!$K$12</f>
        <v>0</v>
      </c>
      <c r="J20" s="11">
        <f>[16]Agosto!$K$13</f>
        <v>0</v>
      </c>
      <c r="K20" s="11">
        <f>[16]Agosto!$K$14</f>
        <v>0</v>
      </c>
      <c r="L20" s="11">
        <f>[16]Agosto!$K$15</f>
        <v>0</v>
      </c>
      <c r="M20" s="11">
        <f>[16]Agosto!$K$16</f>
        <v>0</v>
      </c>
      <c r="N20" s="11">
        <f>[16]Agosto!$K$17</f>
        <v>0</v>
      </c>
      <c r="O20" s="11">
        <f>[16]Agosto!$K$18</f>
        <v>0</v>
      </c>
      <c r="P20" s="11">
        <f>[16]Agosto!$K$19</f>
        <v>0</v>
      </c>
      <c r="Q20" s="11">
        <f>[16]Agosto!$K$20</f>
        <v>0</v>
      </c>
      <c r="R20" s="11">
        <f>[16]Agosto!$K$21</f>
        <v>0</v>
      </c>
      <c r="S20" s="11">
        <f>[16]Agosto!$K$22</f>
        <v>0</v>
      </c>
      <c r="T20" s="11">
        <f>[16]Agosto!$K$23</f>
        <v>0</v>
      </c>
      <c r="U20" s="11">
        <f>[16]Agosto!$K$24</f>
        <v>0</v>
      </c>
      <c r="V20" s="11">
        <f>[16]Agosto!$K$25</f>
        <v>0</v>
      </c>
      <c r="W20" s="11">
        <f>[16]Agosto!$K$26</f>
        <v>0</v>
      </c>
      <c r="X20" s="11">
        <f>[16]Agosto!$K$27</f>
        <v>0</v>
      </c>
      <c r="Y20" s="11">
        <f>[16]Agosto!$K$28</f>
        <v>0</v>
      </c>
      <c r="Z20" s="11">
        <f>[16]Agosto!$K$29</f>
        <v>0</v>
      </c>
      <c r="AA20" s="11">
        <f>[16]Agosto!$K$30</f>
        <v>0</v>
      </c>
      <c r="AB20" s="11">
        <f>[16]Agosto!$K$31</f>
        <v>16</v>
      </c>
      <c r="AC20" s="11">
        <f>[16]Agosto!$K$32</f>
        <v>1</v>
      </c>
      <c r="AD20" s="11">
        <f>[16]Agosto!$K$33</f>
        <v>0</v>
      </c>
      <c r="AE20" s="11">
        <f>[16]Agosto!$K$34</f>
        <v>0</v>
      </c>
      <c r="AF20" s="11">
        <f>[16]Agosto!$K$35</f>
        <v>0</v>
      </c>
      <c r="AG20" s="15">
        <f t="shared" si="18"/>
        <v>17</v>
      </c>
      <c r="AH20" s="16">
        <f t="shared" si="19"/>
        <v>16</v>
      </c>
      <c r="AI20" s="67">
        <f t="shared" si="20"/>
        <v>29</v>
      </c>
      <c r="AJ20" s="12" t="s">
        <v>47</v>
      </c>
    </row>
    <row r="21" spans="1:37" x14ac:dyDescent="0.2">
      <c r="A21" s="58" t="s">
        <v>43</v>
      </c>
      <c r="B21" s="11">
        <f>[17]Agosto!$K$5</f>
        <v>0</v>
      </c>
      <c r="C21" s="11">
        <f>[17]Agosto!$K$6</f>
        <v>0</v>
      </c>
      <c r="D21" s="11">
        <f>[17]Agosto!$K$7</f>
        <v>0</v>
      </c>
      <c r="E21" s="11">
        <f>[17]Agosto!$K$8</f>
        <v>12.999999999999998</v>
      </c>
      <c r="F21" s="11">
        <f>[17]Agosto!$K$9</f>
        <v>22.8</v>
      </c>
      <c r="G21" s="11">
        <f>[17]Agosto!$K$10</f>
        <v>18.2</v>
      </c>
      <c r="H21" s="11">
        <f>[17]Agosto!$K$11</f>
        <v>0</v>
      </c>
      <c r="I21" s="11">
        <f>[17]Agosto!$K$12</f>
        <v>0</v>
      </c>
      <c r="J21" s="11">
        <f>[17]Agosto!$K$13</f>
        <v>0</v>
      </c>
      <c r="K21" s="11">
        <f>[17]Agosto!$K$14</f>
        <v>0</v>
      </c>
      <c r="L21" s="11">
        <f>[17]Agosto!$K$15</f>
        <v>0</v>
      </c>
      <c r="M21" s="11">
        <f>[17]Agosto!$K$16</f>
        <v>0</v>
      </c>
      <c r="N21" s="11">
        <f>[17]Agosto!$K$17</f>
        <v>0</v>
      </c>
      <c r="O21" s="11">
        <f>[17]Agosto!$K$18</f>
        <v>0</v>
      </c>
      <c r="P21" s="11">
        <f>[17]Agosto!$K$19</f>
        <v>0</v>
      </c>
      <c r="Q21" s="11">
        <f>[17]Agosto!$K$20</f>
        <v>0</v>
      </c>
      <c r="R21" s="11">
        <f>[17]Agosto!$K$21</f>
        <v>0</v>
      </c>
      <c r="S21" s="11">
        <f>[17]Agosto!$K$22</f>
        <v>0</v>
      </c>
      <c r="T21" s="11">
        <f>[17]Agosto!$K$23</f>
        <v>0</v>
      </c>
      <c r="U21" s="11">
        <f>[17]Agosto!$K$24</f>
        <v>0</v>
      </c>
      <c r="V21" s="11">
        <f>[17]Agosto!$K$25</f>
        <v>0</v>
      </c>
      <c r="W21" s="11">
        <f>[17]Agosto!$K$26</f>
        <v>0</v>
      </c>
      <c r="X21" s="11">
        <f>[17]Agosto!$K$27</f>
        <v>0</v>
      </c>
      <c r="Y21" s="11">
        <f>[17]Agosto!$K$28</f>
        <v>0</v>
      </c>
      <c r="Z21" s="11">
        <f>[17]Agosto!$K$29</f>
        <v>0</v>
      </c>
      <c r="AA21" s="11">
        <f>[17]Agosto!$K$30</f>
        <v>0</v>
      </c>
      <c r="AB21" s="11">
        <f>[17]Agosto!$K$31</f>
        <v>0</v>
      </c>
      <c r="AC21" s="11">
        <f>[17]Agosto!$K$32</f>
        <v>0</v>
      </c>
      <c r="AD21" s="11">
        <f>[17]Agosto!$K$33</f>
        <v>0</v>
      </c>
      <c r="AE21" s="11">
        <f>[17]Agosto!$K$34</f>
        <v>0</v>
      </c>
      <c r="AF21" s="11">
        <f>[17]Agosto!$K$35</f>
        <v>0</v>
      </c>
      <c r="AG21" s="15">
        <f>SUM(B21:AF21)</f>
        <v>54</v>
      </c>
      <c r="AH21" s="16">
        <f>MAX(B21:AF21)</f>
        <v>22.8</v>
      </c>
      <c r="AI21" s="67">
        <f t="shared" si="20"/>
        <v>28</v>
      </c>
    </row>
    <row r="22" spans="1:37" x14ac:dyDescent="0.2">
      <c r="A22" s="58" t="s">
        <v>6</v>
      </c>
      <c r="B22" s="11" t="str">
        <f>[18]Agosto!$K$5</f>
        <v>*</v>
      </c>
      <c r="C22" s="11" t="str">
        <f>[18]Agosto!$K$6</f>
        <v>*</v>
      </c>
      <c r="D22" s="11" t="str">
        <f>[18]Agosto!$K$7</f>
        <v>*</v>
      </c>
      <c r="E22" s="11" t="str">
        <f>[18]Agosto!$K$8</f>
        <v>*</v>
      </c>
      <c r="F22" s="11" t="str">
        <f>[18]Agosto!$K$9</f>
        <v>*</v>
      </c>
      <c r="G22" s="11" t="str">
        <f>[18]Agosto!$K$10</f>
        <v>*</v>
      </c>
      <c r="H22" s="11" t="str">
        <f>[18]Agosto!$K$11</f>
        <v>*</v>
      </c>
      <c r="I22" s="11" t="str">
        <f>[18]Agosto!$K$12</f>
        <v>*</v>
      </c>
      <c r="J22" s="11" t="str">
        <f>[18]Agosto!$K$13</f>
        <v>*</v>
      </c>
      <c r="K22" s="11" t="str">
        <f>[18]Agosto!$K$14</f>
        <v>*</v>
      </c>
      <c r="L22" s="11" t="str">
        <f>[18]Agosto!$K$15</f>
        <v>*</v>
      </c>
      <c r="M22" s="11" t="str">
        <f>[18]Agosto!$K$16</f>
        <v>*</v>
      </c>
      <c r="N22" s="11" t="str">
        <f>[18]Agosto!$K$17</f>
        <v>*</v>
      </c>
      <c r="O22" s="11" t="str">
        <f>[18]Agosto!$K$18</f>
        <v>*</v>
      </c>
      <c r="P22" s="11" t="str">
        <f>[18]Agosto!$K$19</f>
        <v>*</v>
      </c>
      <c r="Q22" s="11" t="str">
        <f>[18]Agosto!$K$20</f>
        <v>*</v>
      </c>
      <c r="R22" s="11" t="str">
        <f>[18]Agosto!$K$21</f>
        <v>*</v>
      </c>
      <c r="S22" s="11" t="str">
        <f>[18]Agosto!$K$22</f>
        <v>*</v>
      </c>
      <c r="T22" s="11" t="str">
        <f>[18]Agosto!$K$23</f>
        <v>*</v>
      </c>
      <c r="U22" s="11" t="str">
        <f>[18]Agosto!$K$24</f>
        <v>*</v>
      </c>
      <c r="V22" s="11" t="str">
        <f>[18]Agosto!$K$25</f>
        <v>*</v>
      </c>
      <c r="W22" s="11" t="str">
        <f>[18]Agosto!$K$26</f>
        <v>*</v>
      </c>
      <c r="X22" s="11" t="str">
        <f>[18]Agosto!$K$27</f>
        <v>*</v>
      </c>
      <c r="Y22" s="11" t="str">
        <f>[18]Agosto!$K$28</f>
        <v>*</v>
      </c>
      <c r="Z22" s="11" t="str">
        <f>[18]Agosto!$K$29</f>
        <v>*</v>
      </c>
      <c r="AA22" s="11" t="str">
        <f>[18]Agosto!$K$30</f>
        <v>*</v>
      </c>
      <c r="AB22" s="11" t="str">
        <f>[18]Agosto!$K$31</f>
        <v>*</v>
      </c>
      <c r="AC22" s="11" t="str">
        <f>[18]Agosto!$K$32</f>
        <v>*</v>
      </c>
      <c r="AD22" s="11" t="str">
        <f>[18]Agosto!$K$33</f>
        <v>*</v>
      </c>
      <c r="AE22" s="11" t="str">
        <f>[18]Agosto!$K$34</f>
        <v>*</v>
      </c>
      <c r="AF22" s="11" t="str">
        <f>[18]Agosto!$K$35</f>
        <v>*</v>
      </c>
      <c r="AG22" s="15" t="s">
        <v>226</v>
      </c>
      <c r="AH22" s="16" t="s">
        <v>226</v>
      </c>
      <c r="AI22" s="67" t="s">
        <v>226</v>
      </c>
    </row>
    <row r="23" spans="1:37" x14ac:dyDescent="0.2">
      <c r="A23" s="58" t="s">
        <v>7</v>
      </c>
      <c r="B23" s="11">
        <f>[19]Agosto!$K$5</f>
        <v>0</v>
      </c>
      <c r="C23" s="11">
        <f>[19]Agosto!$K$6</f>
        <v>0</v>
      </c>
      <c r="D23" s="11">
        <f>[19]Agosto!$K$7</f>
        <v>0</v>
      </c>
      <c r="E23" s="11">
        <f>[19]Agosto!$K$8</f>
        <v>0</v>
      </c>
      <c r="F23" s="11">
        <f>[19]Agosto!$K$9</f>
        <v>0</v>
      </c>
      <c r="G23" s="11">
        <f>[19]Agosto!$K$10</f>
        <v>0</v>
      </c>
      <c r="H23" s="11">
        <f>[19]Agosto!$K$11</f>
        <v>2.8</v>
      </c>
      <c r="I23" s="11">
        <f>[19]Agosto!$K$12</f>
        <v>0</v>
      </c>
      <c r="J23" s="11">
        <f>[19]Agosto!$K$13</f>
        <v>0</v>
      </c>
      <c r="K23" s="11">
        <f>[19]Agosto!$K$14</f>
        <v>0</v>
      </c>
      <c r="L23" s="11">
        <f>[19]Agosto!$K$15</f>
        <v>0</v>
      </c>
      <c r="M23" s="11">
        <f>[19]Agosto!$K$16</f>
        <v>0</v>
      </c>
      <c r="N23" s="11">
        <f>[19]Agosto!$K$17</f>
        <v>0</v>
      </c>
      <c r="O23" s="11">
        <f>[19]Agosto!$K$18</f>
        <v>0</v>
      </c>
      <c r="P23" s="11">
        <f>[19]Agosto!$K$19</f>
        <v>0</v>
      </c>
      <c r="Q23" s="11">
        <f>[19]Agosto!$K$20</f>
        <v>0.8</v>
      </c>
      <c r="R23" s="11">
        <f>[19]Agosto!$K$21</f>
        <v>0</v>
      </c>
      <c r="S23" s="11">
        <f>[19]Agosto!$K$22</f>
        <v>0</v>
      </c>
      <c r="T23" s="11">
        <f>[19]Agosto!$K$23</f>
        <v>0</v>
      </c>
      <c r="U23" s="11">
        <f>[19]Agosto!$K$24</f>
        <v>0</v>
      </c>
      <c r="V23" s="11">
        <f>[19]Agosto!$K$25</f>
        <v>0</v>
      </c>
      <c r="W23" s="11">
        <f>[19]Agosto!$K$26</f>
        <v>0</v>
      </c>
      <c r="X23" s="11">
        <f>[19]Agosto!$K$27</f>
        <v>1.8</v>
      </c>
      <c r="Y23" s="11">
        <f>[19]Agosto!$K$28</f>
        <v>0</v>
      </c>
      <c r="Z23" s="11">
        <f>[19]Agosto!$K$29</f>
        <v>0</v>
      </c>
      <c r="AA23" s="11">
        <f>[19]Agosto!$K$30</f>
        <v>0.4</v>
      </c>
      <c r="AB23" s="11">
        <f>[19]Agosto!$K$31</f>
        <v>1.7999999999999998</v>
      </c>
      <c r="AC23" s="11">
        <f>[19]Agosto!$K$32</f>
        <v>0</v>
      </c>
      <c r="AD23" s="11">
        <f>[19]Agosto!$K$33</f>
        <v>0</v>
      </c>
      <c r="AE23" s="11">
        <f>[19]Agosto!$K$34</f>
        <v>0</v>
      </c>
      <c r="AF23" s="11">
        <f>[19]Agosto!$K$35</f>
        <v>0</v>
      </c>
      <c r="AG23" s="15">
        <f t="shared" si="18"/>
        <v>7.6</v>
      </c>
      <c r="AH23" s="16">
        <f t="shared" si="19"/>
        <v>2.8</v>
      </c>
      <c r="AI23" s="67">
        <f t="shared" si="20"/>
        <v>26</v>
      </c>
    </row>
    <row r="24" spans="1:37" x14ac:dyDescent="0.2">
      <c r="A24" s="58" t="s">
        <v>169</v>
      </c>
      <c r="B24" s="11" t="str">
        <f>[20]Agosto!$K$5</f>
        <v>*</v>
      </c>
      <c r="C24" s="11" t="str">
        <f>[20]Agosto!$K$6</f>
        <v>*</v>
      </c>
      <c r="D24" s="11" t="str">
        <f>[20]Agosto!$K$7</f>
        <v>*</v>
      </c>
      <c r="E24" s="11" t="str">
        <f>[20]Agosto!$K$8</f>
        <v>*</v>
      </c>
      <c r="F24" s="11" t="str">
        <f>[20]Agosto!$K$9</f>
        <v>*</v>
      </c>
      <c r="G24" s="11" t="str">
        <f>[20]Agosto!$K$10</f>
        <v>*</v>
      </c>
      <c r="H24" s="11" t="str">
        <f>[20]Agosto!$K$11</f>
        <v>*</v>
      </c>
      <c r="I24" s="11" t="str">
        <f>[20]Agosto!$K$12</f>
        <v>*</v>
      </c>
      <c r="J24" s="11" t="str">
        <f>[20]Agosto!$K$13</f>
        <v>*</v>
      </c>
      <c r="K24" s="11" t="str">
        <f>[20]Agosto!$K$14</f>
        <v>*</v>
      </c>
      <c r="L24" s="11" t="str">
        <f>[20]Agosto!$K$15</f>
        <v>*</v>
      </c>
      <c r="M24" s="11" t="str">
        <f>[20]Agosto!$K$16</f>
        <v>*</v>
      </c>
      <c r="N24" s="11" t="str">
        <f>[20]Agosto!$K$17</f>
        <v>*</v>
      </c>
      <c r="O24" s="11" t="str">
        <f>[20]Agosto!$K$18</f>
        <v>*</v>
      </c>
      <c r="P24" s="11" t="str">
        <f>[20]Agosto!$K$19</f>
        <v>*</v>
      </c>
      <c r="Q24" s="11" t="str">
        <f>[20]Agosto!$K$20</f>
        <v>*</v>
      </c>
      <c r="R24" s="11" t="str">
        <f>[20]Agosto!$K$21</f>
        <v>*</v>
      </c>
      <c r="S24" s="11" t="str">
        <f>[20]Agosto!$K$22</f>
        <v>*</v>
      </c>
      <c r="T24" s="11" t="str">
        <f>[20]Agosto!$K$23</f>
        <v>*</v>
      </c>
      <c r="U24" s="11" t="str">
        <f>[20]Agosto!$K$24</f>
        <v>*</v>
      </c>
      <c r="V24" s="11" t="str">
        <f>[20]Agosto!$K$25</f>
        <v>*</v>
      </c>
      <c r="W24" s="11" t="str">
        <f>[20]Agosto!$K$26</f>
        <v>*</v>
      </c>
      <c r="X24" s="11" t="str">
        <f>[20]Agosto!$K$27</f>
        <v>*</v>
      </c>
      <c r="Y24" s="11" t="str">
        <f>[20]Agosto!$K$28</f>
        <v>*</v>
      </c>
      <c r="Z24" s="11" t="str">
        <f>[20]Agosto!$K$29</f>
        <v>*</v>
      </c>
      <c r="AA24" s="11" t="str">
        <f>[20]Agosto!$K$30</f>
        <v>*</v>
      </c>
      <c r="AB24" s="11" t="str">
        <f>[20]Agosto!$K$31</f>
        <v>*</v>
      </c>
      <c r="AC24" s="11" t="str">
        <f>[20]Agosto!$K$32</f>
        <v>*</v>
      </c>
      <c r="AD24" s="11" t="str">
        <f>[20]Agosto!$K$33</f>
        <v>*</v>
      </c>
      <c r="AE24" s="11" t="str">
        <f>[20]Agosto!$K$34</f>
        <v>*</v>
      </c>
      <c r="AF24" s="11" t="str">
        <f>[20]Agosto!$K$35</f>
        <v>*</v>
      </c>
      <c r="AG24" s="15" t="s">
        <v>226</v>
      </c>
      <c r="AH24" s="16" t="s">
        <v>226</v>
      </c>
      <c r="AI24" s="67" t="s">
        <v>226</v>
      </c>
    </row>
    <row r="25" spans="1:37" x14ac:dyDescent="0.2">
      <c r="A25" s="58" t="s">
        <v>170</v>
      </c>
      <c r="B25" s="11">
        <f>[21]Agosto!$K$5</f>
        <v>0</v>
      </c>
      <c r="C25" s="11">
        <f>[21]Agosto!$K$6</f>
        <v>0</v>
      </c>
      <c r="D25" s="11">
        <f>[21]Agosto!$K$7</f>
        <v>0</v>
      </c>
      <c r="E25" s="11">
        <f>[21]Agosto!$K$8</f>
        <v>0</v>
      </c>
      <c r="F25" s="11">
        <f>[21]Agosto!$K$9</f>
        <v>0</v>
      </c>
      <c r="G25" s="11">
        <f>[21]Agosto!$K$10</f>
        <v>0</v>
      </c>
      <c r="H25" s="11">
        <f>[21]Agosto!$K$11</f>
        <v>1.2</v>
      </c>
      <c r="I25" s="11">
        <f>[21]Agosto!$K$12</f>
        <v>0</v>
      </c>
      <c r="J25" s="11">
        <f>[21]Agosto!$K$13</f>
        <v>0</v>
      </c>
      <c r="K25" s="11">
        <f>[21]Agosto!$K$14</f>
        <v>0</v>
      </c>
      <c r="L25" s="11">
        <f>[21]Agosto!$K$15</f>
        <v>0</v>
      </c>
      <c r="M25" s="11">
        <f>[21]Agosto!$K$16</f>
        <v>0</v>
      </c>
      <c r="N25" s="11">
        <f>[21]Agosto!$K$17</f>
        <v>0</v>
      </c>
      <c r="O25" s="11">
        <f>[21]Agosto!$K$18</f>
        <v>0</v>
      </c>
      <c r="P25" s="11">
        <f>[21]Agosto!$K$19</f>
        <v>0</v>
      </c>
      <c r="Q25" s="11">
        <f>[21]Agosto!$K$20</f>
        <v>0</v>
      </c>
      <c r="R25" s="11">
        <f>[21]Agosto!$K$21</f>
        <v>0</v>
      </c>
      <c r="S25" s="11">
        <f>[21]Agosto!$K$22</f>
        <v>0.2</v>
      </c>
      <c r="T25" s="11">
        <f>[21]Agosto!$K$23</f>
        <v>0</v>
      </c>
      <c r="U25" s="11">
        <f>[21]Agosto!$K$24</f>
        <v>0</v>
      </c>
      <c r="V25" s="11">
        <f>[21]Agosto!$K$25</f>
        <v>0</v>
      </c>
      <c r="W25" s="11">
        <f>[21]Agosto!$K$26</f>
        <v>0</v>
      </c>
      <c r="X25" s="11">
        <f>[21]Agosto!$K$27</f>
        <v>0</v>
      </c>
      <c r="Y25" s="11">
        <f>[21]Agosto!$K$28</f>
        <v>0</v>
      </c>
      <c r="Z25" s="11">
        <f>[21]Agosto!$K$29</f>
        <v>0</v>
      </c>
      <c r="AA25" s="11">
        <f>[21]Agosto!$K$30</f>
        <v>0</v>
      </c>
      <c r="AB25" s="11">
        <f>[21]Agosto!$K$31</f>
        <v>0</v>
      </c>
      <c r="AC25" s="11">
        <f>[21]Agosto!$K$32</f>
        <v>0</v>
      </c>
      <c r="AD25" s="11">
        <f>[21]Agosto!$K$33</f>
        <v>0</v>
      </c>
      <c r="AE25" s="11">
        <f>[21]Agosto!$K$34</f>
        <v>0</v>
      </c>
      <c r="AF25" s="11">
        <f>[21]Agosto!$K$35</f>
        <v>12.200000000000001</v>
      </c>
      <c r="AG25" s="15">
        <f t="shared" ref="AG25:AG26" si="21">SUM(B25:AF25)</f>
        <v>13.600000000000001</v>
      </c>
      <c r="AH25" s="16">
        <f t="shared" ref="AH25:AH26" si="22">MAX(B25:AF25)</f>
        <v>12.200000000000001</v>
      </c>
      <c r="AI25" s="67">
        <f t="shared" ref="AI25:AI26" si="23">COUNTIF(B25:AF25,"=0,0")</f>
        <v>28</v>
      </c>
      <c r="AJ25" s="12" t="s">
        <v>47</v>
      </c>
    </row>
    <row r="26" spans="1:37" x14ac:dyDescent="0.2">
      <c r="A26" s="58" t="s">
        <v>171</v>
      </c>
      <c r="B26" s="11">
        <f>[22]Agosto!$K$5</f>
        <v>0</v>
      </c>
      <c r="C26" s="11">
        <f>[22]Agosto!$K$6</f>
        <v>0</v>
      </c>
      <c r="D26" s="11">
        <f>[22]Agosto!$K$7</f>
        <v>0</v>
      </c>
      <c r="E26" s="11">
        <f>[22]Agosto!$K$8</f>
        <v>0</v>
      </c>
      <c r="F26" s="11">
        <f>[22]Agosto!$K$9</f>
        <v>0</v>
      </c>
      <c r="G26" s="11">
        <f>[22]Agosto!$K$10</f>
        <v>0</v>
      </c>
      <c r="H26" s="11">
        <f>[22]Agosto!$K$11</f>
        <v>6</v>
      </c>
      <c r="I26" s="11">
        <f>[22]Agosto!$K$12</f>
        <v>0</v>
      </c>
      <c r="J26" s="11">
        <f>[22]Agosto!$K$13</f>
        <v>0</v>
      </c>
      <c r="K26" s="11">
        <f>[22]Agosto!$K$14</f>
        <v>0</v>
      </c>
      <c r="L26" s="11">
        <f>[22]Agosto!$K$15</f>
        <v>0</v>
      </c>
      <c r="M26" s="11">
        <f>[22]Agosto!$K$16</f>
        <v>0</v>
      </c>
      <c r="N26" s="11">
        <f>[22]Agosto!$K$17</f>
        <v>0</v>
      </c>
      <c r="O26" s="11">
        <f>[22]Agosto!$K$18</f>
        <v>0</v>
      </c>
      <c r="P26" s="11">
        <f>[22]Agosto!$K$19</f>
        <v>0</v>
      </c>
      <c r="Q26" s="11">
        <f>[22]Agosto!$K$20</f>
        <v>0</v>
      </c>
      <c r="R26" s="11">
        <f>[22]Agosto!$K$21</f>
        <v>0</v>
      </c>
      <c r="S26" s="11">
        <f>[22]Agosto!$K$22</f>
        <v>0</v>
      </c>
      <c r="T26" s="11">
        <f>[22]Agosto!$K$23</f>
        <v>0</v>
      </c>
      <c r="U26" s="11">
        <f>[22]Agosto!$K$24</f>
        <v>0</v>
      </c>
      <c r="V26" s="11">
        <f>[22]Agosto!$K$25</f>
        <v>0</v>
      </c>
      <c r="W26" s="11">
        <f>[22]Agosto!$K$26</f>
        <v>0</v>
      </c>
      <c r="X26" s="11">
        <f>[22]Agosto!$K$27</f>
        <v>1.2</v>
      </c>
      <c r="Y26" s="11">
        <f>[22]Agosto!$K$28</f>
        <v>0</v>
      </c>
      <c r="Z26" s="11">
        <f>[22]Agosto!$K$29</f>
        <v>0</v>
      </c>
      <c r="AA26" s="11">
        <f>[22]Agosto!$K$30</f>
        <v>0.2</v>
      </c>
      <c r="AB26" s="11">
        <f>[22]Agosto!$K$31</f>
        <v>0</v>
      </c>
      <c r="AC26" s="11">
        <f>[22]Agosto!$K$32</f>
        <v>0</v>
      </c>
      <c r="AD26" s="11">
        <f>[22]Agosto!$K$33</f>
        <v>0</v>
      </c>
      <c r="AE26" s="11">
        <f>[22]Agosto!$K$34</f>
        <v>0</v>
      </c>
      <c r="AF26" s="11">
        <f>[22]Agosto!$K$35</f>
        <v>6.3999999999999995</v>
      </c>
      <c r="AG26" s="15">
        <f t="shared" si="21"/>
        <v>13.8</v>
      </c>
      <c r="AH26" s="16">
        <f t="shared" si="22"/>
        <v>6.3999999999999995</v>
      </c>
      <c r="AI26" s="67">
        <f t="shared" si="23"/>
        <v>27</v>
      </c>
    </row>
    <row r="27" spans="1:37" x14ac:dyDescent="0.2">
      <c r="A27" s="58" t="s">
        <v>8</v>
      </c>
      <c r="B27" s="11">
        <f>[23]Agosto!$K$5</f>
        <v>0</v>
      </c>
      <c r="C27" s="11">
        <f>[23]Agosto!$K$6</f>
        <v>0</v>
      </c>
      <c r="D27" s="11">
        <f>[23]Agosto!$K$7</f>
        <v>0</v>
      </c>
      <c r="E27" s="11">
        <f>[23]Agosto!$K$8</f>
        <v>0</v>
      </c>
      <c r="F27" s="11">
        <f>[23]Agosto!$K$9</f>
        <v>0</v>
      </c>
      <c r="G27" s="11">
        <f>[23]Agosto!$K$10</f>
        <v>0</v>
      </c>
      <c r="H27" s="11">
        <f>[23]Agosto!$K$11</f>
        <v>0</v>
      </c>
      <c r="I27" s="11">
        <f>[23]Agosto!$K$12</f>
        <v>2</v>
      </c>
      <c r="J27" s="11">
        <f>[23]Agosto!$K$13</f>
        <v>0</v>
      </c>
      <c r="K27" s="11">
        <f>[23]Agosto!$K$14</f>
        <v>0</v>
      </c>
      <c r="L27" s="11">
        <f>[23]Agosto!$K$15</f>
        <v>0</v>
      </c>
      <c r="M27" s="11">
        <f>[23]Agosto!$K$16</f>
        <v>0</v>
      </c>
      <c r="N27" s="11">
        <f>[23]Agosto!$K$17</f>
        <v>0</v>
      </c>
      <c r="O27" s="11">
        <f>[23]Agosto!$K$18</f>
        <v>0</v>
      </c>
      <c r="P27" s="11">
        <f>[23]Agosto!$K$19</f>
        <v>0</v>
      </c>
      <c r="Q27" s="11">
        <f>[23]Agosto!$K$20</f>
        <v>0</v>
      </c>
      <c r="R27" s="11">
        <f>[23]Agosto!$K$21</f>
        <v>0</v>
      </c>
      <c r="S27" s="11">
        <f>[23]Agosto!$K$22</f>
        <v>0</v>
      </c>
      <c r="T27" s="11">
        <f>[23]Agosto!$K$23</f>
        <v>0</v>
      </c>
      <c r="U27" s="11">
        <f>[23]Agosto!$K$24</f>
        <v>0</v>
      </c>
      <c r="V27" s="11">
        <f>[23]Agosto!$K$25</f>
        <v>0</v>
      </c>
      <c r="W27" s="11">
        <f>[23]Agosto!$K$26</f>
        <v>0</v>
      </c>
      <c r="X27" s="11">
        <f>[23]Agosto!$K$27</f>
        <v>0</v>
      </c>
      <c r="Y27" s="11">
        <f>[23]Agosto!$K$28</f>
        <v>0</v>
      </c>
      <c r="Z27" s="11">
        <f>[23]Agosto!$K$29</f>
        <v>0</v>
      </c>
      <c r="AA27" s="11">
        <f>[23]Agosto!$K$30</f>
        <v>0</v>
      </c>
      <c r="AB27" s="11">
        <f>[23]Agosto!$K$31</f>
        <v>1.4</v>
      </c>
      <c r="AC27" s="11">
        <f>[23]Agosto!$K$32</f>
        <v>0</v>
      </c>
      <c r="AD27" s="11">
        <f>[23]Agosto!$K$33</f>
        <v>0</v>
      </c>
      <c r="AE27" s="11">
        <f>[23]Agosto!$K$34</f>
        <v>0</v>
      </c>
      <c r="AF27" s="11">
        <f>[23]Agosto!$K$35</f>
        <v>6.2</v>
      </c>
      <c r="AG27" s="15">
        <f t="shared" ref="AG27" si="24">SUM(B27:AF27)</f>
        <v>9.6</v>
      </c>
      <c r="AH27" s="16">
        <f t="shared" ref="AH27:AH31" si="25">MAX(B27:AF27)</f>
        <v>6.2</v>
      </c>
      <c r="AI27" s="67">
        <f t="shared" ref="AI27:AI31" si="26">COUNTIF(B27:AF27,"=0,0")</f>
        <v>28</v>
      </c>
    </row>
    <row r="28" spans="1:37" x14ac:dyDescent="0.2">
      <c r="A28" s="58" t="s">
        <v>9</v>
      </c>
      <c r="B28" s="11">
        <f>[24]Agosto!$K$5</f>
        <v>0</v>
      </c>
      <c r="C28" s="11">
        <f>[24]Agosto!$K$6</f>
        <v>0</v>
      </c>
      <c r="D28" s="11">
        <f>[24]Agosto!$K$7</f>
        <v>0</v>
      </c>
      <c r="E28" s="11">
        <f>[24]Agosto!$K$8</f>
        <v>0</v>
      </c>
      <c r="F28" s="11">
        <f>[24]Agosto!$K$9</f>
        <v>0</v>
      </c>
      <c r="G28" s="11">
        <f>[24]Agosto!$K$10</f>
        <v>0</v>
      </c>
      <c r="H28" s="11">
        <f>[24]Agosto!$K$11</f>
        <v>1.2</v>
      </c>
      <c r="I28" s="11">
        <f>[24]Agosto!$K$12</f>
        <v>1.6</v>
      </c>
      <c r="J28" s="11">
        <f>[24]Agosto!$K$13</f>
        <v>0</v>
      </c>
      <c r="K28" s="11">
        <f>[24]Agosto!$K$14</f>
        <v>0</v>
      </c>
      <c r="L28" s="11">
        <f>[24]Agosto!$K$15</f>
        <v>0</v>
      </c>
      <c r="M28" s="11">
        <f>[24]Agosto!$K$16</f>
        <v>0</v>
      </c>
      <c r="N28" s="11">
        <f>[24]Agosto!$K$17</f>
        <v>0</v>
      </c>
      <c r="O28" s="11">
        <f>[24]Agosto!$K$18</f>
        <v>0</v>
      </c>
      <c r="P28" s="11">
        <f>[24]Agosto!$K$19</f>
        <v>0</v>
      </c>
      <c r="Q28" s="11">
        <f>[24]Agosto!$K$20</f>
        <v>0</v>
      </c>
      <c r="R28" s="11">
        <f>[24]Agosto!$K$21</f>
        <v>0</v>
      </c>
      <c r="S28" s="11">
        <f>[24]Agosto!$K$22</f>
        <v>0</v>
      </c>
      <c r="T28" s="11">
        <f>[24]Agosto!$K$23</f>
        <v>0</v>
      </c>
      <c r="U28" s="11">
        <f>[24]Agosto!$K$24</f>
        <v>0</v>
      </c>
      <c r="V28" s="11">
        <f>[24]Agosto!$K$25</f>
        <v>0</v>
      </c>
      <c r="W28" s="11">
        <f>[24]Agosto!$K$26</f>
        <v>0</v>
      </c>
      <c r="X28" s="11">
        <f>[24]Agosto!$K$27</f>
        <v>0</v>
      </c>
      <c r="Y28" s="11">
        <f>[24]Agosto!$K$28</f>
        <v>0</v>
      </c>
      <c r="Z28" s="11">
        <f>[24]Agosto!$K$29</f>
        <v>0</v>
      </c>
      <c r="AA28" s="11">
        <f>[24]Agosto!$K$30</f>
        <v>0</v>
      </c>
      <c r="AB28" s="11">
        <f>[24]Agosto!$K$31</f>
        <v>0</v>
      </c>
      <c r="AC28" s="11">
        <f>[24]Agosto!$K$32</f>
        <v>0</v>
      </c>
      <c r="AD28" s="11">
        <f>[24]Agosto!$K$33</f>
        <v>0</v>
      </c>
      <c r="AE28" s="11">
        <f>[24]Agosto!$K$34</f>
        <v>0</v>
      </c>
      <c r="AF28" s="11">
        <f>[24]Agosto!$K$35</f>
        <v>0.4</v>
      </c>
      <c r="AG28" s="15">
        <f t="shared" ref="AG28:AG30" si="27">SUM(B28:AF28)</f>
        <v>3.1999999999999997</v>
      </c>
      <c r="AH28" s="16">
        <f t="shared" si="25"/>
        <v>1.6</v>
      </c>
      <c r="AI28" s="67">
        <f t="shared" si="26"/>
        <v>28</v>
      </c>
    </row>
    <row r="29" spans="1:37" x14ac:dyDescent="0.2">
      <c r="A29" s="58" t="s">
        <v>42</v>
      </c>
      <c r="B29" s="11">
        <f>[25]Agosto!$K$5</f>
        <v>0</v>
      </c>
      <c r="C29" s="11">
        <f>[25]Agosto!$K$6</f>
        <v>0</v>
      </c>
      <c r="D29" s="11">
        <f>[25]Agosto!$K$7</f>
        <v>0</v>
      </c>
      <c r="E29" s="11">
        <f>[25]Agosto!$K$8</f>
        <v>0</v>
      </c>
      <c r="F29" s="11">
        <f>[25]Agosto!$K$9</f>
        <v>0</v>
      </c>
      <c r="G29" s="11">
        <f>[25]Agosto!$K$10</f>
        <v>0</v>
      </c>
      <c r="H29" s="11">
        <f>[25]Agosto!$K$11</f>
        <v>0</v>
      </c>
      <c r="I29" s="11">
        <f>[25]Agosto!$K$12</f>
        <v>0</v>
      </c>
      <c r="J29" s="11">
        <f>[25]Agosto!$K$13</f>
        <v>0</v>
      </c>
      <c r="K29" s="11">
        <f>[25]Agosto!$K$14</f>
        <v>0</v>
      </c>
      <c r="L29" s="11">
        <f>[25]Agosto!$K$15</f>
        <v>0</v>
      </c>
      <c r="M29" s="11">
        <f>[25]Agosto!$K$16</f>
        <v>0</v>
      </c>
      <c r="N29" s="11">
        <f>[25]Agosto!$K$17</f>
        <v>0</v>
      </c>
      <c r="O29" s="11">
        <f>[25]Agosto!$K$18</f>
        <v>0</v>
      </c>
      <c r="P29" s="11">
        <f>[25]Agosto!$K$19</f>
        <v>0</v>
      </c>
      <c r="Q29" s="11">
        <f>[25]Agosto!$K$20</f>
        <v>0</v>
      </c>
      <c r="R29" s="11">
        <f>[25]Agosto!$K$21</f>
        <v>0</v>
      </c>
      <c r="S29" s="11">
        <f>[25]Agosto!$K$22</f>
        <v>0</v>
      </c>
      <c r="T29" s="11">
        <f>[25]Agosto!$K$23</f>
        <v>0</v>
      </c>
      <c r="U29" s="11">
        <f>[25]Agosto!$K$24</f>
        <v>0</v>
      </c>
      <c r="V29" s="11">
        <f>[25]Agosto!$K$25</f>
        <v>0</v>
      </c>
      <c r="W29" s="11">
        <f>[25]Agosto!$K$26</f>
        <v>0</v>
      </c>
      <c r="X29" s="11">
        <f>[25]Agosto!$K$27</f>
        <v>0</v>
      </c>
      <c r="Y29" s="11">
        <f>[25]Agosto!$K$28</f>
        <v>0</v>
      </c>
      <c r="Z29" s="11">
        <f>[25]Agosto!$K$29</f>
        <v>0</v>
      </c>
      <c r="AA29" s="11">
        <f>[25]Agosto!$K$30</f>
        <v>0.2</v>
      </c>
      <c r="AB29" s="11">
        <f>[25]Agosto!$K$31</f>
        <v>7.0000000000000009</v>
      </c>
      <c r="AC29" s="11">
        <f>[25]Agosto!$K$32</f>
        <v>0</v>
      </c>
      <c r="AD29" s="11">
        <f>[25]Agosto!$K$33</f>
        <v>0</v>
      </c>
      <c r="AE29" s="11">
        <f>[25]Agosto!$K$34</f>
        <v>0</v>
      </c>
      <c r="AF29" s="11">
        <f>[25]Agosto!$K$35</f>
        <v>2.6</v>
      </c>
      <c r="AG29" s="15">
        <f t="shared" si="27"/>
        <v>9.8000000000000007</v>
      </c>
      <c r="AH29" s="16">
        <f t="shared" si="25"/>
        <v>7.0000000000000009</v>
      </c>
      <c r="AI29" s="67">
        <f t="shared" si="26"/>
        <v>28</v>
      </c>
    </row>
    <row r="30" spans="1:37" x14ac:dyDescent="0.2">
      <c r="A30" s="58" t="s">
        <v>10</v>
      </c>
      <c r="B30" s="11">
        <f>[26]Agosto!$K$5</f>
        <v>0</v>
      </c>
      <c r="C30" s="11">
        <f>[26]Agosto!$K$6</f>
        <v>0</v>
      </c>
      <c r="D30" s="11">
        <f>[26]Agosto!$K$7</f>
        <v>0</v>
      </c>
      <c r="E30" s="11">
        <f>[26]Agosto!$K$8</f>
        <v>0</v>
      </c>
      <c r="F30" s="11">
        <f>[26]Agosto!$K$9</f>
        <v>0</v>
      </c>
      <c r="G30" s="11">
        <f>[26]Agosto!$K$10</f>
        <v>0</v>
      </c>
      <c r="H30" s="11">
        <f>[26]Agosto!$K$11</f>
        <v>0</v>
      </c>
      <c r="I30" s="11">
        <f>[26]Agosto!$K$12</f>
        <v>0</v>
      </c>
      <c r="J30" s="11">
        <f>[26]Agosto!$K$13</f>
        <v>0</v>
      </c>
      <c r="K30" s="11">
        <f>[26]Agosto!$K$14</f>
        <v>0</v>
      </c>
      <c r="L30" s="11">
        <f>[26]Agosto!$K$15</f>
        <v>0</v>
      </c>
      <c r="M30" s="11">
        <f>[26]Agosto!$K$16</f>
        <v>0</v>
      </c>
      <c r="N30" s="11">
        <f>[26]Agosto!$K$17</f>
        <v>0</v>
      </c>
      <c r="O30" s="11">
        <f>[26]Agosto!$K$18</f>
        <v>0</v>
      </c>
      <c r="P30" s="11">
        <f>[26]Agosto!$K$19</f>
        <v>0</v>
      </c>
      <c r="Q30" s="11">
        <f>[26]Agosto!$K$20</f>
        <v>0</v>
      </c>
      <c r="R30" s="11">
        <f>[26]Agosto!$K$21</f>
        <v>0</v>
      </c>
      <c r="S30" s="11">
        <f>[26]Agosto!$K$22</f>
        <v>0</v>
      </c>
      <c r="T30" s="11">
        <f>[26]Agosto!$K$23</f>
        <v>0</v>
      </c>
      <c r="U30" s="11">
        <f>[26]Agosto!$K$24</f>
        <v>0</v>
      </c>
      <c r="V30" s="11">
        <f>[26]Agosto!$K$25</f>
        <v>0</v>
      </c>
      <c r="W30" s="11">
        <f>[26]Agosto!$K$26</f>
        <v>0</v>
      </c>
      <c r="X30" s="11">
        <f>[26]Agosto!$K$27</f>
        <v>1.4000000000000001</v>
      </c>
      <c r="Y30" s="11">
        <f>[26]Agosto!$K$28</f>
        <v>0</v>
      </c>
      <c r="Z30" s="11">
        <f>[26]Agosto!$K$29</f>
        <v>0</v>
      </c>
      <c r="AA30" s="11">
        <f>[26]Agosto!$K$30</f>
        <v>0</v>
      </c>
      <c r="AB30" s="11">
        <f>[26]Agosto!$K$31</f>
        <v>1.8</v>
      </c>
      <c r="AC30" s="11">
        <f>[26]Agosto!$K$32</f>
        <v>0</v>
      </c>
      <c r="AD30" s="11">
        <f>[26]Agosto!$K$33</f>
        <v>0</v>
      </c>
      <c r="AE30" s="11">
        <f>[26]Agosto!$K$34</f>
        <v>0</v>
      </c>
      <c r="AF30" s="11">
        <f>[26]Agosto!$K$35</f>
        <v>7.8</v>
      </c>
      <c r="AG30" s="15">
        <f t="shared" si="27"/>
        <v>11</v>
      </c>
      <c r="AH30" s="16">
        <f t="shared" si="25"/>
        <v>7.8</v>
      </c>
      <c r="AI30" s="67">
        <f t="shared" si="26"/>
        <v>28</v>
      </c>
    </row>
    <row r="31" spans="1:37" x14ac:dyDescent="0.2">
      <c r="A31" s="58" t="s">
        <v>172</v>
      </c>
      <c r="B31" s="11">
        <f>[27]Agosto!$K$5</f>
        <v>0</v>
      </c>
      <c r="C31" s="11">
        <f>[27]Agosto!$K$6</f>
        <v>0</v>
      </c>
      <c r="D31" s="11">
        <f>[27]Agosto!$K$7</f>
        <v>0.2</v>
      </c>
      <c r="E31" s="11">
        <f>[27]Agosto!$K$8</f>
        <v>0</v>
      </c>
      <c r="F31" s="11">
        <f>[27]Agosto!$K$9</f>
        <v>0</v>
      </c>
      <c r="G31" s="11">
        <f>[27]Agosto!$K$10</f>
        <v>0</v>
      </c>
      <c r="H31" s="11">
        <f>[27]Agosto!$K$11</f>
        <v>2.4</v>
      </c>
      <c r="I31" s="11">
        <f>[27]Agosto!$K$12</f>
        <v>0</v>
      </c>
      <c r="J31" s="11">
        <f>[27]Agosto!$K$13</f>
        <v>0</v>
      </c>
      <c r="K31" s="11">
        <f>[27]Agosto!$K$14</f>
        <v>0.2</v>
      </c>
      <c r="L31" s="11">
        <f>[27]Agosto!$K$15</f>
        <v>0</v>
      </c>
      <c r="M31" s="11">
        <f>[27]Agosto!$K$16</f>
        <v>0</v>
      </c>
      <c r="N31" s="11">
        <f>[27]Agosto!$K$17</f>
        <v>0</v>
      </c>
      <c r="O31" s="11">
        <f>[27]Agosto!$K$18</f>
        <v>0</v>
      </c>
      <c r="P31" s="11">
        <f>[27]Agosto!$K$19</f>
        <v>0</v>
      </c>
      <c r="Q31" s="11">
        <f>[27]Agosto!$K$20</f>
        <v>0</v>
      </c>
      <c r="R31" s="11">
        <f>[27]Agosto!$K$21</f>
        <v>0</v>
      </c>
      <c r="S31" s="11">
        <f>[27]Agosto!$K$22</f>
        <v>0</v>
      </c>
      <c r="T31" s="11">
        <f>[27]Agosto!$K$23</f>
        <v>0</v>
      </c>
      <c r="U31" s="11">
        <f>[27]Agosto!$K$24</f>
        <v>0</v>
      </c>
      <c r="V31" s="11">
        <f>[27]Agosto!$K$25</f>
        <v>0</v>
      </c>
      <c r="W31" s="11">
        <f>[27]Agosto!$K$26</f>
        <v>0</v>
      </c>
      <c r="X31" s="11">
        <f>[27]Agosto!$K$27</f>
        <v>1.4</v>
      </c>
      <c r="Y31" s="11">
        <f>[27]Agosto!$K$28</f>
        <v>0</v>
      </c>
      <c r="Z31" s="11">
        <f>[27]Agosto!$K$29</f>
        <v>0</v>
      </c>
      <c r="AA31" s="11">
        <f>[27]Agosto!$K$30</f>
        <v>2</v>
      </c>
      <c r="AB31" s="11">
        <f>[27]Agosto!$K$31</f>
        <v>1.5999999999999999</v>
      </c>
      <c r="AC31" s="11">
        <f>[27]Agosto!$K$32</f>
        <v>0</v>
      </c>
      <c r="AD31" s="11">
        <f>[27]Agosto!$K$33</f>
        <v>0</v>
      </c>
      <c r="AE31" s="11">
        <f>[27]Agosto!$K$34</f>
        <v>0</v>
      </c>
      <c r="AF31" s="11">
        <f>[27]Agosto!$K$35</f>
        <v>2.4000000000000004</v>
      </c>
      <c r="AG31" s="15">
        <f t="shared" ref="AG31" si="28">SUM(B31:AF31)</f>
        <v>10.199999999999999</v>
      </c>
      <c r="AH31" s="16">
        <f t="shared" si="25"/>
        <v>2.4000000000000004</v>
      </c>
      <c r="AI31" s="67">
        <f t="shared" si="26"/>
        <v>24</v>
      </c>
      <c r="AJ31" s="12" t="s">
        <v>47</v>
      </c>
    </row>
    <row r="32" spans="1:37" x14ac:dyDescent="0.2">
      <c r="A32" s="58" t="s">
        <v>11</v>
      </c>
      <c r="B32" s="11">
        <f>[28]Agosto!$K$5</f>
        <v>0</v>
      </c>
      <c r="C32" s="11">
        <f>[28]Agosto!$K$6</f>
        <v>0</v>
      </c>
      <c r="D32" s="11">
        <f>[28]Agosto!$K$7</f>
        <v>0</v>
      </c>
      <c r="E32" s="11">
        <f>[28]Agosto!$K$8</f>
        <v>0</v>
      </c>
      <c r="F32" s="11">
        <f>[28]Agosto!$K$9</f>
        <v>0</v>
      </c>
      <c r="G32" s="11">
        <f>[28]Agosto!$K$10</f>
        <v>0</v>
      </c>
      <c r="H32" s="11">
        <f>[28]Agosto!$K$11</f>
        <v>0</v>
      </c>
      <c r="I32" s="11">
        <f>[28]Agosto!$K$12</f>
        <v>0</v>
      </c>
      <c r="J32" s="11">
        <f>[28]Agosto!$K$13</f>
        <v>0</v>
      </c>
      <c r="K32" s="11">
        <f>[28]Agosto!$K$14</f>
        <v>0</v>
      </c>
      <c r="L32" s="11">
        <f>[28]Agosto!$K$15</f>
        <v>0</v>
      </c>
      <c r="M32" s="11">
        <f>[28]Agosto!$K$16</f>
        <v>0</v>
      </c>
      <c r="N32" s="11">
        <f>[28]Agosto!$K$17</f>
        <v>0</v>
      </c>
      <c r="O32" s="11">
        <f>[28]Agosto!$K$18</f>
        <v>0</v>
      </c>
      <c r="P32" s="11">
        <f>[28]Agosto!$K$19</f>
        <v>0</v>
      </c>
      <c r="Q32" s="11">
        <f>[28]Agosto!$K$20</f>
        <v>1.2</v>
      </c>
      <c r="R32" s="11">
        <f>[28]Agosto!$K$21</f>
        <v>0</v>
      </c>
      <c r="S32" s="11">
        <f>[28]Agosto!$K$22</f>
        <v>0</v>
      </c>
      <c r="T32" s="11">
        <f>[28]Agosto!$K$23</f>
        <v>0</v>
      </c>
      <c r="U32" s="11">
        <f>[28]Agosto!$K$24</f>
        <v>0</v>
      </c>
      <c r="V32" s="11">
        <f>[28]Agosto!$K$25</f>
        <v>0</v>
      </c>
      <c r="W32" s="11">
        <f>[28]Agosto!$K$26</f>
        <v>0</v>
      </c>
      <c r="X32" s="11">
        <f>[28]Agosto!$K$27</f>
        <v>0.6</v>
      </c>
      <c r="Y32" s="11">
        <f>[28]Agosto!$K$28</f>
        <v>0</v>
      </c>
      <c r="Z32" s="11">
        <f>[28]Agosto!$K$29</f>
        <v>0</v>
      </c>
      <c r="AA32" s="11">
        <f>[28]Agosto!$K$30</f>
        <v>0.8</v>
      </c>
      <c r="AB32" s="11">
        <f>[28]Agosto!$K$31</f>
        <v>0</v>
      </c>
      <c r="AC32" s="11">
        <f>[28]Agosto!$K$32</f>
        <v>0</v>
      </c>
      <c r="AD32" s="11">
        <f>[28]Agosto!$K$33</f>
        <v>0</v>
      </c>
      <c r="AE32" s="11">
        <f>[28]Agosto!$K$34</f>
        <v>0</v>
      </c>
      <c r="AF32" s="11">
        <f>[28]Agosto!$K$35</f>
        <v>1.6</v>
      </c>
      <c r="AG32" s="15">
        <f t="shared" ref="AG32:AG35" si="29">SUM(B32:AF32)</f>
        <v>4.1999999999999993</v>
      </c>
      <c r="AH32" s="16">
        <f t="shared" ref="AH32:AH35" si="30">MAX(B32:AF32)</f>
        <v>1.6</v>
      </c>
      <c r="AI32" s="67">
        <f t="shared" ref="AI32:AI35" si="31">COUNTIF(B32:AF32,"=0,0")</f>
        <v>27</v>
      </c>
    </row>
    <row r="33" spans="1:44" s="5" customFormat="1" x14ac:dyDescent="0.2">
      <c r="A33" s="58" t="s">
        <v>12</v>
      </c>
      <c r="B33" s="11">
        <f>[29]Agosto!$K$5</f>
        <v>0</v>
      </c>
      <c r="C33" s="11">
        <f>[29]Agosto!$K$6</f>
        <v>0</v>
      </c>
      <c r="D33" s="11">
        <f>[29]Agosto!$K$7</f>
        <v>0</v>
      </c>
      <c r="E33" s="11" t="str">
        <f>[29]Agosto!$K$8</f>
        <v>*</v>
      </c>
      <c r="F33" s="11" t="str">
        <f>[29]Agosto!$K$9</f>
        <v>*</v>
      </c>
      <c r="G33" s="11" t="str">
        <f>[29]Agosto!$K$10</f>
        <v>*</v>
      </c>
      <c r="H33" s="11" t="str">
        <f>[29]Agosto!$K$11</f>
        <v>*</v>
      </c>
      <c r="I33" s="11" t="str">
        <f>[29]Agosto!$K$12</f>
        <v>*</v>
      </c>
      <c r="J33" s="11" t="str">
        <f>[29]Agosto!$K$13</f>
        <v>*</v>
      </c>
      <c r="K33" s="11" t="str">
        <f>[29]Agosto!$K$14</f>
        <v>*</v>
      </c>
      <c r="L33" s="11" t="str">
        <f>[29]Agosto!$K$15</f>
        <v>*</v>
      </c>
      <c r="M33" s="11" t="str">
        <f>[29]Agosto!$K$16</f>
        <v>*</v>
      </c>
      <c r="N33" s="11" t="str">
        <f>[29]Agosto!$K$17</f>
        <v>*</v>
      </c>
      <c r="O33" s="11" t="str">
        <f>[29]Agosto!$K$18</f>
        <v>*</v>
      </c>
      <c r="P33" s="11" t="str">
        <f>[29]Agosto!$K$19</f>
        <v>*</v>
      </c>
      <c r="Q33" s="11" t="str">
        <f>[29]Agosto!$K$20</f>
        <v>*</v>
      </c>
      <c r="R33" s="11" t="str">
        <f>[29]Agosto!$K$21</f>
        <v>*</v>
      </c>
      <c r="S33" s="11" t="str">
        <f>[29]Agosto!$K$22</f>
        <v>*</v>
      </c>
      <c r="T33" s="11" t="str">
        <f>[29]Agosto!$K$23</f>
        <v>*</v>
      </c>
      <c r="U33" s="11" t="str">
        <f>[29]Agosto!$K$24</f>
        <v>*</v>
      </c>
      <c r="V33" s="11" t="str">
        <f>[29]Agosto!$K$25</f>
        <v>*</v>
      </c>
      <c r="W33" s="11" t="str">
        <f>[29]Agosto!$K$26</f>
        <v>*</v>
      </c>
      <c r="X33" s="11" t="str">
        <f>[29]Agosto!$K$27</f>
        <v>*</v>
      </c>
      <c r="Y33" s="11" t="str">
        <f>[29]Agosto!$K$28</f>
        <v>*</v>
      </c>
      <c r="Z33" s="11" t="str">
        <f>[29]Agosto!$K$29</f>
        <v>*</v>
      </c>
      <c r="AA33" s="11" t="str">
        <f>[29]Agosto!$K$30</f>
        <v>*</v>
      </c>
      <c r="AB33" s="11" t="str">
        <f>[29]Agosto!$K$31</f>
        <v>*</v>
      </c>
      <c r="AC33" s="11">
        <f>[29]Agosto!$K$32</f>
        <v>0</v>
      </c>
      <c r="AD33" s="11">
        <f>[29]Agosto!$K$33</f>
        <v>0</v>
      </c>
      <c r="AE33" s="11">
        <f>[29]Agosto!$K$34</f>
        <v>0</v>
      </c>
      <c r="AF33" s="11">
        <f>[29]Agosto!$K$35</f>
        <v>0</v>
      </c>
      <c r="AG33" s="15">
        <f t="shared" si="29"/>
        <v>0</v>
      </c>
      <c r="AH33" s="16">
        <f t="shared" si="30"/>
        <v>0</v>
      </c>
      <c r="AI33" s="67">
        <f t="shared" si="31"/>
        <v>7</v>
      </c>
    </row>
    <row r="34" spans="1:44" x14ac:dyDescent="0.2">
      <c r="A34" s="58" t="s">
        <v>13</v>
      </c>
      <c r="B34" s="11">
        <f>[30]Agosto!$K$5</f>
        <v>0</v>
      </c>
      <c r="C34" s="11">
        <f>[30]Agosto!$K$6</f>
        <v>0</v>
      </c>
      <c r="D34" s="11">
        <f>[30]Agosto!$K$7</f>
        <v>0</v>
      </c>
      <c r="E34" s="11">
        <f>[30]Agosto!$K$8</f>
        <v>0</v>
      </c>
      <c r="F34" s="11">
        <f>[30]Agosto!$K$9</f>
        <v>0</v>
      </c>
      <c r="G34" s="11">
        <f>[30]Agosto!$K$10</f>
        <v>0</v>
      </c>
      <c r="H34" s="11">
        <f>[30]Agosto!$K$11</f>
        <v>0</v>
      </c>
      <c r="I34" s="11">
        <f>[30]Agosto!$K$12</f>
        <v>0</v>
      </c>
      <c r="J34" s="11">
        <f>[30]Agosto!$K$13</f>
        <v>0</v>
      </c>
      <c r="K34" s="11">
        <f>[30]Agosto!$K$14</f>
        <v>0</v>
      </c>
      <c r="L34" s="11">
        <f>[30]Agosto!$K$15</f>
        <v>0</v>
      </c>
      <c r="M34" s="11">
        <f>[30]Agosto!$K$16</f>
        <v>0</v>
      </c>
      <c r="N34" s="11">
        <f>[30]Agosto!$K$17</f>
        <v>0</v>
      </c>
      <c r="O34" s="11">
        <f>[30]Agosto!$K$18</f>
        <v>0</v>
      </c>
      <c r="P34" s="11">
        <f>[30]Agosto!$K$19</f>
        <v>0</v>
      </c>
      <c r="Q34" s="11">
        <f>[30]Agosto!$K$20</f>
        <v>0.2</v>
      </c>
      <c r="R34" s="11">
        <f>[30]Agosto!$K$21</f>
        <v>0</v>
      </c>
      <c r="S34" s="11">
        <f>[30]Agosto!$K$22</f>
        <v>0</v>
      </c>
      <c r="T34" s="11">
        <f>[30]Agosto!$K$23</f>
        <v>0</v>
      </c>
      <c r="U34" s="11">
        <f>[30]Agosto!$K$24</f>
        <v>0</v>
      </c>
      <c r="V34" s="11">
        <f>[30]Agosto!$K$25</f>
        <v>0</v>
      </c>
      <c r="W34" s="11">
        <f>[30]Agosto!$K$26</f>
        <v>0</v>
      </c>
      <c r="X34" s="11">
        <f>[30]Agosto!$K$27</f>
        <v>0</v>
      </c>
      <c r="Y34" s="11">
        <f>[30]Agosto!$K$28</f>
        <v>0</v>
      </c>
      <c r="Z34" s="11">
        <f>[30]Agosto!$K$29</f>
        <v>0.2</v>
      </c>
      <c r="AA34" s="11">
        <f>[30]Agosto!$K$30</f>
        <v>0</v>
      </c>
      <c r="AB34" s="11">
        <f>[30]Agosto!$K$31</f>
        <v>0</v>
      </c>
      <c r="AC34" s="11">
        <f>[30]Agosto!$K$32</f>
        <v>0.2</v>
      </c>
      <c r="AD34" s="11">
        <f>[30]Agosto!$K$33</f>
        <v>0</v>
      </c>
      <c r="AE34" s="11">
        <f>[30]Agosto!$K$34</f>
        <v>0</v>
      </c>
      <c r="AF34" s="11">
        <f>[30]Agosto!$K$35</f>
        <v>7</v>
      </c>
      <c r="AG34" s="15">
        <f t="shared" si="29"/>
        <v>7.6</v>
      </c>
      <c r="AH34" s="16">
        <f t="shared" si="30"/>
        <v>7</v>
      </c>
      <c r="AI34" s="67">
        <f t="shared" si="31"/>
        <v>27</v>
      </c>
      <c r="AR34" s="12" t="s">
        <v>229</v>
      </c>
    </row>
    <row r="35" spans="1:44" x14ac:dyDescent="0.2">
      <c r="A35" s="58" t="s">
        <v>173</v>
      </c>
      <c r="B35" s="11">
        <f>[31]Agosto!$K$5</f>
        <v>0</v>
      </c>
      <c r="C35" s="11">
        <f>[31]Agosto!$K$6</f>
        <v>0</v>
      </c>
      <c r="D35" s="11">
        <f>[31]Agosto!$K$7</f>
        <v>0</v>
      </c>
      <c r="E35" s="11">
        <f>[31]Agosto!$K$8</f>
        <v>0</v>
      </c>
      <c r="F35" s="11">
        <f>[31]Agosto!$K$9</f>
        <v>0</v>
      </c>
      <c r="G35" s="11">
        <f>[31]Agosto!$K$10</f>
        <v>0</v>
      </c>
      <c r="H35" s="11">
        <f>[31]Agosto!$K$11</f>
        <v>0</v>
      </c>
      <c r="I35" s="11">
        <f>[31]Agosto!$K$12</f>
        <v>0</v>
      </c>
      <c r="J35" s="11">
        <f>[31]Agosto!$K$13</f>
        <v>0</v>
      </c>
      <c r="K35" s="11">
        <f>[31]Agosto!$K$14</f>
        <v>0</v>
      </c>
      <c r="L35" s="11">
        <f>[31]Agosto!$K$15</f>
        <v>0</v>
      </c>
      <c r="M35" s="11">
        <f>[31]Agosto!$K$16</f>
        <v>0</v>
      </c>
      <c r="N35" s="11">
        <f>[31]Agosto!$K$17</f>
        <v>0</v>
      </c>
      <c r="O35" s="11">
        <f>[31]Agosto!$K$18</f>
        <v>0</v>
      </c>
      <c r="P35" s="11">
        <f>[31]Agosto!$K$19</f>
        <v>0</v>
      </c>
      <c r="Q35" s="11">
        <f>[31]Agosto!$K$20</f>
        <v>0</v>
      </c>
      <c r="R35" s="11">
        <f>[31]Agosto!$K$21</f>
        <v>0</v>
      </c>
      <c r="S35" s="11">
        <f>[31]Agosto!$K$22</f>
        <v>0</v>
      </c>
      <c r="T35" s="11">
        <f>[31]Agosto!$K$23</f>
        <v>0</v>
      </c>
      <c r="U35" s="11">
        <f>[31]Agosto!$K$24</f>
        <v>0</v>
      </c>
      <c r="V35" s="11">
        <f>[31]Agosto!$K$25</f>
        <v>0</v>
      </c>
      <c r="W35" s="11">
        <f>[31]Agosto!$K$26</f>
        <v>0</v>
      </c>
      <c r="X35" s="11">
        <f>[31]Agosto!$K$27</f>
        <v>0</v>
      </c>
      <c r="Y35" s="11">
        <f>[31]Agosto!$K$28</f>
        <v>0</v>
      </c>
      <c r="Z35" s="11">
        <f>[31]Agosto!$K$29</f>
        <v>0</v>
      </c>
      <c r="AA35" s="11">
        <f>[31]Agosto!$K$30</f>
        <v>0</v>
      </c>
      <c r="AB35" s="11">
        <f>[31]Agosto!$K$31</f>
        <v>0</v>
      </c>
      <c r="AC35" s="11">
        <f>[31]Agosto!$K$32</f>
        <v>0</v>
      </c>
      <c r="AD35" s="11">
        <f>[31]Agosto!$K$33</f>
        <v>0</v>
      </c>
      <c r="AE35" s="11">
        <f>[31]Agosto!$K$34</f>
        <v>0</v>
      </c>
      <c r="AF35" s="11">
        <f>[31]Agosto!$K$35</f>
        <v>0</v>
      </c>
      <c r="AG35" s="15">
        <f t="shared" si="29"/>
        <v>0</v>
      </c>
      <c r="AH35" s="16">
        <f t="shared" si="30"/>
        <v>0</v>
      </c>
      <c r="AI35" s="67">
        <f t="shared" si="31"/>
        <v>31</v>
      </c>
    </row>
    <row r="36" spans="1:44" x14ac:dyDescent="0.2">
      <c r="A36" s="58" t="s">
        <v>144</v>
      </c>
      <c r="B36" s="11" t="str">
        <f>[32]Agosto!$K$5</f>
        <v>*</v>
      </c>
      <c r="C36" s="11" t="str">
        <f>[32]Agosto!$K$6</f>
        <v>*</v>
      </c>
      <c r="D36" s="11" t="str">
        <f>[32]Agosto!$K$7</f>
        <v>*</v>
      </c>
      <c r="E36" s="11" t="str">
        <f>[32]Agosto!$K$8</f>
        <v>*</v>
      </c>
      <c r="F36" s="11" t="str">
        <f>[32]Agosto!$K$9</f>
        <v>*</v>
      </c>
      <c r="G36" s="11" t="str">
        <f>[32]Agosto!$K$10</f>
        <v>*</v>
      </c>
      <c r="H36" s="11" t="str">
        <f>[32]Agosto!$K$11</f>
        <v>*</v>
      </c>
      <c r="I36" s="11" t="str">
        <f>[32]Agosto!$K$12</f>
        <v>*</v>
      </c>
      <c r="J36" s="11" t="str">
        <f>[32]Agosto!$K$13</f>
        <v>*</v>
      </c>
      <c r="K36" s="11" t="str">
        <f>[32]Agosto!$K$14</f>
        <v>*</v>
      </c>
      <c r="L36" s="11" t="str">
        <f>[32]Agosto!$K$15</f>
        <v>*</v>
      </c>
      <c r="M36" s="11" t="str">
        <f>[32]Agosto!$K$16</f>
        <v>*</v>
      </c>
      <c r="N36" s="11" t="str">
        <f>[32]Agosto!$K$17</f>
        <v>*</v>
      </c>
      <c r="O36" s="11" t="str">
        <f>[32]Agosto!$K$18</f>
        <v>*</v>
      </c>
      <c r="P36" s="11" t="str">
        <f>[32]Agosto!$K$19</f>
        <v>*</v>
      </c>
      <c r="Q36" s="11" t="str">
        <f>[32]Agosto!$K$20</f>
        <v>*</v>
      </c>
      <c r="R36" s="11" t="str">
        <f>[32]Agosto!$K$21</f>
        <v>*</v>
      </c>
      <c r="S36" s="11" t="str">
        <f>[32]Agosto!$K$22</f>
        <v>*</v>
      </c>
      <c r="T36" s="11" t="str">
        <f>[32]Agosto!$K$23</f>
        <v>*</v>
      </c>
      <c r="U36" s="11" t="str">
        <f>[32]Agosto!$K$24</f>
        <v>*</v>
      </c>
      <c r="V36" s="11" t="str">
        <f>[32]Agosto!$K$25</f>
        <v>*</v>
      </c>
      <c r="W36" s="11" t="str">
        <f>[32]Agosto!$K$26</f>
        <v>*</v>
      </c>
      <c r="X36" s="11" t="str">
        <f>[32]Agosto!$K$27</f>
        <v>*</v>
      </c>
      <c r="Y36" s="11" t="str">
        <f>[32]Agosto!$K$28</f>
        <v>*</v>
      </c>
      <c r="Z36" s="11" t="str">
        <f>[32]Agosto!$K$29</f>
        <v>*</v>
      </c>
      <c r="AA36" s="11" t="str">
        <f>[32]Agosto!$K$30</f>
        <v>*</v>
      </c>
      <c r="AB36" s="11" t="str">
        <f>[32]Agosto!$K$31</f>
        <v>*</v>
      </c>
      <c r="AC36" s="11" t="str">
        <f>[32]Agosto!$K$32</f>
        <v>*</v>
      </c>
      <c r="AD36" s="11" t="str">
        <f>[32]Agosto!$K$33</f>
        <v>*</v>
      </c>
      <c r="AE36" s="11" t="str">
        <f>[32]Agosto!$K$34</f>
        <v>*</v>
      </c>
      <c r="AF36" s="11" t="str">
        <f>[32]Agosto!$K$35</f>
        <v>*</v>
      </c>
      <c r="AG36" s="15" t="s">
        <v>226</v>
      </c>
      <c r="AH36" s="16" t="s">
        <v>226</v>
      </c>
      <c r="AI36" s="67" t="s">
        <v>226</v>
      </c>
    </row>
    <row r="37" spans="1:44" x14ac:dyDescent="0.2">
      <c r="A37" s="58" t="s">
        <v>14</v>
      </c>
      <c r="B37" s="11">
        <f>[33]Agosto!$K$5</f>
        <v>0</v>
      </c>
      <c r="C37" s="11">
        <f>[33]Agosto!$K$6</f>
        <v>0</v>
      </c>
      <c r="D37" s="11">
        <f>[33]Agosto!$K$7</f>
        <v>0</v>
      </c>
      <c r="E37" s="11">
        <f>[33]Agosto!$K$8</f>
        <v>7.4</v>
      </c>
      <c r="F37" s="11">
        <f>[33]Agosto!$K$9</f>
        <v>1.8</v>
      </c>
      <c r="G37" s="11">
        <f>[33]Agosto!$K$10</f>
        <v>43.8</v>
      </c>
      <c r="H37" s="11">
        <f>[33]Agosto!$K$11</f>
        <v>0</v>
      </c>
      <c r="I37" s="11">
        <f>[33]Agosto!$K$12</f>
        <v>0</v>
      </c>
      <c r="J37" s="11">
        <f>[33]Agosto!$K$13</f>
        <v>0</v>
      </c>
      <c r="K37" s="11">
        <f>[33]Agosto!$K$14</f>
        <v>0</v>
      </c>
      <c r="L37" s="11">
        <f>[33]Agosto!$K$15</f>
        <v>0</v>
      </c>
      <c r="M37" s="11">
        <f>[33]Agosto!$K$16</f>
        <v>0</v>
      </c>
      <c r="N37" s="11">
        <f>[33]Agosto!$K$17</f>
        <v>0</v>
      </c>
      <c r="O37" s="11">
        <f>[33]Agosto!$K$18</f>
        <v>0</v>
      </c>
      <c r="P37" s="11">
        <f>[33]Agosto!$K$19</f>
        <v>0</v>
      </c>
      <c r="Q37" s="11">
        <f>[33]Agosto!$K$20</f>
        <v>0</v>
      </c>
      <c r="R37" s="11">
        <f>[33]Agosto!$K$21</f>
        <v>0</v>
      </c>
      <c r="S37" s="11">
        <f>[33]Agosto!$K$22</f>
        <v>0</v>
      </c>
      <c r="T37" s="11">
        <f>[33]Agosto!$K$23</f>
        <v>0</v>
      </c>
      <c r="U37" s="11">
        <f>[33]Agosto!$K$24</f>
        <v>0</v>
      </c>
      <c r="V37" s="11">
        <f>[33]Agosto!$K$25</f>
        <v>0</v>
      </c>
      <c r="W37" s="11">
        <f>[33]Agosto!$K$26</f>
        <v>0</v>
      </c>
      <c r="X37" s="11">
        <f>[33]Agosto!$K$27</f>
        <v>0</v>
      </c>
      <c r="Y37" s="11">
        <f>[33]Agosto!$K$28</f>
        <v>0</v>
      </c>
      <c r="Z37" s="11">
        <f>[33]Agosto!$K$29</f>
        <v>0</v>
      </c>
      <c r="AA37" s="11">
        <f>[33]Agosto!$K$30</f>
        <v>0</v>
      </c>
      <c r="AB37" s="11">
        <f>[33]Agosto!$K$31</f>
        <v>0</v>
      </c>
      <c r="AC37" s="11">
        <f>[33]Agosto!$K$32</f>
        <v>0</v>
      </c>
      <c r="AD37" s="11">
        <f>[33]Agosto!$K$33</f>
        <v>0</v>
      </c>
      <c r="AE37" s="11">
        <f>[33]Agosto!$K$34</f>
        <v>0</v>
      </c>
      <c r="AF37" s="11">
        <f>[33]Agosto!$K$35</f>
        <v>0</v>
      </c>
      <c r="AG37" s="15">
        <f t="shared" ref="AG37" si="32">SUM(B37:AF37)</f>
        <v>53</v>
      </c>
      <c r="AH37" s="16">
        <f t="shared" ref="AH37" si="33">MAX(B37:AF37)</f>
        <v>43.8</v>
      </c>
      <c r="AI37" s="67">
        <f t="shared" ref="AI37" si="34">COUNTIF(B37:AF37,"=0,0")</f>
        <v>28</v>
      </c>
    </row>
    <row r="38" spans="1:44" x14ac:dyDescent="0.2">
      <c r="A38" s="58" t="s">
        <v>174</v>
      </c>
      <c r="B38" s="11">
        <f>[34]Agosto!$K$5</f>
        <v>0</v>
      </c>
      <c r="C38" s="11">
        <f>[34]Agosto!$K$6</f>
        <v>0</v>
      </c>
      <c r="D38" s="11">
        <f>[34]Agosto!$K$7</f>
        <v>0</v>
      </c>
      <c r="E38" s="11">
        <f>[34]Agosto!$K$8</f>
        <v>0</v>
      </c>
      <c r="F38" s="11">
        <f>[34]Agosto!$K$9</f>
        <v>0</v>
      </c>
      <c r="G38" s="11">
        <f>[34]Agosto!$K$10</f>
        <v>2.2000000000000002</v>
      </c>
      <c r="H38" s="11">
        <f>[34]Agosto!$K$11</f>
        <v>0</v>
      </c>
      <c r="I38" s="11">
        <f>[34]Agosto!$K$12</f>
        <v>0</v>
      </c>
      <c r="J38" s="11">
        <f>[34]Agosto!$K$13</f>
        <v>0</v>
      </c>
      <c r="K38" s="11">
        <f>[34]Agosto!$K$14</f>
        <v>0</v>
      </c>
      <c r="L38" s="11">
        <f>[34]Agosto!$K$15</f>
        <v>0</v>
      </c>
      <c r="M38" s="11">
        <f>[34]Agosto!$K$16</f>
        <v>0</v>
      </c>
      <c r="N38" s="11">
        <f>[34]Agosto!$K$17</f>
        <v>0</v>
      </c>
      <c r="O38" s="11">
        <f>[34]Agosto!$K$18</f>
        <v>0</v>
      </c>
      <c r="P38" s="11">
        <f>[34]Agosto!$K$19</f>
        <v>0</v>
      </c>
      <c r="Q38" s="11">
        <f>[34]Agosto!$K$20</f>
        <v>0</v>
      </c>
      <c r="R38" s="11">
        <f>[34]Agosto!$K$21</f>
        <v>0</v>
      </c>
      <c r="S38" s="11">
        <f>[34]Agosto!$K$22</f>
        <v>0</v>
      </c>
      <c r="T38" s="11">
        <f>[34]Agosto!$K$23</f>
        <v>0</v>
      </c>
      <c r="U38" s="11">
        <f>[34]Agosto!$K$24</f>
        <v>0</v>
      </c>
      <c r="V38" s="11">
        <f>[34]Agosto!$K$25</f>
        <v>0</v>
      </c>
      <c r="W38" s="11">
        <f>[34]Agosto!$K$26</f>
        <v>0</v>
      </c>
      <c r="X38" s="11">
        <f>[34]Agosto!$K$27</f>
        <v>0</v>
      </c>
      <c r="Y38" s="11">
        <f>[34]Agosto!$K$28</f>
        <v>0</v>
      </c>
      <c r="Z38" s="11">
        <f>[34]Agosto!$K$29</f>
        <v>0</v>
      </c>
      <c r="AA38" s="11">
        <f>[34]Agosto!$K$30</f>
        <v>0</v>
      </c>
      <c r="AB38" s="11">
        <f>[34]Agosto!$K$31</f>
        <v>0</v>
      </c>
      <c r="AC38" s="11">
        <f>[34]Agosto!$K$32</f>
        <v>0</v>
      </c>
      <c r="AD38" s="11">
        <f>[34]Agosto!$K$33</f>
        <v>0</v>
      </c>
      <c r="AE38" s="11">
        <f>[34]Agosto!$K$34</f>
        <v>0</v>
      </c>
      <c r="AF38" s="11">
        <f>[34]Agosto!$K$35</f>
        <v>0</v>
      </c>
      <c r="AG38" s="15">
        <f t="shared" ref="AG38" si="35">SUM(B38:AF38)</f>
        <v>2.2000000000000002</v>
      </c>
      <c r="AH38" s="16">
        <f t="shared" ref="AH38" si="36">MAX(B38:AF38)</f>
        <v>2.2000000000000002</v>
      </c>
      <c r="AI38" s="67">
        <f t="shared" ref="AI38" si="37">COUNTIF(B38:AF38,"=0,0")</f>
        <v>30</v>
      </c>
    </row>
    <row r="39" spans="1:44" x14ac:dyDescent="0.2">
      <c r="A39" s="58" t="s">
        <v>15</v>
      </c>
      <c r="B39" s="11">
        <f>[35]Agosto!$K$5</f>
        <v>0</v>
      </c>
      <c r="C39" s="11">
        <f>[35]Agosto!$K$6</f>
        <v>0</v>
      </c>
      <c r="D39" s="11">
        <f>[35]Agosto!$K$7</f>
        <v>0</v>
      </c>
      <c r="E39" s="11">
        <f>[35]Agosto!$K$8</f>
        <v>0</v>
      </c>
      <c r="F39" s="11">
        <f>[35]Agosto!$K$9</f>
        <v>0</v>
      </c>
      <c r="G39" s="11">
        <f>[35]Agosto!$K$10</f>
        <v>0</v>
      </c>
      <c r="H39" s="11">
        <f>[35]Agosto!$K$11</f>
        <v>0</v>
      </c>
      <c r="I39" s="11">
        <f>[35]Agosto!$K$12</f>
        <v>0</v>
      </c>
      <c r="J39" s="11">
        <f>[35]Agosto!$K$13</f>
        <v>0</v>
      </c>
      <c r="K39" s="11">
        <f>[35]Agosto!$K$14</f>
        <v>0</v>
      </c>
      <c r="L39" s="11">
        <f>[35]Agosto!$K$15</f>
        <v>0</v>
      </c>
      <c r="M39" s="11">
        <f>[35]Agosto!$K$16</f>
        <v>0</v>
      </c>
      <c r="N39" s="11">
        <f>[35]Agosto!$K$17</f>
        <v>0</v>
      </c>
      <c r="O39" s="11">
        <f>[35]Agosto!$K$18</f>
        <v>0</v>
      </c>
      <c r="P39" s="11">
        <f>[35]Agosto!$K$19</f>
        <v>0</v>
      </c>
      <c r="Q39" s="11">
        <f>[35]Agosto!$K$20</f>
        <v>0</v>
      </c>
      <c r="R39" s="11">
        <f>[35]Agosto!$K$21</f>
        <v>0</v>
      </c>
      <c r="S39" s="11">
        <f>[35]Agosto!$K$22</f>
        <v>0</v>
      </c>
      <c r="T39" s="11">
        <f>[35]Agosto!$K$23</f>
        <v>0</v>
      </c>
      <c r="U39" s="11">
        <f>[35]Agosto!$K$24</f>
        <v>0</v>
      </c>
      <c r="V39" s="11">
        <f>[35]Agosto!$K$25</f>
        <v>0</v>
      </c>
      <c r="W39" s="11">
        <f>[35]Agosto!$K$26</f>
        <v>0.8</v>
      </c>
      <c r="X39" s="11">
        <f>[35]Agosto!$K$27</f>
        <v>0.4</v>
      </c>
      <c r="Y39" s="11">
        <f>[35]Agosto!$K$28</f>
        <v>0</v>
      </c>
      <c r="Z39" s="11">
        <f>[35]Agosto!$K$29</f>
        <v>0</v>
      </c>
      <c r="AA39" s="11">
        <f>[35]Agosto!$K$30</f>
        <v>1.4</v>
      </c>
      <c r="AB39" s="11">
        <f>[35]Agosto!$K$31</f>
        <v>0.6</v>
      </c>
      <c r="AC39" s="11">
        <f>[35]Agosto!$K$32</f>
        <v>0</v>
      </c>
      <c r="AD39" s="11">
        <f>[35]Agosto!$K$33</f>
        <v>0</v>
      </c>
      <c r="AE39" s="11">
        <f>[35]Agosto!$K$34</f>
        <v>0</v>
      </c>
      <c r="AF39" s="11">
        <f>[35]Agosto!$K$35</f>
        <v>17.600000000000001</v>
      </c>
      <c r="AG39" s="15">
        <f t="shared" ref="AG39:AG40" si="38">SUM(B39:AF39)</f>
        <v>20.8</v>
      </c>
      <c r="AH39" s="16">
        <f t="shared" ref="AH39:AH41" si="39">MAX(B39:AF39)</f>
        <v>17.600000000000001</v>
      </c>
      <c r="AI39" s="67">
        <f t="shared" ref="AI39:AI41" si="40">COUNTIF(B39:AF39,"=0,0")</f>
        <v>26</v>
      </c>
      <c r="AJ39" s="12" t="s">
        <v>47</v>
      </c>
    </row>
    <row r="40" spans="1:44" x14ac:dyDescent="0.2">
      <c r="A40" s="58" t="s">
        <v>16</v>
      </c>
      <c r="B40" s="11">
        <f>[36]Agosto!$K$5</f>
        <v>0</v>
      </c>
      <c r="C40" s="11">
        <f>[36]Agosto!$K$6</f>
        <v>0</v>
      </c>
      <c r="D40" s="11">
        <f>[36]Agosto!$K$7</f>
        <v>0</v>
      </c>
      <c r="E40" s="11">
        <f>[36]Agosto!$K$8</f>
        <v>0</v>
      </c>
      <c r="F40" s="11">
        <f>[36]Agosto!$K$9</f>
        <v>0</v>
      </c>
      <c r="G40" s="11">
        <f>[36]Agosto!$K$10</f>
        <v>0</v>
      </c>
      <c r="H40" s="11">
        <f>[36]Agosto!$K$11</f>
        <v>0</v>
      </c>
      <c r="I40" s="11">
        <f>[36]Agosto!$K$12</f>
        <v>0</v>
      </c>
      <c r="J40" s="11">
        <f>[36]Agosto!$K$13</f>
        <v>0</v>
      </c>
      <c r="K40" s="11">
        <f>[36]Agosto!$K$14</f>
        <v>0</v>
      </c>
      <c r="L40" s="11">
        <f>[36]Agosto!$K$15</f>
        <v>0</v>
      </c>
      <c r="M40" s="11">
        <f>[36]Agosto!$K$16</f>
        <v>0</v>
      </c>
      <c r="N40" s="11">
        <f>[36]Agosto!$K$17</f>
        <v>0</v>
      </c>
      <c r="O40" s="11">
        <f>[36]Agosto!$K$18</f>
        <v>0</v>
      </c>
      <c r="P40" s="11">
        <f>[36]Agosto!$K$19</f>
        <v>0</v>
      </c>
      <c r="Q40" s="11">
        <f>[36]Agosto!$K$20</f>
        <v>0</v>
      </c>
      <c r="R40" s="11">
        <f>[36]Agosto!$K$21</f>
        <v>0</v>
      </c>
      <c r="S40" s="11">
        <f>[36]Agosto!$K$22</f>
        <v>0</v>
      </c>
      <c r="T40" s="11">
        <f>[36]Agosto!$K$23</f>
        <v>0</v>
      </c>
      <c r="U40" s="11">
        <f>[36]Agosto!$K$24</f>
        <v>0</v>
      </c>
      <c r="V40" s="11">
        <f>[36]Agosto!$K$25</f>
        <v>0</v>
      </c>
      <c r="W40" s="11">
        <f>[36]Agosto!$K$26</f>
        <v>0</v>
      </c>
      <c r="X40" s="11">
        <f>[36]Agosto!$K$27</f>
        <v>0</v>
      </c>
      <c r="Y40" s="11">
        <f>[36]Agosto!$K$28</f>
        <v>0</v>
      </c>
      <c r="Z40" s="11">
        <f>[36]Agosto!$K$29</f>
        <v>0</v>
      </c>
      <c r="AA40" s="11">
        <f>[36]Agosto!$K$30</f>
        <v>0</v>
      </c>
      <c r="AB40" s="11">
        <f>[36]Agosto!$K$31</f>
        <v>0</v>
      </c>
      <c r="AC40" s="11">
        <f>[36]Agosto!$K$32</f>
        <v>0</v>
      </c>
      <c r="AD40" s="11">
        <f>[36]Agosto!$K$33</f>
        <v>0</v>
      </c>
      <c r="AE40" s="11">
        <f>[36]Agosto!$K$34</f>
        <v>0</v>
      </c>
      <c r="AF40" s="11">
        <f>[36]Agosto!$K$35</f>
        <v>0</v>
      </c>
      <c r="AG40" s="15">
        <f t="shared" si="38"/>
        <v>0</v>
      </c>
      <c r="AH40" s="16">
        <f t="shared" si="39"/>
        <v>0</v>
      </c>
      <c r="AI40" s="67">
        <f t="shared" si="40"/>
        <v>31</v>
      </c>
    </row>
    <row r="41" spans="1:44" x14ac:dyDescent="0.2">
      <c r="A41" s="58" t="s">
        <v>175</v>
      </c>
      <c r="B41" s="11">
        <f>[37]Agosto!$K$5</f>
        <v>0</v>
      </c>
      <c r="C41" s="11">
        <f>[37]Agosto!$K$6</f>
        <v>0</v>
      </c>
      <c r="D41" s="11">
        <f>[37]Agosto!$K$7</f>
        <v>0</v>
      </c>
      <c r="E41" s="11">
        <f>[37]Agosto!$K$8</f>
        <v>0</v>
      </c>
      <c r="F41" s="11">
        <f>[37]Agosto!$K$9</f>
        <v>0</v>
      </c>
      <c r="G41" s="11">
        <f>[37]Agosto!$K$10</f>
        <v>1.4</v>
      </c>
      <c r="H41" s="11">
        <f>[37]Agosto!$K$11</f>
        <v>0</v>
      </c>
      <c r="I41" s="11">
        <f>[37]Agosto!$K$12</f>
        <v>0</v>
      </c>
      <c r="J41" s="11">
        <f>[37]Agosto!$K$13</f>
        <v>0</v>
      </c>
      <c r="K41" s="11">
        <f>[37]Agosto!$K$14</f>
        <v>0</v>
      </c>
      <c r="L41" s="11">
        <f>[37]Agosto!$K$15</f>
        <v>0</v>
      </c>
      <c r="M41" s="11">
        <f>[37]Agosto!$K$16</f>
        <v>0</v>
      </c>
      <c r="N41" s="11">
        <f>[37]Agosto!$K$17</f>
        <v>0</v>
      </c>
      <c r="O41" s="11">
        <f>[37]Agosto!$K$18</f>
        <v>0</v>
      </c>
      <c r="P41" s="11">
        <f>[37]Agosto!$K$19</f>
        <v>0</v>
      </c>
      <c r="Q41" s="11">
        <f>[37]Agosto!$K$20</f>
        <v>0</v>
      </c>
      <c r="R41" s="11">
        <f>[37]Agosto!$K$21</f>
        <v>0</v>
      </c>
      <c r="S41" s="11">
        <f>[37]Agosto!$K$22</f>
        <v>0</v>
      </c>
      <c r="T41" s="11">
        <f>[37]Agosto!$K$23</f>
        <v>0</v>
      </c>
      <c r="U41" s="11">
        <f>[37]Agosto!$K$24</f>
        <v>0</v>
      </c>
      <c r="V41" s="11">
        <f>[37]Agosto!$K$25</f>
        <v>0</v>
      </c>
      <c r="W41" s="11">
        <f>[37]Agosto!$K$26</f>
        <v>0</v>
      </c>
      <c r="X41" s="11">
        <f>[37]Agosto!$K$27</f>
        <v>0</v>
      </c>
      <c r="Y41" s="11">
        <f>[37]Agosto!$K$28</f>
        <v>0</v>
      </c>
      <c r="Z41" s="11">
        <f>[37]Agosto!$K$29</f>
        <v>0</v>
      </c>
      <c r="AA41" s="11">
        <f>[37]Agosto!$K$30</f>
        <v>0</v>
      </c>
      <c r="AB41" s="11">
        <f>[37]Agosto!$K$31</f>
        <v>0</v>
      </c>
      <c r="AC41" s="11">
        <f>[37]Agosto!$K$32</f>
        <v>0</v>
      </c>
      <c r="AD41" s="11">
        <f>[37]Agosto!$K$33</f>
        <v>0</v>
      </c>
      <c r="AE41" s="11">
        <f>[37]Agosto!$K$34</f>
        <v>0</v>
      </c>
      <c r="AF41" s="11">
        <f>[37]Agosto!$K$35</f>
        <v>0</v>
      </c>
      <c r="AG41" s="15">
        <f t="shared" ref="AG41" si="41">SUM(B41:AF41)</f>
        <v>1.4</v>
      </c>
      <c r="AH41" s="16">
        <f t="shared" si="39"/>
        <v>1.4</v>
      </c>
      <c r="AI41" s="67">
        <f t="shared" si="40"/>
        <v>30</v>
      </c>
    </row>
    <row r="42" spans="1:44" x14ac:dyDescent="0.2">
      <c r="A42" s="58" t="s">
        <v>17</v>
      </c>
      <c r="B42" s="11">
        <f>[38]Agosto!$K$5</f>
        <v>0</v>
      </c>
      <c r="C42" s="11">
        <f>[38]Agosto!$K$6</f>
        <v>0</v>
      </c>
      <c r="D42" s="11">
        <f>[38]Agosto!$K$7</f>
        <v>0</v>
      </c>
      <c r="E42" s="11">
        <f>[38]Agosto!$K$8</f>
        <v>0</v>
      </c>
      <c r="F42" s="11">
        <f>[38]Agosto!$K$9</f>
        <v>0</v>
      </c>
      <c r="G42" s="11">
        <f>[38]Agosto!$K$10</f>
        <v>0</v>
      </c>
      <c r="H42" s="11">
        <f>[38]Agosto!$K$11</f>
        <v>1.8</v>
      </c>
      <c r="I42" s="11">
        <f>[38]Agosto!$K$12</f>
        <v>0.2</v>
      </c>
      <c r="J42" s="11">
        <f>[38]Agosto!$K$13</f>
        <v>0</v>
      </c>
      <c r="K42" s="11">
        <f>[38]Agosto!$K$14</f>
        <v>0</v>
      </c>
      <c r="L42" s="11">
        <f>[38]Agosto!$K$15</f>
        <v>0</v>
      </c>
      <c r="M42" s="11">
        <f>[38]Agosto!$K$16</f>
        <v>0</v>
      </c>
      <c r="N42" s="11">
        <f>[38]Agosto!$K$17</f>
        <v>0</v>
      </c>
      <c r="O42" s="11">
        <f>[38]Agosto!$K$18</f>
        <v>0</v>
      </c>
      <c r="P42" s="11">
        <f>[38]Agosto!$K$19</f>
        <v>0</v>
      </c>
      <c r="Q42" s="11">
        <f>[38]Agosto!$K$20</f>
        <v>0</v>
      </c>
      <c r="R42" s="11">
        <f>[38]Agosto!$K$21</f>
        <v>0</v>
      </c>
      <c r="S42" s="11">
        <f>[38]Agosto!$K$22</f>
        <v>0</v>
      </c>
      <c r="T42" s="11">
        <f>[38]Agosto!$K$23</f>
        <v>0</v>
      </c>
      <c r="U42" s="11">
        <f>[38]Agosto!$K$24</f>
        <v>0</v>
      </c>
      <c r="V42" s="11">
        <f>[38]Agosto!$K$25</f>
        <v>0</v>
      </c>
      <c r="W42" s="11">
        <f>[38]Agosto!$K$26</f>
        <v>0</v>
      </c>
      <c r="X42" s="11">
        <f>[38]Agosto!$K$27</f>
        <v>0</v>
      </c>
      <c r="Y42" s="11">
        <f>[38]Agosto!$K$28</f>
        <v>0</v>
      </c>
      <c r="Z42" s="11">
        <f>[38]Agosto!$K$29</f>
        <v>0</v>
      </c>
      <c r="AA42" s="11">
        <f>[38]Agosto!$K$30</f>
        <v>0</v>
      </c>
      <c r="AB42" s="11">
        <f>[38]Agosto!$K$31</f>
        <v>0</v>
      </c>
      <c r="AC42" s="11">
        <f>[38]Agosto!$K$32</f>
        <v>0</v>
      </c>
      <c r="AD42" s="11">
        <f>[38]Agosto!$K$33</f>
        <v>0</v>
      </c>
      <c r="AE42" s="11">
        <f>[38]Agosto!$K$34</f>
        <v>0</v>
      </c>
      <c r="AF42" s="11">
        <f>[38]Agosto!$K$35</f>
        <v>0</v>
      </c>
      <c r="AG42" s="15">
        <f t="shared" ref="AG42" si="42">SUM(B42:AF42)</f>
        <v>2</v>
      </c>
      <c r="AH42" s="16">
        <f t="shared" ref="AH42:AH43" si="43">MAX(B42:AF42)</f>
        <v>1.8</v>
      </c>
      <c r="AI42" s="67">
        <f t="shared" ref="AI42:AI43" si="44">COUNTIF(B42:AF42,"=0,0")</f>
        <v>29</v>
      </c>
    </row>
    <row r="43" spans="1:44" x14ac:dyDescent="0.2">
      <c r="A43" s="58" t="s">
        <v>157</v>
      </c>
      <c r="B43" s="11">
        <f>[39]Agosto!$K$5</f>
        <v>0</v>
      </c>
      <c r="C43" s="11">
        <f>[39]Agosto!$K$6</f>
        <v>0</v>
      </c>
      <c r="D43" s="11">
        <f>[39]Agosto!$K$7</f>
        <v>0</v>
      </c>
      <c r="E43" s="11">
        <f>[39]Agosto!$K$8</f>
        <v>0</v>
      </c>
      <c r="F43" s="11">
        <f>[39]Agosto!$K$9</f>
        <v>0</v>
      </c>
      <c r="G43" s="11">
        <f>[39]Agosto!$K$10</f>
        <v>0</v>
      </c>
      <c r="H43" s="11">
        <f>[39]Agosto!$K$11</f>
        <v>0</v>
      </c>
      <c r="I43" s="11">
        <f>[39]Agosto!$K$12</f>
        <v>0</v>
      </c>
      <c r="J43" s="11">
        <f>[39]Agosto!$K$13</f>
        <v>0</v>
      </c>
      <c r="K43" s="11">
        <f>[39]Agosto!$K$14</f>
        <v>0</v>
      </c>
      <c r="L43" s="11">
        <f>[39]Agosto!$K$15</f>
        <v>0</v>
      </c>
      <c r="M43" s="11">
        <f>[39]Agosto!$K$16</f>
        <v>0</v>
      </c>
      <c r="N43" s="11">
        <f>[39]Agosto!$K$17</f>
        <v>0</v>
      </c>
      <c r="O43" s="11">
        <f>[39]Agosto!$K$18</f>
        <v>0</v>
      </c>
      <c r="P43" s="11">
        <f>[39]Agosto!$K$19</f>
        <v>0</v>
      </c>
      <c r="Q43" s="11">
        <f>[39]Agosto!$K$20</f>
        <v>0</v>
      </c>
      <c r="R43" s="11">
        <f>[39]Agosto!$K$21</f>
        <v>0</v>
      </c>
      <c r="S43" s="11">
        <f>[39]Agosto!$K$22</f>
        <v>0</v>
      </c>
      <c r="T43" s="11">
        <f>[39]Agosto!$K$23</f>
        <v>0</v>
      </c>
      <c r="U43" s="11">
        <f>[39]Agosto!$K$24</f>
        <v>0</v>
      </c>
      <c r="V43" s="11">
        <f>[39]Agosto!$K$25</f>
        <v>0</v>
      </c>
      <c r="W43" s="11">
        <f>[39]Agosto!$K$26</f>
        <v>0</v>
      </c>
      <c r="X43" s="11">
        <f>[39]Agosto!$K$27</f>
        <v>0</v>
      </c>
      <c r="Y43" s="11">
        <f>[39]Agosto!$K$28</f>
        <v>0</v>
      </c>
      <c r="Z43" s="11">
        <f>[39]Agosto!$K$29</f>
        <v>0</v>
      </c>
      <c r="AA43" s="11">
        <f>[39]Agosto!$K$30</f>
        <v>0</v>
      </c>
      <c r="AB43" s="11">
        <f>[39]Agosto!$K$31</f>
        <v>0</v>
      </c>
      <c r="AC43" s="11">
        <f>[39]Agosto!$K$32</f>
        <v>0</v>
      </c>
      <c r="AD43" s="11">
        <f>[39]Agosto!$K$33</f>
        <v>0</v>
      </c>
      <c r="AE43" s="11">
        <f>[39]Agosto!$K$34</f>
        <v>0</v>
      </c>
      <c r="AF43" s="11">
        <f>[39]Agosto!$K$35</f>
        <v>0</v>
      </c>
      <c r="AG43" s="15">
        <f t="shared" ref="AG43" si="45">SUM(B43:AF43)</f>
        <v>0</v>
      </c>
      <c r="AH43" s="16">
        <f t="shared" si="43"/>
        <v>0</v>
      </c>
      <c r="AI43" s="67">
        <f t="shared" si="44"/>
        <v>31</v>
      </c>
      <c r="AK43" s="12" t="s">
        <v>47</v>
      </c>
    </row>
    <row r="44" spans="1:44" x14ac:dyDescent="0.2">
      <c r="A44" s="58" t="s">
        <v>18</v>
      </c>
      <c r="B44" s="11">
        <f>[40]Agosto!$K$5</f>
        <v>0</v>
      </c>
      <c r="C44" s="11">
        <f>[40]Agosto!$K$6</f>
        <v>0</v>
      </c>
      <c r="D44" s="11">
        <f>[40]Agosto!$K$7</f>
        <v>0</v>
      </c>
      <c r="E44" s="11">
        <f>[40]Agosto!$K$8</f>
        <v>0</v>
      </c>
      <c r="F44" s="11">
        <f>[40]Agosto!$K$9</f>
        <v>0</v>
      </c>
      <c r="G44" s="11">
        <f>[40]Agosto!$K$10</f>
        <v>0</v>
      </c>
      <c r="H44" s="11">
        <f>[40]Agosto!$K$11</f>
        <v>0</v>
      </c>
      <c r="I44" s="11">
        <f>[40]Agosto!$K$12</f>
        <v>0</v>
      </c>
      <c r="J44" s="11">
        <f>[40]Agosto!$K$13</f>
        <v>0</v>
      </c>
      <c r="K44" s="11">
        <f>[40]Agosto!$K$14</f>
        <v>0</v>
      </c>
      <c r="L44" s="11">
        <f>[40]Agosto!$K$15</f>
        <v>0</v>
      </c>
      <c r="M44" s="11">
        <f>[40]Agosto!$K$16</f>
        <v>0</v>
      </c>
      <c r="N44" s="11">
        <f>[40]Agosto!$K$17</f>
        <v>0</v>
      </c>
      <c r="O44" s="11">
        <f>[40]Agosto!$K$18</f>
        <v>0</v>
      </c>
      <c r="P44" s="11">
        <f>[40]Agosto!$K$19</f>
        <v>0</v>
      </c>
      <c r="Q44" s="11">
        <f>[40]Agosto!$K$20</f>
        <v>0</v>
      </c>
      <c r="R44" s="11">
        <f>[40]Agosto!$K$21</f>
        <v>0</v>
      </c>
      <c r="S44" s="11">
        <f>[40]Agosto!$K$22</f>
        <v>0</v>
      </c>
      <c r="T44" s="11">
        <f>[40]Agosto!$K$23</f>
        <v>0</v>
      </c>
      <c r="U44" s="11">
        <f>[40]Agosto!$K$24</f>
        <v>0</v>
      </c>
      <c r="V44" s="11">
        <f>[40]Agosto!$K$25</f>
        <v>0</v>
      </c>
      <c r="W44" s="11">
        <f>[40]Agosto!$K$26</f>
        <v>0</v>
      </c>
      <c r="X44" s="11">
        <f>[40]Agosto!$K$27</f>
        <v>0</v>
      </c>
      <c r="Y44" s="11">
        <f>[40]Agosto!$K$28</f>
        <v>0</v>
      </c>
      <c r="Z44" s="11">
        <f>[40]Agosto!$K$29</f>
        <v>0</v>
      </c>
      <c r="AA44" s="11">
        <f>[40]Agosto!$K$30</f>
        <v>0</v>
      </c>
      <c r="AB44" s="11">
        <f>[40]Agosto!$K$31</f>
        <v>0.4</v>
      </c>
      <c r="AC44" s="11">
        <f>[40]Agosto!$K$32</f>
        <v>0</v>
      </c>
      <c r="AD44" s="11">
        <f>[40]Agosto!$K$33</f>
        <v>0</v>
      </c>
      <c r="AE44" s="11">
        <f>[40]Agosto!$K$34</f>
        <v>0</v>
      </c>
      <c r="AF44" s="11">
        <f>[40]Agosto!$K$35</f>
        <v>0</v>
      </c>
      <c r="AG44" s="15">
        <f t="shared" ref="AG44" si="46">SUM(B44:AF44)</f>
        <v>0.4</v>
      </c>
      <c r="AH44" s="16">
        <f t="shared" ref="AH44:AH45" si="47">MAX(B44:AF44)</f>
        <v>0.4</v>
      </c>
      <c r="AI44" s="67">
        <f t="shared" ref="AI44:AI45" si="48">COUNTIF(B44:AF44,"=0,0")</f>
        <v>30</v>
      </c>
    </row>
    <row r="45" spans="1:44" x14ac:dyDescent="0.2">
      <c r="A45" s="58" t="s">
        <v>162</v>
      </c>
      <c r="B45" s="11">
        <f>[41]Agosto!$K$5</f>
        <v>0</v>
      </c>
      <c r="C45" s="11">
        <f>[41]Agosto!$K$6</f>
        <v>0</v>
      </c>
      <c r="D45" s="11">
        <f>[41]Agosto!$K$7</f>
        <v>0</v>
      </c>
      <c r="E45" s="11">
        <f>[41]Agosto!$K$8</f>
        <v>7.2</v>
      </c>
      <c r="F45" s="11">
        <f>[41]Agosto!$K$9</f>
        <v>0</v>
      </c>
      <c r="G45" s="11">
        <f>[41]Agosto!$K$10</f>
        <v>19.399999999999999</v>
      </c>
      <c r="H45" s="11">
        <f>[41]Agosto!$K$11</f>
        <v>0</v>
      </c>
      <c r="I45" s="11">
        <f>[41]Agosto!$K$12</f>
        <v>0</v>
      </c>
      <c r="J45" s="11">
        <f>[41]Agosto!$K$13</f>
        <v>0</v>
      </c>
      <c r="K45" s="11">
        <f>[41]Agosto!$K$14</f>
        <v>0</v>
      </c>
      <c r="L45" s="11">
        <f>[41]Agosto!$K$15</f>
        <v>0</v>
      </c>
      <c r="M45" s="11">
        <f>[41]Agosto!$K$16</f>
        <v>0</v>
      </c>
      <c r="N45" s="11">
        <f>[41]Agosto!$K$17</f>
        <v>0</v>
      </c>
      <c r="O45" s="11">
        <f>[41]Agosto!$K$18</f>
        <v>0</v>
      </c>
      <c r="P45" s="11">
        <f>[41]Agosto!$K$19</f>
        <v>0</v>
      </c>
      <c r="Q45" s="11">
        <f>[41]Agosto!$K$20</f>
        <v>0</v>
      </c>
      <c r="R45" s="11">
        <f>[41]Agosto!$K$21</f>
        <v>0</v>
      </c>
      <c r="S45" s="11">
        <f>[41]Agosto!$K$22</f>
        <v>0</v>
      </c>
      <c r="T45" s="11">
        <f>[41]Agosto!$K$23</f>
        <v>0</v>
      </c>
      <c r="U45" s="11">
        <f>[41]Agosto!$K$24</f>
        <v>0</v>
      </c>
      <c r="V45" s="11">
        <f>[41]Agosto!$K$25</f>
        <v>0</v>
      </c>
      <c r="W45" s="11">
        <f>[41]Agosto!$K$26</f>
        <v>0</v>
      </c>
      <c r="X45" s="11">
        <f>[41]Agosto!$K$27</f>
        <v>0</v>
      </c>
      <c r="Y45" s="11">
        <f>[41]Agosto!$K$28</f>
        <v>0</v>
      </c>
      <c r="Z45" s="11">
        <f>[41]Agosto!$K$29</f>
        <v>0</v>
      </c>
      <c r="AA45" s="11">
        <f>[41]Agosto!$K$30</f>
        <v>0</v>
      </c>
      <c r="AB45" s="11">
        <f>[41]Agosto!$K$31</f>
        <v>0</v>
      </c>
      <c r="AC45" s="11">
        <f>[41]Agosto!$K$32</f>
        <v>0</v>
      </c>
      <c r="AD45" s="11">
        <f>[41]Agosto!$K$33</f>
        <v>0</v>
      </c>
      <c r="AE45" s="11">
        <f>[41]Agosto!$K$34</f>
        <v>0</v>
      </c>
      <c r="AF45" s="11">
        <f>[41]Agosto!$K$35</f>
        <v>0</v>
      </c>
      <c r="AG45" s="15">
        <f t="shared" ref="AG45" si="49">SUM(B45:AF45)</f>
        <v>26.599999999999998</v>
      </c>
      <c r="AH45" s="16">
        <f t="shared" si="47"/>
        <v>19.399999999999999</v>
      </c>
      <c r="AI45" s="67">
        <f t="shared" si="48"/>
        <v>29</v>
      </c>
    </row>
    <row r="46" spans="1:44" x14ac:dyDescent="0.2">
      <c r="A46" s="58" t="s">
        <v>19</v>
      </c>
      <c r="B46" s="11">
        <f>[42]Agosto!$K$5</f>
        <v>0</v>
      </c>
      <c r="C46" s="11">
        <f>[42]Agosto!$K$6</f>
        <v>0</v>
      </c>
      <c r="D46" s="11">
        <f>[42]Agosto!$K$7</f>
        <v>0</v>
      </c>
      <c r="E46" s="11">
        <f>[42]Agosto!$K$8</f>
        <v>0</v>
      </c>
      <c r="F46" s="11">
        <f>[42]Agosto!$K$9</f>
        <v>0</v>
      </c>
      <c r="G46" s="11">
        <f>[42]Agosto!$K$10</f>
        <v>0</v>
      </c>
      <c r="H46" s="11">
        <f>[42]Agosto!$K$11</f>
        <v>0</v>
      </c>
      <c r="I46" s="11">
        <f>[42]Agosto!$K$12</f>
        <v>0</v>
      </c>
      <c r="J46" s="11">
        <f>[42]Agosto!$K$13</f>
        <v>0</v>
      </c>
      <c r="K46" s="11">
        <f>[42]Agosto!$K$14</f>
        <v>0</v>
      </c>
      <c r="L46" s="11">
        <f>[42]Agosto!$K$15</f>
        <v>0</v>
      </c>
      <c r="M46" s="11">
        <f>[42]Agosto!$K$16</f>
        <v>0</v>
      </c>
      <c r="N46" s="11">
        <f>[42]Agosto!$K$17</f>
        <v>0</v>
      </c>
      <c r="O46" s="11">
        <f>[42]Agosto!$K$18</f>
        <v>0</v>
      </c>
      <c r="P46" s="11">
        <f>[42]Agosto!$K$19</f>
        <v>0</v>
      </c>
      <c r="Q46" s="11">
        <f>[42]Agosto!$K$20</f>
        <v>0</v>
      </c>
      <c r="R46" s="11">
        <f>[42]Agosto!$K$21</f>
        <v>0</v>
      </c>
      <c r="S46" s="11">
        <f>[42]Agosto!$K$22</f>
        <v>0</v>
      </c>
      <c r="T46" s="11">
        <f>[42]Agosto!$K$23</f>
        <v>0</v>
      </c>
      <c r="U46" s="11">
        <f>[42]Agosto!$K$24</f>
        <v>0</v>
      </c>
      <c r="V46" s="11">
        <f>[42]Agosto!$K$25</f>
        <v>0</v>
      </c>
      <c r="W46" s="11">
        <f>[42]Agosto!$K$26</f>
        <v>0</v>
      </c>
      <c r="X46" s="11">
        <f>[42]Agosto!$K$27</f>
        <v>0</v>
      </c>
      <c r="Y46" s="11">
        <f>[42]Agosto!$K$28</f>
        <v>0</v>
      </c>
      <c r="Z46" s="11">
        <f>[42]Agosto!$K$29</f>
        <v>0</v>
      </c>
      <c r="AA46" s="11">
        <f>[42]Agosto!$K$30</f>
        <v>0</v>
      </c>
      <c r="AB46" s="11">
        <f>[42]Agosto!$K$31</f>
        <v>0</v>
      </c>
      <c r="AC46" s="11">
        <f>[42]Agosto!$K$32</f>
        <v>0</v>
      </c>
      <c r="AD46" s="11">
        <f>[42]Agosto!$K$33</f>
        <v>0</v>
      </c>
      <c r="AE46" s="11">
        <f>[42]Agosto!$K$34</f>
        <v>0</v>
      </c>
      <c r="AF46" s="11">
        <f>[42]Agosto!$K$35</f>
        <v>0</v>
      </c>
      <c r="AG46" s="15">
        <f t="shared" ref="AG46:AG49" si="50">SUM(B46:AF46)</f>
        <v>0</v>
      </c>
      <c r="AH46" s="16">
        <f t="shared" ref="AH46:AH49" si="51">MAX(B46:AF46)</f>
        <v>0</v>
      </c>
      <c r="AI46" s="67">
        <f t="shared" ref="AI46:AI49" si="52">COUNTIF(B46:AF46,"=0,0")</f>
        <v>31</v>
      </c>
      <c r="AJ46" s="12" t="s">
        <v>47</v>
      </c>
    </row>
    <row r="47" spans="1:44" x14ac:dyDescent="0.2">
      <c r="A47" s="58" t="s">
        <v>31</v>
      </c>
      <c r="B47" s="11">
        <f>[43]Agosto!$K$5</f>
        <v>0</v>
      </c>
      <c r="C47" s="11">
        <f>[43]Agosto!$K$6</f>
        <v>0</v>
      </c>
      <c r="D47" s="11">
        <f>[43]Agosto!$K$7</f>
        <v>0</v>
      </c>
      <c r="E47" s="11">
        <f>[43]Agosto!$K$8</f>
        <v>0</v>
      </c>
      <c r="F47" s="11">
        <f>[43]Agosto!$K$9</f>
        <v>0</v>
      </c>
      <c r="G47" s="11">
        <f>[43]Agosto!$K$10</f>
        <v>0</v>
      </c>
      <c r="H47" s="11">
        <f>[43]Agosto!$K$11</f>
        <v>0</v>
      </c>
      <c r="I47" s="11">
        <f>[43]Agosto!$K$12</f>
        <v>0</v>
      </c>
      <c r="J47" s="11">
        <f>[43]Agosto!$K$13</f>
        <v>0</v>
      </c>
      <c r="K47" s="11">
        <f>[43]Agosto!$K$14</f>
        <v>0</v>
      </c>
      <c r="L47" s="11">
        <f>[43]Agosto!$K$15</f>
        <v>0</v>
      </c>
      <c r="M47" s="11">
        <f>[43]Agosto!$K$16</f>
        <v>0</v>
      </c>
      <c r="N47" s="11">
        <f>[43]Agosto!$K$17</f>
        <v>0</v>
      </c>
      <c r="O47" s="11">
        <f>[43]Agosto!$K$18</f>
        <v>0</v>
      </c>
      <c r="P47" s="11">
        <f>[43]Agosto!$K$19</f>
        <v>0</v>
      </c>
      <c r="Q47" s="11">
        <f>[43]Agosto!$K$20</f>
        <v>0</v>
      </c>
      <c r="R47" s="11">
        <f>[43]Agosto!$K$21</f>
        <v>0</v>
      </c>
      <c r="S47" s="11">
        <f>[43]Agosto!$K$22</f>
        <v>0</v>
      </c>
      <c r="T47" s="11">
        <f>[43]Agosto!$K$23</f>
        <v>0</v>
      </c>
      <c r="U47" s="11">
        <f>[43]Agosto!$K$24</f>
        <v>0</v>
      </c>
      <c r="V47" s="11">
        <f>[43]Agosto!$K$25</f>
        <v>0</v>
      </c>
      <c r="W47" s="11">
        <f>[43]Agosto!$K$26</f>
        <v>0</v>
      </c>
      <c r="X47" s="11">
        <f>[43]Agosto!$K$27</f>
        <v>0</v>
      </c>
      <c r="Y47" s="11">
        <f>[43]Agosto!$K$28</f>
        <v>0</v>
      </c>
      <c r="Z47" s="11">
        <f>[43]Agosto!$K$29</f>
        <v>0</v>
      </c>
      <c r="AA47" s="11">
        <f>[43]Agosto!$K$30</f>
        <v>0</v>
      </c>
      <c r="AB47" s="11">
        <f>[43]Agosto!$K$31</f>
        <v>0</v>
      </c>
      <c r="AC47" s="11">
        <f>[43]Agosto!$K$32</f>
        <v>0</v>
      </c>
      <c r="AD47" s="11">
        <f>[43]Agosto!$K$33</f>
        <v>0</v>
      </c>
      <c r="AE47" s="11">
        <f>[43]Agosto!$K$34</f>
        <v>0</v>
      </c>
      <c r="AF47" s="11">
        <f>[43]Agosto!$K$35</f>
        <v>0</v>
      </c>
      <c r="AG47" s="15">
        <f t="shared" si="50"/>
        <v>0</v>
      </c>
      <c r="AH47" s="16">
        <f t="shared" si="51"/>
        <v>0</v>
      </c>
      <c r="AI47" s="67">
        <f t="shared" si="52"/>
        <v>31</v>
      </c>
    </row>
    <row r="48" spans="1:44" x14ac:dyDescent="0.2">
      <c r="A48" s="58" t="s">
        <v>44</v>
      </c>
      <c r="B48" s="11">
        <f>[44]Agosto!$K$5</f>
        <v>0</v>
      </c>
      <c r="C48" s="11">
        <f>[44]Agosto!$K$6</f>
        <v>0</v>
      </c>
      <c r="D48" s="11">
        <f>[44]Agosto!$K$7</f>
        <v>0</v>
      </c>
      <c r="E48" s="11">
        <f>[44]Agosto!$K$8</f>
        <v>0</v>
      </c>
      <c r="F48" s="11">
        <f>[44]Agosto!$K$9</f>
        <v>0</v>
      </c>
      <c r="G48" s="11">
        <f>[44]Agosto!$K$10</f>
        <v>0</v>
      </c>
      <c r="H48" s="11">
        <f>[44]Agosto!$K$11</f>
        <v>0</v>
      </c>
      <c r="I48" s="11">
        <f>[44]Agosto!$K$12</f>
        <v>0</v>
      </c>
      <c r="J48" s="11">
        <f>[44]Agosto!$K$13</f>
        <v>0</v>
      </c>
      <c r="K48" s="11">
        <f>[44]Agosto!$K$14</f>
        <v>0</v>
      </c>
      <c r="L48" s="11">
        <f>[44]Agosto!$K$15</f>
        <v>0</v>
      </c>
      <c r="M48" s="11">
        <f>[44]Agosto!$K$16</f>
        <v>0</v>
      </c>
      <c r="N48" s="11">
        <f>[44]Agosto!$K$17</f>
        <v>0</v>
      </c>
      <c r="O48" s="11">
        <f>[44]Agosto!$K$18</f>
        <v>0</v>
      </c>
      <c r="P48" s="11">
        <f>[44]Agosto!$K$19</f>
        <v>0</v>
      </c>
      <c r="Q48" s="11">
        <f>[44]Agosto!$K$20</f>
        <v>0</v>
      </c>
      <c r="R48" s="11">
        <f>[44]Agosto!$K$21</f>
        <v>0</v>
      </c>
      <c r="S48" s="11">
        <f>[44]Agosto!$K$22</f>
        <v>0</v>
      </c>
      <c r="T48" s="11">
        <f>[44]Agosto!$K$23</f>
        <v>0</v>
      </c>
      <c r="U48" s="11">
        <f>[44]Agosto!$K$24</f>
        <v>0</v>
      </c>
      <c r="V48" s="11">
        <f>[44]Agosto!$K$25</f>
        <v>0</v>
      </c>
      <c r="W48" s="11">
        <f>[44]Agosto!$K$26</f>
        <v>0</v>
      </c>
      <c r="X48" s="11">
        <f>[44]Agosto!$K$27</f>
        <v>0</v>
      </c>
      <c r="Y48" s="11">
        <f>[44]Agosto!$K$28</f>
        <v>0</v>
      </c>
      <c r="Z48" s="11">
        <f>[44]Agosto!$K$29</f>
        <v>0</v>
      </c>
      <c r="AA48" s="11">
        <f>[44]Agosto!$K$30</f>
        <v>0</v>
      </c>
      <c r="AB48" s="11">
        <f>[44]Agosto!$K$31</f>
        <v>0</v>
      </c>
      <c r="AC48" s="11">
        <f>[44]Agosto!$K$32</f>
        <v>0</v>
      </c>
      <c r="AD48" s="11">
        <f>[44]Agosto!$K$33</f>
        <v>0</v>
      </c>
      <c r="AE48" s="11">
        <f>[44]Agosto!$K$34</f>
        <v>0</v>
      </c>
      <c r="AF48" s="11">
        <f>[44]Agosto!$K$35</f>
        <v>0</v>
      </c>
      <c r="AG48" s="15">
        <f t="shared" si="50"/>
        <v>0</v>
      </c>
      <c r="AH48" s="16">
        <f>MAX(B48:AF48)</f>
        <v>0</v>
      </c>
      <c r="AI48" s="67">
        <f t="shared" si="52"/>
        <v>31</v>
      </c>
      <c r="AJ48" s="12" t="s">
        <v>47</v>
      </c>
    </row>
    <row r="49" spans="1:38" x14ac:dyDescent="0.2">
      <c r="A49" s="58" t="s">
        <v>20</v>
      </c>
      <c r="B49" s="11">
        <f>[45]Agosto!$K$5</f>
        <v>0</v>
      </c>
      <c r="C49" s="11">
        <f>[45]Agosto!$K$6</f>
        <v>0</v>
      </c>
      <c r="D49" s="11">
        <f>[45]Agosto!$K$7</f>
        <v>0</v>
      </c>
      <c r="E49" s="11" t="str">
        <f>[45]Agosto!$K$8</f>
        <v>*</v>
      </c>
      <c r="F49" s="11" t="str">
        <f>[45]Agosto!$K$9</f>
        <v>*</v>
      </c>
      <c r="G49" s="11" t="str">
        <f>[45]Agosto!$K$10</f>
        <v>*</v>
      </c>
      <c r="H49" s="11" t="str">
        <f>[45]Agosto!$K$11</f>
        <v>*</v>
      </c>
      <c r="I49" s="11">
        <f>[45]Agosto!$K$12</f>
        <v>0</v>
      </c>
      <c r="J49" s="11">
        <f>[45]Agosto!$K$13</f>
        <v>0</v>
      </c>
      <c r="K49" s="11">
        <f>[45]Agosto!$K$14</f>
        <v>0</v>
      </c>
      <c r="L49" s="11">
        <f>[45]Agosto!$K$15</f>
        <v>0</v>
      </c>
      <c r="M49" s="11" t="str">
        <f>[45]Agosto!$K$16</f>
        <v>*</v>
      </c>
      <c r="N49" s="11" t="str">
        <f>[45]Agosto!$K$17</f>
        <v>*</v>
      </c>
      <c r="O49" s="11" t="str">
        <f>[45]Agosto!$K$18</f>
        <v>*</v>
      </c>
      <c r="P49" s="11" t="str">
        <f>[45]Agosto!$K$19</f>
        <v>*</v>
      </c>
      <c r="Q49" s="11" t="str">
        <f>[45]Agosto!$K$20</f>
        <v>*</v>
      </c>
      <c r="R49" s="11">
        <f>[45]Agosto!$K$21</f>
        <v>0</v>
      </c>
      <c r="S49" s="11">
        <f>[45]Agosto!$K$22</f>
        <v>0</v>
      </c>
      <c r="T49" s="11">
        <f>[45]Agosto!$K$23</f>
        <v>0</v>
      </c>
      <c r="U49" s="11">
        <f>[45]Agosto!$K$24</f>
        <v>0</v>
      </c>
      <c r="V49" s="11">
        <f>[45]Agosto!$K$25</f>
        <v>0</v>
      </c>
      <c r="W49" s="11">
        <f>[45]Agosto!$K$26</f>
        <v>0</v>
      </c>
      <c r="X49" s="11">
        <f>[45]Agosto!$K$27</f>
        <v>0</v>
      </c>
      <c r="Y49" s="11">
        <f>[45]Agosto!$K$28</f>
        <v>0</v>
      </c>
      <c r="Z49" s="11">
        <f>[45]Agosto!$K$29</f>
        <v>0</v>
      </c>
      <c r="AA49" s="11">
        <f>[45]Agosto!$K$30</f>
        <v>0</v>
      </c>
      <c r="AB49" s="11">
        <f>[45]Agosto!$K$31</f>
        <v>0</v>
      </c>
      <c r="AC49" s="11">
        <f>[45]Agosto!$K$32</f>
        <v>0</v>
      </c>
      <c r="AD49" s="11">
        <f>[45]Agosto!$K$33</f>
        <v>0</v>
      </c>
      <c r="AE49" s="11">
        <f>[45]Agosto!$K$34</f>
        <v>0</v>
      </c>
      <c r="AF49" s="11">
        <f>[45]Agosto!$K$35</f>
        <v>1</v>
      </c>
      <c r="AG49" s="15">
        <f t="shared" si="50"/>
        <v>1</v>
      </c>
      <c r="AH49" s="16">
        <f t="shared" si="51"/>
        <v>1</v>
      </c>
      <c r="AI49" s="67">
        <f t="shared" si="52"/>
        <v>21</v>
      </c>
    </row>
    <row r="50" spans="1:38" s="5" customFormat="1" ht="17.100000000000001" customHeight="1" x14ac:dyDescent="0.2">
      <c r="A50" s="59" t="s">
        <v>33</v>
      </c>
      <c r="B50" s="13">
        <f t="shared" ref="B50:AH50" si="53">MAX(B5:B49)</f>
        <v>0</v>
      </c>
      <c r="C50" s="13">
        <f t="shared" si="53"/>
        <v>0.2</v>
      </c>
      <c r="D50" s="13">
        <f t="shared" si="53"/>
        <v>0.2</v>
      </c>
      <c r="E50" s="13">
        <f t="shared" si="53"/>
        <v>12.999999999999998</v>
      </c>
      <c r="F50" s="13">
        <f t="shared" si="53"/>
        <v>22.8</v>
      </c>
      <c r="G50" s="13">
        <f t="shared" si="53"/>
        <v>43.8</v>
      </c>
      <c r="H50" s="13">
        <f t="shared" si="53"/>
        <v>6</v>
      </c>
      <c r="I50" s="13">
        <f t="shared" si="53"/>
        <v>2</v>
      </c>
      <c r="J50" s="13">
        <f t="shared" si="53"/>
        <v>0</v>
      </c>
      <c r="K50" s="13">
        <f t="shared" si="53"/>
        <v>0.2</v>
      </c>
      <c r="L50" s="13">
        <f t="shared" si="53"/>
        <v>0</v>
      </c>
      <c r="M50" s="13">
        <f t="shared" si="53"/>
        <v>0</v>
      </c>
      <c r="N50" s="13">
        <f t="shared" si="53"/>
        <v>0</v>
      </c>
      <c r="O50" s="13">
        <f t="shared" si="53"/>
        <v>0</v>
      </c>
      <c r="P50" s="13">
        <f t="shared" si="53"/>
        <v>0</v>
      </c>
      <c r="Q50" s="13">
        <f t="shared" si="53"/>
        <v>1.6</v>
      </c>
      <c r="R50" s="13">
        <f t="shared" si="53"/>
        <v>1.2</v>
      </c>
      <c r="S50" s="13">
        <f t="shared" si="53"/>
        <v>0.2</v>
      </c>
      <c r="T50" s="13">
        <f t="shared" si="53"/>
        <v>0.60000000000000009</v>
      </c>
      <c r="U50" s="13">
        <f t="shared" si="53"/>
        <v>0</v>
      </c>
      <c r="V50" s="13">
        <f t="shared" si="53"/>
        <v>0</v>
      </c>
      <c r="W50" s="13">
        <f t="shared" si="53"/>
        <v>0.8</v>
      </c>
      <c r="X50" s="13">
        <f t="shared" si="53"/>
        <v>8.6</v>
      </c>
      <c r="Y50" s="13">
        <f t="shared" si="53"/>
        <v>0</v>
      </c>
      <c r="Z50" s="13">
        <f t="shared" si="53"/>
        <v>0.2</v>
      </c>
      <c r="AA50" s="13">
        <f t="shared" si="53"/>
        <v>2</v>
      </c>
      <c r="AB50" s="13">
        <f t="shared" si="53"/>
        <v>16</v>
      </c>
      <c r="AC50" s="13">
        <f t="shared" si="53"/>
        <v>1</v>
      </c>
      <c r="AD50" s="13">
        <f t="shared" si="53"/>
        <v>17</v>
      </c>
      <c r="AE50" s="13">
        <f t="shared" si="53"/>
        <v>0.2</v>
      </c>
      <c r="AF50" s="13">
        <f t="shared" ref="AF50" si="54">MAX(AF5:AF49)</f>
        <v>17.600000000000001</v>
      </c>
      <c r="AG50" s="15">
        <f t="shared" si="53"/>
        <v>54</v>
      </c>
      <c r="AH50" s="88">
        <f t="shared" si="53"/>
        <v>43.8</v>
      </c>
      <c r="AI50" s="182"/>
    </row>
    <row r="51" spans="1:38" s="8" customFormat="1" x14ac:dyDescent="0.2">
      <c r="A51" s="68" t="s">
        <v>34</v>
      </c>
      <c r="B51" s="107">
        <f t="shared" ref="B51:AG51" si="55">SUM(B5:B49)</f>
        <v>0</v>
      </c>
      <c r="C51" s="107">
        <f t="shared" si="55"/>
        <v>0.2</v>
      </c>
      <c r="D51" s="107">
        <f t="shared" si="55"/>
        <v>0.60000000000000009</v>
      </c>
      <c r="E51" s="107">
        <f t="shared" si="55"/>
        <v>36</v>
      </c>
      <c r="F51" s="107">
        <f t="shared" si="55"/>
        <v>40.599999999999994</v>
      </c>
      <c r="G51" s="107">
        <f t="shared" si="55"/>
        <v>125</v>
      </c>
      <c r="H51" s="107">
        <f t="shared" si="55"/>
        <v>15.4</v>
      </c>
      <c r="I51" s="107">
        <f t="shared" si="55"/>
        <v>3.8000000000000003</v>
      </c>
      <c r="J51" s="107">
        <f t="shared" si="55"/>
        <v>0</v>
      </c>
      <c r="K51" s="107">
        <f t="shared" si="55"/>
        <v>0.2</v>
      </c>
      <c r="L51" s="107">
        <f t="shared" si="55"/>
        <v>0</v>
      </c>
      <c r="M51" s="107">
        <f t="shared" si="55"/>
        <v>0</v>
      </c>
      <c r="N51" s="107">
        <f t="shared" si="55"/>
        <v>0</v>
      </c>
      <c r="O51" s="107">
        <f t="shared" si="55"/>
        <v>0</v>
      </c>
      <c r="P51" s="107">
        <f t="shared" si="55"/>
        <v>0</v>
      </c>
      <c r="Q51" s="107">
        <f t="shared" si="55"/>
        <v>3.8000000000000007</v>
      </c>
      <c r="R51" s="107">
        <f t="shared" si="55"/>
        <v>1.2</v>
      </c>
      <c r="S51" s="107">
        <f t="shared" si="55"/>
        <v>0.2</v>
      </c>
      <c r="T51" s="107">
        <f t="shared" si="55"/>
        <v>0.8</v>
      </c>
      <c r="U51" s="107">
        <f t="shared" si="55"/>
        <v>0</v>
      </c>
      <c r="V51" s="107">
        <f t="shared" si="55"/>
        <v>0</v>
      </c>
      <c r="W51" s="107">
        <f t="shared" si="55"/>
        <v>0.8</v>
      </c>
      <c r="X51" s="107">
        <f t="shared" si="55"/>
        <v>16.799999999999997</v>
      </c>
      <c r="Y51" s="107">
        <f t="shared" si="55"/>
        <v>0</v>
      </c>
      <c r="Z51" s="107">
        <f t="shared" si="55"/>
        <v>0.2</v>
      </c>
      <c r="AA51" s="107">
        <f t="shared" si="55"/>
        <v>5.6</v>
      </c>
      <c r="AB51" s="107">
        <f t="shared" si="55"/>
        <v>31</v>
      </c>
      <c r="AC51" s="107">
        <f t="shared" si="55"/>
        <v>1.2</v>
      </c>
      <c r="AD51" s="107">
        <f t="shared" si="55"/>
        <v>17</v>
      </c>
      <c r="AE51" s="107">
        <f t="shared" si="55"/>
        <v>0.2</v>
      </c>
      <c r="AF51" s="107">
        <f t="shared" ref="AF51" si="56">SUM(AF5:AF49)</f>
        <v>74.400000000000006</v>
      </c>
      <c r="AG51" s="15">
        <f t="shared" si="55"/>
        <v>375</v>
      </c>
      <c r="AH51" s="99"/>
      <c r="AI51" s="183"/>
    </row>
    <row r="52" spans="1:38" x14ac:dyDescent="0.2">
      <c r="A52" s="47"/>
      <c r="B52" s="48"/>
      <c r="C52" s="48"/>
      <c r="D52" s="48" t="s">
        <v>101</v>
      </c>
      <c r="E52" s="48"/>
      <c r="F52" s="48"/>
      <c r="G52" s="48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55"/>
      <c r="AE52" s="61" t="s">
        <v>47</v>
      </c>
      <c r="AF52" s="61"/>
      <c r="AG52" s="52"/>
      <c r="AH52" s="56"/>
      <c r="AI52" s="54"/>
    </row>
    <row r="53" spans="1:38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133"/>
      <c r="K53" s="133"/>
      <c r="L53" s="133"/>
      <c r="M53" s="133" t="s">
        <v>45</v>
      </c>
      <c r="N53" s="133"/>
      <c r="O53" s="133"/>
      <c r="P53" s="133"/>
      <c r="Q53" s="133"/>
      <c r="R53" s="133"/>
      <c r="S53" s="133"/>
      <c r="T53" s="142" t="s">
        <v>97</v>
      </c>
      <c r="U53" s="142"/>
      <c r="V53" s="142"/>
      <c r="W53" s="142"/>
      <c r="X53" s="142"/>
      <c r="Y53" s="133"/>
      <c r="Z53" s="133"/>
      <c r="AA53" s="133"/>
      <c r="AB53" s="133"/>
      <c r="AC53" s="133"/>
      <c r="AD53" s="133"/>
      <c r="AE53" s="133"/>
      <c r="AF53" s="133"/>
      <c r="AG53" s="52"/>
      <c r="AH53" s="133"/>
      <c r="AI53" s="54"/>
    </row>
    <row r="54" spans="1:38" x14ac:dyDescent="0.2">
      <c r="A54" s="50"/>
      <c r="B54" s="133"/>
      <c r="C54" s="133"/>
      <c r="D54" s="133"/>
      <c r="E54" s="133"/>
      <c r="F54" s="133"/>
      <c r="G54" s="133"/>
      <c r="H54" s="133"/>
      <c r="I54" s="133"/>
      <c r="J54" s="134"/>
      <c r="K54" s="134"/>
      <c r="L54" s="134"/>
      <c r="M54" s="134" t="s">
        <v>46</v>
      </c>
      <c r="N54" s="134"/>
      <c r="O54" s="134"/>
      <c r="P54" s="134"/>
      <c r="Q54" s="133"/>
      <c r="R54" s="133"/>
      <c r="S54" s="133"/>
      <c r="T54" s="143" t="s">
        <v>98</v>
      </c>
      <c r="U54" s="143"/>
      <c r="V54" s="143"/>
      <c r="W54" s="143"/>
      <c r="X54" s="143"/>
      <c r="Y54" s="133"/>
      <c r="Z54" s="133"/>
      <c r="AA54" s="133"/>
      <c r="AB54" s="133"/>
      <c r="AC54" s="133"/>
      <c r="AD54" s="55"/>
      <c r="AE54" s="55"/>
      <c r="AF54" s="55"/>
      <c r="AG54" s="52"/>
      <c r="AH54" s="133"/>
      <c r="AI54" s="51"/>
    </row>
    <row r="55" spans="1:38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55"/>
      <c r="AE55" s="55"/>
      <c r="AF55" s="55"/>
      <c r="AG55" s="52"/>
      <c r="AH55" s="134"/>
      <c r="AI55" s="51"/>
      <c r="AK55" s="12" t="s">
        <v>47</v>
      </c>
    </row>
    <row r="56" spans="1:38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55"/>
      <c r="AF56" s="55"/>
      <c r="AG56" s="52"/>
      <c r="AH56" s="56"/>
      <c r="AI56" s="65"/>
    </row>
    <row r="57" spans="1:38" x14ac:dyDescent="0.2">
      <c r="A57" s="50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56"/>
      <c r="AF57" s="56"/>
      <c r="AG57" s="52"/>
      <c r="AH57" s="56"/>
      <c r="AI57" s="65"/>
    </row>
    <row r="58" spans="1:38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4"/>
      <c r="AH58" s="66"/>
      <c r="AI58" s="57" t="s">
        <v>47</v>
      </c>
    </row>
    <row r="59" spans="1:38" x14ac:dyDescent="0.2">
      <c r="AL59" t="s">
        <v>47</v>
      </c>
    </row>
    <row r="61" spans="1:38" x14ac:dyDescent="0.2">
      <c r="A61" s="139" t="s">
        <v>238</v>
      </c>
      <c r="G61" s="2" t="s">
        <v>47</v>
      </c>
    </row>
    <row r="62" spans="1:38" x14ac:dyDescent="0.2">
      <c r="A62" s="139" t="s">
        <v>239</v>
      </c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J62" t="s">
        <v>47</v>
      </c>
    </row>
    <row r="63" spans="1:38" x14ac:dyDescent="0.2">
      <c r="A63" s="139" t="s">
        <v>240</v>
      </c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  <c r="AL63" t="s">
        <v>47</v>
      </c>
    </row>
    <row r="64" spans="1:38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G64" s="7" t="s">
        <v>47</v>
      </c>
      <c r="AH64" s="1" t="s">
        <v>47</v>
      </c>
    </row>
    <row r="65" spans="8:36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I65" s="10" t="s">
        <v>47</v>
      </c>
    </row>
    <row r="66" spans="8:36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</row>
    <row r="67" spans="8:36" x14ac:dyDescent="0.2">
      <c r="H67" s="2" t="s">
        <v>47</v>
      </c>
      <c r="S67" s="2" t="s">
        <v>47</v>
      </c>
      <c r="W67" s="2" t="s">
        <v>47</v>
      </c>
    </row>
    <row r="68" spans="8:36" x14ac:dyDescent="0.2">
      <c r="Q68" s="2" t="s">
        <v>47</v>
      </c>
      <c r="R68" s="2" t="s">
        <v>47</v>
      </c>
      <c r="AE68" s="2" t="s">
        <v>47</v>
      </c>
    </row>
    <row r="69" spans="8:36" x14ac:dyDescent="0.2">
      <c r="S69" s="2" t="s">
        <v>47</v>
      </c>
      <c r="X69" s="2" t="s">
        <v>47</v>
      </c>
      <c r="AC69" s="2" t="s">
        <v>47</v>
      </c>
      <c r="AI69" s="10" t="s">
        <v>47</v>
      </c>
      <c r="AJ69" s="12" t="s">
        <v>47</v>
      </c>
    </row>
    <row r="70" spans="8:36" x14ac:dyDescent="0.2">
      <c r="Y70" s="2" t="s">
        <v>47</v>
      </c>
    </row>
    <row r="74" spans="8:36" x14ac:dyDescent="0.2">
      <c r="S74" s="2" t="s">
        <v>47</v>
      </c>
    </row>
  </sheetData>
  <sortState ref="A5:AI49">
    <sortCondition ref="A5:A49"/>
  </sortState>
  <mergeCells count="37"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AI50:AI51"/>
    <mergeCell ref="S3:S4"/>
    <mergeCell ref="T53:X53"/>
    <mergeCell ref="R3:R4"/>
    <mergeCell ref="T54:X54"/>
    <mergeCell ref="V3:V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6 AG12 AG37 AG41:AG44 AG4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topLeftCell="A16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2">
        <v>-21246756</v>
      </c>
      <c r="E10" s="72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81" customFormat="1" ht="15" x14ac:dyDescent="0.25">
      <c r="A13" s="73" t="s">
        <v>187</v>
      </c>
      <c r="B13" s="73" t="s">
        <v>105</v>
      </c>
      <c r="C13" s="74" t="s">
        <v>124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125</v>
      </c>
      <c r="J13" s="80"/>
      <c r="K13" s="80"/>
      <c r="L13" s="80"/>
      <c r="M13" s="80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3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90" zoomScaleNormal="90" workbookViewId="0">
      <selection activeCell="AM60" sqref="AM60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55" t="s">
        <v>23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7"/>
    </row>
    <row r="2" spans="1:36" ht="20.100000000000001" customHeight="1" x14ac:dyDescent="0.2">
      <c r="A2" s="160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9"/>
      <c r="AG2" s="148"/>
      <c r="AH2" s="150"/>
    </row>
    <row r="3" spans="1:36" s="4" customFormat="1" ht="20.100000000000001" customHeight="1" x14ac:dyDescent="0.2">
      <c r="A3" s="161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45">
        <v>30</v>
      </c>
      <c r="AF3" s="158">
        <v>31</v>
      </c>
      <c r="AG3" s="104" t="s">
        <v>37</v>
      </c>
      <c r="AH3" s="60" t="s">
        <v>36</v>
      </c>
    </row>
    <row r="4" spans="1:36" s="5" customFormat="1" ht="20.100000000000001" customHeight="1" x14ac:dyDescent="0.2">
      <c r="A4" s="162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46"/>
      <c r="AF4" s="159"/>
      <c r="AG4" s="104" t="s">
        <v>35</v>
      </c>
      <c r="AH4" s="60" t="s">
        <v>35</v>
      </c>
    </row>
    <row r="5" spans="1:36" s="5" customFormat="1" x14ac:dyDescent="0.2">
      <c r="A5" s="58" t="s">
        <v>40</v>
      </c>
      <c r="B5" s="120">
        <f>[1]Agosto!$C$5</f>
        <v>35.799999999999997</v>
      </c>
      <c r="C5" s="120">
        <f>[1]Agosto!$C$6</f>
        <v>32.200000000000003</v>
      </c>
      <c r="D5" s="120">
        <f>[1]Agosto!$C$7</f>
        <v>20.8</v>
      </c>
      <c r="E5" s="120">
        <f>[1]Agosto!$C$8</f>
        <v>24</v>
      </c>
      <c r="F5" s="120">
        <f>[1]Agosto!$C$9</f>
        <v>22.4</v>
      </c>
      <c r="G5" s="120">
        <f>[1]Agosto!$C$10</f>
        <v>22.1</v>
      </c>
      <c r="H5" s="120">
        <f>[1]Agosto!$C$11</f>
        <v>33.4</v>
      </c>
      <c r="I5" s="120">
        <f>[1]Agosto!$C$12</f>
        <v>35</v>
      </c>
      <c r="J5" s="120">
        <f>[1]Agosto!$C$13</f>
        <v>36</v>
      </c>
      <c r="K5" s="120">
        <f>[1]Agosto!$C$14</f>
        <v>33.200000000000003</v>
      </c>
      <c r="L5" s="120">
        <f>[1]Agosto!$C$15</f>
        <v>35.9</v>
      </c>
      <c r="M5" s="120">
        <f>[1]Agosto!$C$16</f>
        <v>37.200000000000003</v>
      </c>
      <c r="N5" s="120">
        <f>[1]Agosto!$C$17</f>
        <v>34.299999999999997</v>
      </c>
      <c r="O5" s="120">
        <f>[1]Agosto!$C$18</f>
        <v>28.1</v>
      </c>
      <c r="P5" s="120">
        <f>[1]Agosto!$C$19</f>
        <v>31.3</v>
      </c>
      <c r="Q5" s="120">
        <f>[1]Agosto!$C$20</f>
        <v>33.1</v>
      </c>
      <c r="R5" s="120">
        <f>[1]Agosto!$C$21</f>
        <v>36.200000000000003</v>
      </c>
      <c r="S5" s="120">
        <f>[1]Agosto!$C$22</f>
        <v>35.1</v>
      </c>
      <c r="T5" s="120">
        <f>[1]Agosto!$C$23</f>
        <v>28.3</v>
      </c>
      <c r="U5" s="120">
        <f>[1]Agosto!$C$24</f>
        <v>30.9</v>
      </c>
      <c r="V5" s="120">
        <f>[1]Agosto!$C$25</f>
        <v>32.700000000000003</v>
      </c>
      <c r="W5" s="120">
        <f>[1]Agosto!$C$26</f>
        <v>32.799999999999997</v>
      </c>
      <c r="X5" s="120">
        <f>[1]Agosto!$C$27</f>
        <v>31</v>
      </c>
      <c r="Y5" s="120">
        <f>[1]Agosto!$C$28</f>
        <v>32</v>
      </c>
      <c r="Z5" s="120">
        <f>[1]Agosto!$C$29</f>
        <v>32.700000000000003</v>
      </c>
      <c r="AA5" s="120">
        <f>[1]Agosto!$C$30</f>
        <v>36.799999999999997</v>
      </c>
      <c r="AB5" s="120">
        <f>[1]Agosto!$C$31</f>
        <v>27</v>
      </c>
      <c r="AC5" s="120">
        <f>[1]Agosto!$C$32</f>
        <v>34.6</v>
      </c>
      <c r="AD5" s="120">
        <f>[1]Agosto!$C$33</f>
        <v>36.9</v>
      </c>
      <c r="AE5" s="120">
        <f>[1]Agosto!$C$34</f>
        <v>37.299999999999997</v>
      </c>
      <c r="AF5" s="120">
        <f>[1]Agosto!$C$35</f>
        <v>38.4</v>
      </c>
      <c r="AG5" s="123">
        <f t="shared" ref="AG5:AG6" si="1">MAX(B5:AF5)</f>
        <v>38.4</v>
      </c>
      <c r="AH5" s="88">
        <f t="shared" ref="AH5:AH6" si="2">AVERAGE(B5:AF5)</f>
        <v>32.177419354838705</v>
      </c>
    </row>
    <row r="6" spans="1:36" x14ac:dyDescent="0.2">
      <c r="A6" s="58" t="s">
        <v>0</v>
      </c>
      <c r="B6" s="11">
        <f>[2]Agosto!$C$5</f>
        <v>32.5</v>
      </c>
      <c r="C6" s="11">
        <f>[2]Agosto!$C$6</f>
        <v>26.5</v>
      </c>
      <c r="D6" s="11">
        <f>[2]Agosto!$C$7</f>
        <v>19.100000000000001</v>
      </c>
      <c r="E6" s="11">
        <f>[2]Agosto!$C$8</f>
        <v>22</v>
      </c>
      <c r="F6" s="11">
        <f>[2]Agosto!$C$9</f>
        <v>22.7</v>
      </c>
      <c r="G6" s="11">
        <f>[2]Agosto!$C$10</f>
        <v>29.2</v>
      </c>
      <c r="H6" s="11">
        <f>[2]Agosto!$C$11</f>
        <v>30.9</v>
      </c>
      <c r="I6" s="11">
        <f>[2]Agosto!$C$12</f>
        <v>33.6</v>
      </c>
      <c r="J6" s="11">
        <f>[2]Agosto!$C$13</f>
        <v>34.200000000000003</v>
      </c>
      <c r="K6" s="11">
        <f>[2]Agosto!$C$14</f>
        <v>22.6</v>
      </c>
      <c r="L6" s="11">
        <f>[2]Agosto!$C$15</f>
        <v>31.9</v>
      </c>
      <c r="M6" s="11">
        <f>[2]Agosto!$C$16</f>
        <v>35.5</v>
      </c>
      <c r="N6" s="11">
        <f>[2]Agosto!$C$17</f>
        <v>23.1</v>
      </c>
      <c r="O6" s="11">
        <f>[2]Agosto!$C$18</f>
        <v>25.4</v>
      </c>
      <c r="P6" s="11">
        <f>[2]Agosto!$C$19</f>
        <v>27.2</v>
      </c>
      <c r="Q6" s="11">
        <f>[2]Agosto!$C$20</f>
        <v>31.4</v>
      </c>
      <c r="R6" s="11">
        <f>[2]Agosto!$C$21</f>
        <v>34.1</v>
      </c>
      <c r="S6" s="11">
        <f>[2]Agosto!$C$22</f>
        <v>34.1</v>
      </c>
      <c r="T6" s="11">
        <f>[2]Agosto!$C$23</f>
        <v>28.1</v>
      </c>
      <c r="U6" s="11">
        <f>[2]Agosto!$C$24</f>
        <v>28.7</v>
      </c>
      <c r="V6" s="11">
        <f>[2]Agosto!$C$25</f>
        <v>30.3</v>
      </c>
      <c r="W6" s="11">
        <f>[2]Agosto!$C$26</f>
        <v>31.1</v>
      </c>
      <c r="X6" s="11">
        <f>[2]Agosto!$C$27</f>
        <v>27.7</v>
      </c>
      <c r="Y6" s="11">
        <f>[2]Agosto!$C$28</f>
        <v>30.5</v>
      </c>
      <c r="Z6" s="11">
        <f>[2]Agosto!$C$29</f>
        <v>28.9</v>
      </c>
      <c r="AA6" s="11">
        <f>[2]Agosto!$C$30</f>
        <v>24.4</v>
      </c>
      <c r="AB6" s="11">
        <f>[2]Agosto!$C$31</f>
        <v>30</v>
      </c>
      <c r="AC6" s="11">
        <f>[2]Agosto!$C$32</f>
        <v>32.9</v>
      </c>
      <c r="AD6" s="11">
        <f>[2]Agosto!$C$33</f>
        <v>34.200000000000003</v>
      </c>
      <c r="AE6" s="11">
        <f>[2]Agosto!$C$34</f>
        <v>36.299999999999997</v>
      </c>
      <c r="AF6" s="11">
        <f>[2]Agosto!$C$35</f>
        <v>30.8</v>
      </c>
      <c r="AG6" s="123">
        <f t="shared" si="1"/>
        <v>36.299999999999997</v>
      </c>
      <c r="AH6" s="88">
        <f t="shared" si="2"/>
        <v>29.351612903225806</v>
      </c>
    </row>
    <row r="7" spans="1:36" x14ac:dyDescent="0.2">
      <c r="A7" s="58" t="s">
        <v>104</v>
      </c>
      <c r="B7" s="11">
        <f>[3]Agosto!$C$5</f>
        <v>33.6</v>
      </c>
      <c r="C7" s="11">
        <f>[3]Agosto!$C$6</f>
        <v>26.4</v>
      </c>
      <c r="D7" s="11">
        <f>[3]Agosto!$C$7</f>
        <v>19.399999999999999</v>
      </c>
      <c r="E7" s="11">
        <f>[3]Agosto!$C$8</f>
        <v>22.3</v>
      </c>
      <c r="F7" s="11">
        <f>[3]Agosto!$C$9</f>
        <v>24.3</v>
      </c>
      <c r="G7" s="11">
        <f>[3]Agosto!$C$10</f>
        <v>29.6</v>
      </c>
      <c r="H7" s="11">
        <f>[3]Agosto!$C$11</f>
        <v>31.8</v>
      </c>
      <c r="I7" s="11">
        <f>[3]Agosto!$C$12</f>
        <v>34.799999999999997</v>
      </c>
      <c r="J7" s="11">
        <f>[3]Agosto!$C$13</f>
        <v>34.700000000000003</v>
      </c>
      <c r="K7" s="11">
        <f>[3]Agosto!$C$14</f>
        <v>26.6</v>
      </c>
      <c r="L7" s="11">
        <f>[3]Agosto!$C$15</f>
        <v>33.6</v>
      </c>
      <c r="M7" s="11">
        <f>[3]Agosto!$C$16</f>
        <v>35.799999999999997</v>
      </c>
      <c r="N7" s="11">
        <f>[3]Agosto!$C$17</f>
        <v>28.9</v>
      </c>
      <c r="O7" s="11">
        <f>[3]Agosto!$C$18</f>
        <v>26.3</v>
      </c>
      <c r="P7" s="11">
        <f>[3]Agosto!$C$19</f>
        <v>28.6</v>
      </c>
      <c r="Q7" s="11">
        <f>[3]Agosto!$C$20</f>
        <v>31</v>
      </c>
      <c r="R7" s="11">
        <f>[3]Agosto!$C$21</f>
        <v>34.5</v>
      </c>
      <c r="S7" s="11">
        <f>[3]Agosto!$C$22</f>
        <v>32.1</v>
      </c>
      <c r="T7" s="11">
        <f>[3]Agosto!$C$23</f>
        <v>30.7</v>
      </c>
      <c r="U7" s="11">
        <f>[3]Agosto!$C$24</f>
        <v>29.9</v>
      </c>
      <c r="V7" s="11">
        <f>[3]Agosto!$C$25</f>
        <v>30.4</v>
      </c>
      <c r="W7" s="11">
        <f>[3]Agosto!$C$26</f>
        <v>30.4</v>
      </c>
      <c r="X7" s="11">
        <f>[3]Agosto!$C$27</f>
        <v>29.6</v>
      </c>
      <c r="Y7" s="11">
        <f>[3]Agosto!$C$28</f>
        <v>30.6</v>
      </c>
      <c r="Z7" s="11">
        <f>[3]Agosto!$C$29</f>
        <v>30.9</v>
      </c>
      <c r="AA7" s="11">
        <f>[3]Agosto!$C$30</f>
        <v>33.1</v>
      </c>
      <c r="AB7" s="11">
        <f>[3]Agosto!$C$31</f>
        <v>26.8</v>
      </c>
      <c r="AC7" s="11">
        <f>[3]Agosto!$C$32</f>
        <v>33.299999999999997</v>
      </c>
      <c r="AD7" s="11">
        <f>[3]Agosto!$C$33</f>
        <v>34.1</v>
      </c>
      <c r="AE7" s="11">
        <f>[3]Agosto!$C$34</f>
        <v>36.9</v>
      </c>
      <c r="AF7" s="11">
        <f>[3]Agosto!$C$35</f>
        <v>33</v>
      </c>
      <c r="AG7" s="123">
        <f t="shared" ref="AG7" si="3">MAX(B7:AF7)</f>
        <v>36.9</v>
      </c>
      <c r="AH7" s="88">
        <f t="shared" ref="AH7" si="4">AVERAGE(B7:AF7)</f>
        <v>30.451612903225808</v>
      </c>
    </row>
    <row r="8" spans="1:36" x14ac:dyDescent="0.2">
      <c r="A8" s="58" t="s">
        <v>1</v>
      </c>
      <c r="B8" s="11">
        <f>[4]Agosto!$C$5</f>
        <v>35.5</v>
      </c>
      <c r="C8" s="11">
        <f>[4]Agosto!$C$6</f>
        <v>25.8</v>
      </c>
      <c r="D8" s="11">
        <f>[4]Agosto!$C$7</f>
        <v>17.899999999999999</v>
      </c>
      <c r="E8" s="11">
        <f>[4]Agosto!$C$8</f>
        <v>25.1</v>
      </c>
      <c r="F8" s="11">
        <f>[4]Agosto!$C$9</f>
        <v>27</v>
      </c>
      <c r="G8" s="11">
        <f>[4]Agosto!$C$10</f>
        <v>20.100000000000001</v>
      </c>
      <c r="H8" s="11" t="str">
        <f>[4]Agosto!$C$11</f>
        <v>*</v>
      </c>
      <c r="I8" s="11" t="str">
        <f>[4]Agosto!$C$12</f>
        <v>*</v>
      </c>
      <c r="J8" s="11" t="str">
        <f>[4]Agosto!$C$13</f>
        <v>*</v>
      </c>
      <c r="K8" s="11" t="str">
        <f>[4]Agosto!$C$14</f>
        <v>*</v>
      </c>
      <c r="L8" s="11" t="str">
        <f>[4]Agosto!$C$15</f>
        <v>*</v>
      </c>
      <c r="M8" s="11" t="str">
        <f>[4]Agosto!$C$16</f>
        <v>*</v>
      </c>
      <c r="N8" s="11">
        <f>[4]Agosto!$C$17</f>
        <v>29.5</v>
      </c>
      <c r="O8" s="11">
        <f>[4]Agosto!$C$18</f>
        <v>27.8</v>
      </c>
      <c r="P8" s="11">
        <f>[4]Agosto!$C$19</f>
        <v>33.200000000000003</v>
      </c>
      <c r="Q8" s="11">
        <f>[4]Agosto!$C$20</f>
        <v>35.799999999999997</v>
      </c>
      <c r="R8" s="11">
        <f>[4]Agosto!$C$21</f>
        <v>36.200000000000003</v>
      </c>
      <c r="S8" s="11">
        <f>[4]Agosto!$C$22</f>
        <v>34.6</v>
      </c>
      <c r="T8" s="11">
        <f>[4]Agosto!$C$23</f>
        <v>30.1</v>
      </c>
      <c r="U8" s="11">
        <f>[4]Agosto!$C$24</f>
        <v>31.9</v>
      </c>
      <c r="V8" s="11">
        <f>[4]Agosto!$C$25</f>
        <v>24.8</v>
      </c>
      <c r="W8" s="11" t="str">
        <f>[4]Agosto!$C$26</f>
        <v>*</v>
      </c>
      <c r="X8" s="11" t="str">
        <f>[4]Agosto!$C$27</f>
        <v>*</v>
      </c>
      <c r="Y8" s="11" t="str">
        <f>[4]Agosto!$C$28</f>
        <v>*</v>
      </c>
      <c r="Z8" s="11" t="str">
        <f>[4]Agosto!$C$29</f>
        <v>*</v>
      </c>
      <c r="AA8" s="11" t="str">
        <f>[4]Agosto!$C$30</f>
        <v>*</v>
      </c>
      <c r="AB8" s="11" t="str">
        <f>[4]Agosto!$C$31</f>
        <v>*</v>
      </c>
      <c r="AC8" s="11">
        <f>[4]Agosto!$C$32</f>
        <v>34.799999999999997</v>
      </c>
      <c r="AD8" s="11">
        <f>[4]Agosto!$C$33</f>
        <v>36.700000000000003</v>
      </c>
      <c r="AE8" s="11">
        <f>[4]Agosto!$C$34</f>
        <v>38.299999999999997</v>
      </c>
      <c r="AF8" s="11">
        <f>[4]Agosto!$C$35</f>
        <v>36.5</v>
      </c>
      <c r="AG8" s="123">
        <f t="shared" ref="AG8:AG9" si="5">MAX(B8:AF8)</f>
        <v>38.299999999999997</v>
      </c>
      <c r="AH8" s="88">
        <f t="shared" ref="AH8:AH9" si="6">AVERAGE(B8:AF8)</f>
        <v>30.610526315789475</v>
      </c>
    </row>
    <row r="9" spans="1:36" x14ac:dyDescent="0.2">
      <c r="A9" s="58" t="s">
        <v>167</v>
      </c>
      <c r="B9" s="11">
        <f>[5]Agosto!$C$5</f>
        <v>31.3</v>
      </c>
      <c r="C9" s="11">
        <f>[5]Agosto!$C$6</f>
        <v>25.6</v>
      </c>
      <c r="D9" s="11">
        <f>[5]Agosto!$C$7</f>
        <v>16.399999999999999</v>
      </c>
      <c r="E9" s="11">
        <f>[5]Agosto!$C$8</f>
        <v>20.5</v>
      </c>
      <c r="F9" s="11">
        <f>[5]Agosto!$C$9</f>
        <v>21.3</v>
      </c>
      <c r="G9" s="11">
        <f>[5]Agosto!$C$10</f>
        <v>27.7</v>
      </c>
      <c r="H9" s="11">
        <f>[5]Agosto!$C$11</f>
        <v>30.3</v>
      </c>
      <c r="I9" s="11">
        <f>[5]Agosto!$C$12</f>
        <v>30.9</v>
      </c>
      <c r="J9" s="11">
        <f>[5]Agosto!$C$13</f>
        <v>31.7</v>
      </c>
      <c r="K9" s="11">
        <f>[5]Agosto!$C$14</f>
        <v>19.600000000000001</v>
      </c>
      <c r="L9" s="11">
        <f>[5]Agosto!$C$15</f>
        <v>30.3</v>
      </c>
      <c r="M9" s="11">
        <f>[5]Agosto!$C$16</f>
        <v>32.9</v>
      </c>
      <c r="N9" s="11">
        <f>[5]Agosto!$C$17</f>
        <v>26.7</v>
      </c>
      <c r="O9" s="11">
        <f>[5]Agosto!$C$18</f>
        <v>23.7</v>
      </c>
      <c r="P9" s="11">
        <f>[5]Agosto!$C$19</f>
        <v>26.7</v>
      </c>
      <c r="Q9" s="11">
        <f>[5]Agosto!$C$20</f>
        <v>29.8</v>
      </c>
      <c r="R9" s="11">
        <f>[5]Agosto!$C$21</f>
        <v>32.299999999999997</v>
      </c>
      <c r="S9" s="11">
        <f>[5]Agosto!$C$22</f>
        <v>31.3</v>
      </c>
      <c r="T9" s="11">
        <f>[5]Agosto!$C$23</f>
        <v>26.9</v>
      </c>
      <c r="U9" s="11">
        <f>[5]Agosto!$C$24</f>
        <v>25.5</v>
      </c>
      <c r="V9" s="11">
        <f>[5]Agosto!$C$25</f>
        <v>27.9</v>
      </c>
      <c r="W9" s="11">
        <f>[5]Agosto!$C$26</f>
        <v>29.8</v>
      </c>
      <c r="X9" s="11">
        <f>[5]Agosto!$C$27</f>
        <v>25.7</v>
      </c>
      <c r="Y9" s="11">
        <f>[5]Agosto!$C$28</f>
        <v>29.3</v>
      </c>
      <c r="Z9" s="11">
        <f>[5]Agosto!$C$29</f>
        <v>27.2</v>
      </c>
      <c r="AA9" s="11">
        <f>[5]Agosto!$C$30</f>
        <v>23.2</v>
      </c>
      <c r="AB9" s="11">
        <f>[5]Agosto!$C$31</f>
        <v>29.5</v>
      </c>
      <c r="AC9" s="11">
        <f>[5]Agosto!$C$32</f>
        <v>31.8</v>
      </c>
      <c r="AD9" s="11">
        <f>[5]Agosto!$C$33</f>
        <v>32.5</v>
      </c>
      <c r="AE9" s="11">
        <f>[5]Agosto!$C$34</f>
        <v>34</v>
      </c>
      <c r="AF9" s="11">
        <f>[5]Agosto!$C$35</f>
        <v>28.6</v>
      </c>
      <c r="AG9" s="123">
        <f t="shared" si="5"/>
        <v>34</v>
      </c>
      <c r="AH9" s="88">
        <f t="shared" si="6"/>
        <v>27.770967741935483</v>
      </c>
    </row>
    <row r="10" spans="1:36" x14ac:dyDescent="0.2">
      <c r="A10" s="58" t="s">
        <v>111</v>
      </c>
      <c r="B10" s="11" t="str">
        <f>[6]Agosto!$C$5</f>
        <v>*</v>
      </c>
      <c r="C10" s="11" t="str">
        <f>[6]Agosto!$C$6</f>
        <v>*</v>
      </c>
      <c r="D10" s="11" t="str">
        <f>[6]Agosto!$C$7</f>
        <v>*</v>
      </c>
      <c r="E10" s="11" t="str">
        <f>[6]Agosto!$C$8</f>
        <v>*</v>
      </c>
      <c r="F10" s="11" t="str">
        <f>[6]Agosto!$C$9</f>
        <v>*</v>
      </c>
      <c r="G10" s="11" t="str">
        <f>[6]Agosto!$C$10</f>
        <v>*</v>
      </c>
      <c r="H10" s="11" t="str">
        <f>[6]Agosto!$C$11</f>
        <v>*</v>
      </c>
      <c r="I10" s="11" t="str">
        <f>[6]Agosto!$C$12</f>
        <v>*</v>
      </c>
      <c r="J10" s="11" t="str">
        <f>[6]Agosto!$C$13</f>
        <v>*</v>
      </c>
      <c r="K10" s="11" t="str">
        <f>[6]Agosto!$C$14</f>
        <v>*</v>
      </c>
      <c r="L10" s="11" t="str">
        <f>[6]Agosto!$C$15</f>
        <v>*</v>
      </c>
      <c r="M10" s="11" t="str">
        <f>[6]Agosto!$C$16</f>
        <v>*</v>
      </c>
      <c r="N10" s="11" t="str">
        <f>[6]Agosto!$C$17</f>
        <v>*</v>
      </c>
      <c r="O10" s="11" t="str">
        <f>[6]Agosto!$C$18</f>
        <v>*</v>
      </c>
      <c r="P10" s="11" t="str">
        <f>[6]Agosto!$C$19</f>
        <v>*</v>
      </c>
      <c r="Q10" s="11" t="str">
        <f>[6]Agosto!$C$20</f>
        <v>*</v>
      </c>
      <c r="R10" s="11" t="str">
        <f>[6]Agosto!$C$21</f>
        <v>*</v>
      </c>
      <c r="S10" s="11" t="str">
        <f>[6]Agosto!$C$22</f>
        <v>*</v>
      </c>
      <c r="T10" s="11" t="str">
        <f>[6]Agosto!$C$23</f>
        <v>*</v>
      </c>
      <c r="U10" s="11" t="str">
        <f>[6]Agosto!$C$24</f>
        <v>*</v>
      </c>
      <c r="V10" s="11" t="str">
        <f>[6]Agosto!$C$25</f>
        <v>*</v>
      </c>
      <c r="W10" s="11" t="str">
        <f>[6]Agosto!$C$26</f>
        <v>*</v>
      </c>
      <c r="X10" s="11" t="str">
        <f>[6]Agosto!$C$27</f>
        <v>*</v>
      </c>
      <c r="Y10" s="11" t="str">
        <f>[6]Agosto!$C$28</f>
        <v>*</v>
      </c>
      <c r="Z10" s="11" t="str">
        <f>[6]Agosto!$C$29</f>
        <v>*</v>
      </c>
      <c r="AA10" s="11" t="str">
        <f>[6]Agosto!$C$30</f>
        <v>*</v>
      </c>
      <c r="AB10" s="11" t="str">
        <f>[6]Agosto!$C$31</f>
        <v>*</v>
      </c>
      <c r="AC10" s="11" t="str">
        <f>[6]Agosto!$C$32</f>
        <v>*</v>
      </c>
      <c r="AD10" s="11" t="str">
        <f>[6]Agosto!$C$33</f>
        <v>*</v>
      </c>
      <c r="AE10" s="11" t="str">
        <f>[6]Agosto!$C$34</f>
        <v>*</v>
      </c>
      <c r="AF10" s="11" t="str">
        <f>[6]Agosto!$C$35</f>
        <v>*</v>
      </c>
      <c r="AG10" s="123" t="s">
        <v>226</v>
      </c>
      <c r="AH10" s="88" t="s">
        <v>226</v>
      </c>
    </row>
    <row r="11" spans="1:36" x14ac:dyDescent="0.2">
      <c r="A11" s="58" t="s">
        <v>64</v>
      </c>
      <c r="B11" s="11">
        <f>[7]Agosto!$C$5</f>
        <v>33.5</v>
      </c>
      <c r="C11" s="11">
        <f>[7]Agosto!$C$6</f>
        <v>29.5</v>
      </c>
      <c r="D11" s="11">
        <f>[7]Agosto!$C$7</f>
        <v>18.100000000000001</v>
      </c>
      <c r="E11" s="11">
        <f>[7]Agosto!$C$8</f>
        <v>21.2</v>
      </c>
      <c r="F11" s="11">
        <f>[7]Agosto!$C$9</f>
        <v>23.8</v>
      </c>
      <c r="G11" s="11">
        <f>[7]Agosto!$C$10</f>
        <v>28.4</v>
      </c>
      <c r="H11" s="11">
        <f>[7]Agosto!$C$11</f>
        <v>31.7</v>
      </c>
      <c r="I11" s="11">
        <f>[7]Agosto!$C$12</f>
        <v>33.9</v>
      </c>
      <c r="J11" s="11">
        <f>[7]Agosto!$C$13</f>
        <v>34.6</v>
      </c>
      <c r="K11" s="11">
        <f>[7]Agosto!$C$14</f>
        <v>29.8</v>
      </c>
      <c r="L11" s="11">
        <f>[7]Agosto!$C$15</f>
        <v>33.6</v>
      </c>
      <c r="M11" s="11">
        <f>[7]Agosto!$C$16</f>
        <v>36.799999999999997</v>
      </c>
      <c r="N11" s="11">
        <f>[7]Agosto!$C$17</f>
        <v>32.200000000000003</v>
      </c>
      <c r="O11" s="11">
        <f>[7]Agosto!$C$18</f>
        <v>26.1</v>
      </c>
      <c r="P11" s="11">
        <f>[7]Agosto!$C$19</f>
        <v>28.2</v>
      </c>
      <c r="Q11" s="11">
        <f>[7]Agosto!$C$20</f>
        <v>30.7</v>
      </c>
      <c r="R11" s="11">
        <f>[7]Agosto!$C$21</f>
        <v>34.1</v>
      </c>
      <c r="S11" s="11">
        <f>[7]Agosto!$C$22</f>
        <v>32.200000000000003</v>
      </c>
      <c r="T11" s="11">
        <f>[7]Agosto!$C$23</f>
        <v>32.1</v>
      </c>
      <c r="U11" s="11">
        <f>[7]Agosto!$C$24</f>
        <v>28.7</v>
      </c>
      <c r="V11" s="11">
        <f>[7]Agosto!$C$25</f>
        <v>30</v>
      </c>
      <c r="W11" s="11">
        <f>[7]Agosto!$C$26</f>
        <v>28.8</v>
      </c>
      <c r="X11" s="11">
        <f>[7]Agosto!$C$27</f>
        <v>29.8</v>
      </c>
      <c r="Y11" s="11">
        <f>[7]Agosto!$C$28</f>
        <v>29</v>
      </c>
      <c r="Z11" s="11">
        <f>[7]Agosto!$C$29</f>
        <v>29.6</v>
      </c>
      <c r="AA11" s="11">
        <f>[7]Agosto!$C$30</f>
        <v>32.299999999999997</v>
      </c>
      <c r="AB11" s="11">
        <f>[7]Agosto!$C$31</f>
        <v>29.4</v>
      </c>
      <c r="AC11" s="11">
        <f>[7]Agosto!$C$32</f>
        <v>31.3</v>
      </c>
      <c r="AD11" s="11">
        <f>[7]Agosto!$C$33</f>
        <v>33.5</v>
      </c>
      <c r="AE11" s="11">
        <f>[7]Agosto!$C$34</f>
        <v>37.1</v>
      </c>
      <c r="AF11" s="11">
        <f>[7]Agosto!$C$35</f>
        <v>37.9</v>
      </c>
      <c r="AG11" s="123">
        <f t="shared" ref="AG11:AG12" si="7">MAX(B11:AF11)</f>
        <v>37.9</v>
      </c>
      <c r="AH11" s="88">
        <f t="shared" ref="AH11:AH12" si="8">AVERAGE(B11:AF11)</f>
        <v>30.57741935483871</v>
      </c>
    </row>
    <row r="12" spans="1:36" x14ac:dyDescent="0.2">
      <c r="A12" s="58" t="s">
        <v>41</v>
      </c>
      <c r="B12" s="11">
        <f>[8]Agosto!$C$5</f>
        <v>32.6</v>
      </c>
      <c r="C12" s="11">
        <f>[8]Agosto!$C$6</f>
        <v>26.2</v>
      </c>
      <c r="D12" s="11">
        <f>[8]Agosto!$C$7</f>
        <v>18.600000000000001</v>
      </c>
      <c r="E12" s="11">
        <f>[8]Agosto!$C$8</f>
        <v>22.3</v>
      </c>
      <c r="F12" s="11">
        <f>[8]Agosto!$C$9</f>
        <v>26.1</v>
      </c>
      <c r="G12" s="11">
        <f>[8]Agosto!$C$10</f>
        <v>30.3</v>
      </c>
      <c r="H12" s="11">
        <f>[8]Agosto!$C$11</f>
        <v>32.299999999999997</v>
      </c>
      <c r="I12" s="11">
        <f>[8]Agosto!$C$12</f>
        <v>33.799999999999997</v>
      </c>
      <c r="J12" s="11">
        <f>[8]Agosto!$C$13</f>
        <v>33.5</v>
      </c>
      <c r="K12" s="11">
        <f>[8]Agosto!$C$14</f>
        <v>22</v>
      </c>
      <c r="L12" s="11">
        <f>[8]Agosto!$C$15</f>
        <v>32.700000000000003</v>
      </c>
      <c r="M12" s="11">
        <f>[8]Agosto!$C$16</f>
        <v>34.799999999999997</v>
      </c>
      <c r="N12" s="11">
        <f>[8]Agosto!$C$17</f>
        <v>23.6</v>
      </c>
      <c r="O12" s="11">
        <f>[8]Agosto!$C$18</f>
        <v>22.9</v>
      </c>
      <c r="P12" s="11">
        <f>[8]Agosto!$C$19</f>
        <v>30.5</v>
      </c>
      <c r="Q12" s="11">
        <f>[8]Agosto!$C$20</f>
        <v>33.5</v>
      </c>
      <c r="R12" s="11">
        <f>[8]Agosto!$C$21</f>
        <v>34.700000000000003</v>
      </c>
      <c r="S12" s="11">
        <f>[8]Agosto!$C$22</f>
        <v>34</v>
      </c>
      <c r="T12" s="11">
        <f>[8]Agosto!$C$23</f>
        <v>26.1</v>
      </c>
      <c r="U12" s="11">
        <f>[8]Agosto!$C$24</f>
        <v>26.9</v>
      </c>
      <c r="V12" s="11">
        <f>[8]Agosto!$C$25</f>
        <v>31</v>
      </c>
      <c r="W12" s="11">
        <f>[8]Agosto!$C$26</f>
        <v>33.1</v>
      </c>
      <c r="X12" s="11">
        <f>[8]Agosto!$C$27</f>
        <v>28.6</v>
      </c>
      <c r="Y12" s="11">
        <f>[8]Agosto!$C$28</f>
        <v>32.9</v>
      </c>
      <c r="Z12" s="11">
        <f>[8]Agosto!$C$29</f>
        <v>31</v>
      </c>
      <c r="AA12" s="11">
        <f>[8]Agosto!$C$30</f>
        <v>28</v>
      </c>
      <c r="AB12" s="11">
        <f>[8]Agosto!$C$31</f>
        <v>32.200000000000003</v>
      </c>
      <c r="AC12" s="11">
        <f>[8]Agosto!$C$32</f>
        <v>33.4</v>
      </c>
      <c r="AD12" s="11">
        <f>[8]Agosto!$C$33</f>
        <v>35.5</v>
      </c>
      <c r="AE12" s="11">
        <f>[8]Agosto!$C$34</f>
        <v>36.700000000000003</v>
      </c>
      <c r="AF12" s="11">
        <f>[8]Agosto!$C$35</f>
        <v>29.5</v>
      </c>
      <c r="AG12" s="123">
        <f t="shared" si="7"/>
        <v>36.700000000000003</v>
      </c>
      <c r="AH12" s="88">
        <f t="shared" si="8"/>
        <v>29.977419354838716</v>
      </c>
    </row>
    <row r="13" spans="1:36" x14ac:dyDescent="0.2">
      <c r="A13" s="58" t="s">
        <v>114</v>
      </c>
      <c r="B13" s="11" t="str">
        <f>[9]Agosto!$C$5</f>
        <v>*</v>
      </c>
      <c r="C13" s="11" t="str">
        <f>[9]Agosto!$C$6</f>
        <v>*</v>
      </c>
      <c r="D13" s="11" t="str">
        <f>[9]Agosto!$C$7</f>
        <v>*</v>
      </c>
      <c r="E13" s="11" t="str">
        <f>[9]Agosto!$C$8</f>
        <v>*</v>
      </c>
      <c r="F13" s="11" t="str">
        <f>[9]Agosto!$C$9</f>
        <v>*</v>
      </c>
      <c r="G13" s="11" t="str">
        <f>[9]Agosto!$C$10</f>
        <v>*</v>
      </c>
      <c r="H13" s="11" t="str">
        <f>[9]Agosto!$C$11</f>
        <v>*</v>
      </c>
      <c r="I13" s="11" t="str">
        <f>[9]Agosto!$C$12</f>
        <v>*</v>
      </c>
      <c r="J13" s="11" t="str">
        <f>[9]Agosto!$C$13</f>
        <v>*</v>
      </c>
      <c r="K13" s="11" t="str">
        <f>[9]Agosto!$C$14</f>
        <v>*</v>
      </c>
      <c r="L13" s="11" t="str">
        <f>[9]Agosto!$C$15</f>
        <v>*</v>
      </c>
      <c r="M13" s="11" t="str">
        <f>[9]Agosto!$C$16</f>
        <v>*</v>
      </c>
      <c r="N13" s="11" t="str">
        <f>[9]Agosto!$C$17</f>
        <v>*</v>
      </c>
      <c r="O13" s="11" t="str">
        <f>[9]Agosto!$C$18</f>
        <v>*</v>
      </c>
      <c r="P13" s="11" t="str">
        <f>[9]Agosto!$C$19</f>
        <v>*</v>
      </c>
      <c r="Q13" s="11" t="str">
        <f>[9]Agosto!$C$20</f>
        <v>*</v>
      </c>
      <c r="R13" s="11" t="str">
        <f>[9]Agosto!$C$21</f>
        <v>*</v>
      </c>
      <c r="S13" s="11" t="str">
        <f>[9]Agosto!$C$22</f>
        <v>*</v>
      </c>
      <c r="T13" s="11" t="str">
        <f>[9]Agosto!$C$23</f>
        <v>*</v>
      </c>
      <c r="U13" s="11" t="str">
        <f>[9]Agosto!$C$24</f>
        <v>*</v>
      </c>
      <c r="V13" s="11" t="str">
        <f>[9]Agosto!$C$25</f>
        <v>*</v>
      </c>
      <c r="W13" s="11" t="str">
        <f>[9]Agosto!$C$26</f>
        <v>*</v>
      </c>
      <c r="X13" s="11" t="str">
        <f>[9]Agosto!$C$27</f>
        <v>*</v>
      </c>
      <c r="Y13" s="11" t="str">
        <f>[9]Agosto!$C$28</f>
        <v>*</v>
      </c>
      <c r="Z13" s="11" t="str">
        <f>[9]Agosto!$C$29</f>
        <v>*</v>
      </c>
      <c r="AA13" s="11" t="str">
        <f>[9]Agosto!$C$30</f>
        <v>*</v>
      </c>
      <c r="AB13" s="11" t="str">
        <f>[9]Agosto!$C$31</f>
        <v>*</v>
      </c>
      <c r="AC13" s="11" t="str">
        <f>[9]Agosto!$C$32</f>
        <v>*</v>
      </c>
      <c r="AD13" s="11" t="str">
        <f>[9]Agosto!$C$33</f>
        <v>*</v>
      </c>
      <c r="AE13" s="11" t="str">
        <f>[9]Agosto!$C$34</f>
        <v>*</v>
      </c>
      <c r="AF13" s="11" t="str">
        <f>[9]Agosto!$C$35</f>
        <v>*</v>
      </c>
      <c r="AG13" s="129" t="s">
        <v>226</v>
      </c>
      <c r="AH13" s="106" t="s">
        <v>226</v>
      </c>
    </row>
    <row r="14" spans="1:36" x14ac:dyDescent="0.2">
      <c r="A14" s="58" t="s">
        <v>118</v>
      </c>
      <c r="B14" s="11" t="str">
        <f>[10]Agosto!$C$5</f>
        <v>*</v>
      </c>
      <c r="C14" s="11" t="str">
        <f>[10]Agosto!$C$6</f>
        <v>*</v>
      </c>
      <c r="D14" s="11" t="str">
        <f>[10]Agosto!$C$7</f>
        <v>*</v>
      </c>
      <c r="E14" s="11" t="str">
        <f>[10]Agosto!$C$8</f>
        <v>*</v>
      </c>
      <c r="F14" s="11" t="str">
        <f>[10]Agosto!$C$9</f>
        <v>*</v>
      </c>
      <c r="G14" s="11" t="str">
        <f>[10]Agosto!$C$10</f>
        <v>*</v>
      </c>
      <c r="H14" s="11" t="str">
        <f>[10]Agosto!$C$11</f>
        <v>*</v>
      </c>
      <c r="I14" s="11" t="str">
        <f>[10]Agosto!$C$12</f>
        <v>*</v>
      </c>
      <c r="J14" s="11" t="str">
        <f>[10]Agosto!$C$13</f>
        <v>*</v>
      </c>
      <c r="K14" s="11" t="str">
        <f>[10]Agosto!$C$14</f>
        <v>*</v>
      </c>
      <c r="L14" s="11" t="str">
        <f>[10]Agosto!$C$15</f>
        <v>*</v>
      </c>
      <c r="M14" s="11" t="str">
        <f>[10]Agosto!$C$16</f>
        <v>*</v>
      </c>
      <c r="N14" s="11" t="str">
        <f>[10]Agosto!$C$17</f>
        <v>*</v>
      </c>
      <c r="O14" s="11" t="str">
        <f>[10]Agosto!$C$18</f>
        <v>*</v>
      </c>
      <c r="P14" s="11" t="str">
        <f>[10]Agosto!$C$19</f>
        <v>*</v>
      </c>
      <c r="Q14" s="11" t="str">
        <f>[10]Agosto!$C$20</f>
        <v>*</v>
      </c>
      <c r="R14" s="11" t="str">
        <f>[10]Agosto!$C$21</f>
        <v>*</v>
      </c>
      <c r="S14" s="11" t="str">
        <f>[10]Agosto!$C$22</f>
        <v>*</v>
      </c>
      <c r="T14" s="11" t="str">
        <f>[10]Agosto!$C$23</f>
        <v>*</v>
      </c>
      <c r="U14" s="11" t="str">
        <f>[10]Agosto!$C$24</f>
        <v>*</v>
      </c>
      <c r="V14" s="11" t="str">
        <f>[10]Agosto!$C$25</f>
        <v>*</v>
      </c>
      <c r="W14" s="11" t="str">
        <f>[10]Agosto!$C$26</f>
        <v>*</v>
      </c>
      <c r="X14" s="11" t="str">
        <f>[10]Agosto!$C$27</f>
        <v>*</v>
      </c>
      <c r="Y14" s="11" t="str">
        <f>[10]Agosto!$C$28</f>
        <v>*</v>
      </c>
      <c r="Z14" s="11" t="str">
        <f>[10]Agosto!$C$29</f>
        <v>*</v>
      </c>
      <c r="AA14" s="11" t="str">
        <f>[10]Agosto!$C$30</f>
        <v>*</v>
      </c>
      <c r="AB14" s="11" t="str">
        <f>[10]Agosto!$C$31</f>
        <v>*</v>
      </c>
      <c r="AC14" s="11" t="str">
        <f>[10]Agosto!$C$32</f>
        <v>*</v>
      </c>
      <c r="AD14" s="11" t="str">
        <f>[10]Agosto!$C$33</f>
        <v>*</v>
      </c>
      <c r="AE14" s="11" t="str">
        <f>[10]Agosto!$C$34</f>
        <v>*</v>
      </c>
      <c r="AF14" s="11" t="str">
        <f>[10]Agosto!$C$35</f>
        <v>*</v>
      </c>
      <c r="AG14" s="123" t="s">
        <v>226</v>
      </c>
      <c r="AH14" s="88" t="s">
        <v>226</v>
      </c>
    </row>
    <row r="15" spans="1:36" x14ac:dyDescent="0.2">
      <c r="A15" s="58" t="s">
        <v>121</v>
      </c>
      <c r="B15" s="11">
        <f>[11]Agosto!$C$5</f>
        <v>32.700000000000003</v>
      </c>
      <c r="C15" s="11">
        <f>[11]Agosto!$C$6</f>
        <v>20.2</v>
      </c>
      <c r="D15" s="11">
        <f>[11]Agosto!$C$7</f>
        <v>18.8</v>
      </c>
      <c r="E15" s="11">
        <f>[11]Agosto!$C$8</f>
        <v>22.2</v>
      </c>
      <c r="F15" s="11">
        <f>[11]Agosto!$C$9</f>
        <v>23.9</v>
      </c>
      <c r="G15" s="11">
        <f>[11]Agosto!$C$10</f>
        <v>29.4</v>
      </c>
      <c r="H15" s="11">
        <f>[11]Agosto!$C$11</f>
        <v>30.8</v>
      </c>
      <c r="I15" s="11">
        <f>[11]Agosto!$C$12</f>
        <v>33.4</v>
      </c>
      <c r="J15" s="11">
        <f>[11]Agosto!$C$13</f>
        <v>34.1</v>
      </c>
      <c r="K15" s="11">
        <f>[11]Agosto!$C$14</f>
        <v>19.3</v>
      </c>
      <c r="L15" s="11">
        <f>[11]Agosto!$C$15</f>
        <v>32.6</v>
      </c>
      <c r="M15" s="11">
        <f>[11]Agosto!$C$16</f>
        <v>35.1</v>
      </c>
      <c r="N15" s="11">
        <f>[11]Agosto!$C$17</f>
        <v>24.6</v>
      </c>
      <c r="O15" s="11">
        <f>[11]Agosto!$C$18</f>
        <v>25.4</v>
      </c>
      <c r="P15" s="11">
        <f>[11]Agosto!$C$19</f>
        <v>27.6</v>
      </c>
      <c r="Q15" s="11">
        <f>[11]Agosto!$C$20</f>
        <v>31.2</v>
      </c>
      <c r="R15" s="11">
        <f>[11]Agosto!$C$21</f>
        <v>34</v>
      </c>
      <c r="S15" s="11">
        <f>[11]Agosto!$C$22</f>
        <v>33.799999999999997</v>
      </c>
      <c r="T15" s="11">
        <f>[11]Agosto!$C$23</f>
        <v>28.2</v>
      </c>
      <c r="U15" s="11">
        <f>[11]Agosto!$C$24</f>
        <v>28.8</v>
      </c>
      <c r="V15" s="11">
        <f>[11]Agosto!$C$25</f>
        <v>29.5</v>
      </c>
      <c r="W15" s="11">
        <f>[11]Agosto!$C$26</f>
        <v>30.4</v>
      </c>
      <c r="X15" s="11">
        <f>[11]Agosto!$C$27</f>
        <v>28.1</v>
      </c>
      <c r="Y15" s="11">
        <f>[11]Agosto!$C$28</f>
        <v>30.7</v>
      </c>
      <c r="Z15" s="11">
        <f>[11]Agosto!$C$29</f>
        <v>29.6</v>
      </c>
      <c r="AA15" s="11">
        <f>[11]Agosto!$C$30</f>
        <v>30.1</v>
      </c>
      <c r="AB15" s="11">
        <f>[11]Agosto!$C$31</f>
        <v>26.9</v>
      </c>
      <c r="AC15" s="11">
        <f>[11]Agosto!$C$32</f>
        <v>32.6</v>
      </c>
      <c r="AD15" s="11">
        <f>[11]Agosto!$C$33</f>
        <v>34</v>
      </c>
      <c r="AE15" s="11">
        <f>[11]Agosto!$C$34</f>
        <v>36.299999999999997</v>
      </c>
      <c r="AF15" s="11">
        <f>[11]Agosto!$C$35</f>
        <v>28</v>
      </c>
      <c r="AG15" s="123">
        <f t="shared" ref="AG15" si="9">MAX(B15:AF15)</f>
        <v>36.299999999999997</v>
      </c>
      <c r="AH15" s="88">
        <f t="shared" ref="AH15" si="10">AVERAGE(B15:AF15)</f>
        <v>29.106451612903228</v>
      </c>
    </row>
    <row r="16" spans="1:36" x14ac:dyDescent="0.2">
      <c r="A16" s="58" t="s">
        <v>168</v>
      </c>
      <c r="B16" s="11" t="str">
        <f>[12]Agosto!$C$5</f>
        <v>*</v>
      </c>
      <c r="C16" s="11" t="str">
        <f>[12]Agosto!$C$6</f>
        <v>*</v>
      </c>
      <c r="D16" s="11" t="str">
        <f>[12]Agosto!$C$7</f>
        <v>*</v>
      </c>
      <c r="E16" s="11" t="str">
        <f>[12]Agosto!$C$8</f>
        <v>*</v>
      </c>
      <c r="F16" s="11" t="str">
        <f>[12]Agosto!$C$9</f>
        <v>*</v>
      </c>
      <c r="G16" s="11" t="str">
        <f>[12]Agosto!$C$10</f>
        <v>*</v>
      </c>
      <c r="H16" s="11" t="str">
        <f>[12]Agosto!$C$11</f>
        <v>*</v>
      </c>
      <c r="I16" s="11" t="str">
        <f>[12]Agosto!$C$12</f>
        <v>*</v>
      </c>
      <c r="J16" s="11" t="str">
        <f>[12]Agosto!$C$13</f>
        <v>*</v>
      </c>
      <c r="K16" s="11" t="str">
        <f>[12]Agosto!$C$14</f>
        <v>*</v>
      </c>
      <c r="L16" s="11" t="str">
        <f>[12]Agosto!$C$15</f>
        <v>*</v>
      </c>
      <c r="M16" s="11" t="str">
        <f>[12]Agosto!$C$16</f>
        <v>*</v>
      </c>
      <c r="N16" s="11" t="str">
        <f>[12]Agosto!$C$17</f>
        <v>*</v>
      </c>
      <c r="O16" s="11" t="str">
        <f>[12]Agosto!$C$18</f>
        <v>*</v>
      </c>
      <c r="P16" s="11" t="str">
        <f>[12]Agosto!$C$19</f>
        <v>*</v>
      </c>
      <c r="Q16" s="11" t="str">
        <f>[12]Agosto!$C$20</f>
        <v>*</v>
      </c>
      <c r="R16" s="11" t="str">
        <f>[12]Agosto!$C$21</f>
        <v>*</v>
      </c>
      <c r="S16" s="11" t="str">
        <f>[12]Agosto!$C$22</f>
        <v>*</v>
      </c>
      <c r="T16" s="11" t="str">
        <f>[12]Agosto!$C$23</f>
        <v>*</v>
      </c>
      <c r="U16" s="11" t="str">
        <f>[12]Agosto!$C$24</f>
        <v>*</v>
      </c>
      <c r="V16" s="11" t="str">
        <f>[12]Agosto!$C$25</f>
        <v>*</v>
      </c>
      <c r="W16" s="11" t="str">
        <f>[12]Agosto!$C$26</f>
        <v>*</v>
      </c>
      <c r="X16" s="11" t="str">
        <f>[12]Agosto!$C$27</f>
        <v>*</v>
      </c>
      <c r="Y16" s="11" t="str">
        <f>[12]Agosto!$C$28</f>
        <v>*</v>
      </c>
      <c r="Z16" s="11" t="str">
        <f>[12]Agosto!$C$29</f>
        <v>*</v>
      </c>
      <c r="AA16" s="11" t="str">
        <f>[12]Agosto!$C$30</f>
        <v>*</v>
      </c>
      <c r="AB16" s="11" t="str">
        <f>[12]Agosto!$C$31</f>
        <v>*</v>
      </c>
      <c r="AC16" s="11" t="str">
        <f>[12]Agosto!$C$32</f>
        <v>*</v>
      </c>
      <c r="AD16" s="11" t="str">
        <f>[12]Agosto!$C$33</f>
        <v>*</v>
      </c>
      <c r="AE16" s="11" t="str">
        <f>[12]Agosto!$C$34</f>
        <v>*</v>
      </c>
      <c r="AF16" s="11" t="str">
        <f>[12]Agosto!$C$35</f>
        <v>*</v>
      </c>
      <c r="AG16" s="123" t="s">
        <v>226</v>
      </c>
      <c r="AH16" s="88" t="s">
        <v>226</v>
      </c>
      <c r="AJ16" s="12" t="s">
        <v>47</v>
      </c>
    </row>
    <row r="17" spans="1:39" x14ac:dyDescent="0.2">
      <c r="A17" s="58" t="s">
        <v>2</v>
      </c>
      <c r="B17" s="11">
        <f>[13]Agosto!$C$5</f>
        <v>32.1</v>
      </c>
      <c r="C17" s="11">
        <f>[13]Agosto!$C$6</f>
        <v>25.2</v>
      </c>
      <c r="D17" s="11">
        <f>[13]Agosto!$C$7</f>
        <v>15.4</v>
      </c>
      <c r="E17" s="11">
        <f>[13]Agosto!$C$8</f>
        <v>23.2</v>
      </c>
      <c r="F17" s="11">
        <f>[13]Agosto!$C$9</f>
        <v>23.8</v>
      </c>
      <c r="G17" s="11">
        <f>[13]Agosto!$C$10</f>
        <v>28.2</v>
      </c>
      <c r="H17" s="11">
        <f>[13]Agosto!$C$11</f>
        <v>32.299999999999997</v>
      </c>
      <c r="I17" s="11">
        <f>[13]Agosto!$C$12</f>
        <v>33.299999999999997</v>
      </c>
      <c r="J17" s="11">
        <f>[13]Agosto!$C$13</f>
        <v>32.6</v>
      </c>
      <c r="K17" s="11">
        <f>[13]Agosto!$C$14</f>
        <v>29.5</v>
      </c>
      <c r="L17" s="11">
        <f>[13]Agosto!$C$15</f>
        <v>33.200000000000003</v>
      </c>
      <c r="M17" s="11">
        <f>[13]Agosto!$C$16</f>
        <v>34.299999999999997</v>
      </c>
      <c r="N17" s="11">
        <f>[13]Agosto!$C$17</f>
        <v>29</v>
      </c>
      <c r="O17" s="11">
        <f>[13]Agosto!$C$18</f>
        <v>27.4</v>
      </c>
      <c r="P17" s="11">
        <f>[13]Agosto!$C$19</f>
        <v>29.8</v>
      </c>
      <c r="Q17" s="11">
        <f>[13]Agosto!$C$20</f>
        <v>32.299999999999997</v>
      </c>
      <c r="R17" s="11">
        <f>[13]Agosto!$C$21</f>
        <v>33.4</v>
      </c>
      <c r="S17" s="11">
        <f>[13]Agosto!$C$22</f>
        <v>31.5</v>
      </c>
      <c r="T17" s="11">
        <f>[13]Agosto!$C$23</f>
        <v>26.7</v>
      </c>
      <c r="U17" s="11">
        <f>[13]Agosto!$C$24</f>
        <v>30.2</v>
      </c>
      <c r="V17" s="11">
        <f>[13]Agosto!$C$25</f>
        <v>32.1</v>
      </c>
      <c r="W17" s="11">
        <f>[13]Agosto!$C$26</f>
        <v>33.1</v>
      </c>
      <c r="X17" s="11">
        <f>[13]Agosto!$C$27</f>
        <v>30.5</v>
      </c>
      <c r="Y17" s="11">
        <f>[13]Agosto!$C$28</f>
        <v>31.7</v>
      </c>
      <c r="Z17" s="11">
        <f>[13]Agosto!$C$29</f>
        <v>32.4</v>
      </c>
      <c r="AA17" s="11">
        <f>[13]Agosto!$C$30</f>
        <v>34.299999999999997</v>
      </c>
      <c r="AB17" s="11">
        <f>[13]Agosto!$C$31</f>
        <v>25.9</v>
      </c>
      <c r="AC17" s="11">
        <f>[13]Agosto!$C$32</f>
        <v>32.299999999999997</v>
      </c>
      <c r="AD17" s="11">
        <f>[13]Agosto!$C$33</f>
        <v>34.799999999999997</v>
      </c>
      <c r="AE17" s="11">
        <f>[13]Agosto!$C$34</f>
        <v>35.700000000000003</v>
      </c>
      <c r="AF17" s="11">
        <f>[13]Agosto!$C$35</f>
        <v>33.5</v>
      </c>
      <c r="AG17" s="123">
        <f t="shared" ref="AG17:AG23" si="11">MAX(B17:AF17)</f>
        <v>35.700000000000003</v>
      </c>
      <c r="AH17" s="88">
        <f t="shared" ref="AH17:AH23" si="12">AVERAGE(B17:AF17)</f>
        <v>30.312903225806455</v>
      </c>
      <c r="AJ17" s="12" t="s">
        <v>47</v>
      </c>
    </row>
    <row r="18" spans="1:39" x14ac:dyDescent="0.2">
      <c r="A18" s="58" t="s">
        <v>3</v>
      </c>
      <c r="B18" s="11">
        <f>[14]Agosto!$C$5</f>
        <v>34.5</v>
      </c>
      <c r="C18" s="11">
        <f>[14]Agosto!$C$6</f>
        <v>34.799999999999997</v>
      </c>
      <c r="D18" s="11">
        <f>[14]Agosto!$C$7</f>
        <v>24.9</v>
      </c>
      <c r="E18" s="11">
        <f>[14]Agosto!$C$8</f>
        <v>18.3</v>
      </c>
      <c r="F18" s="11">
        <f>[14]Agosto!$C$9</f>
        <v>25.8</v>
      </c>
      <c r="G18" s="11">
        <f>[14]Agosto!$C$10</f>
        <v>21.9</v>
      </c>
      <c r="H18" s="11">
        <f>[14]Agosto!$C$11</f>
        <v>30.7</v>
      </c>
      <c r="I18" s="11">
        <f>[14]Agosto!$C$12</f>
        <v>31.5</v>
      </c>
      <c r="J18" s="11">
        <f>[14]Agosto!$C$13</f>
        <v>33</v>
      </c>
      <c r="K18" s="11">
        <f>[14]Agosto!$C$14</f>
        <v>33.4</v>
      </c>
      <c r="L18" s="11">
        <f>[14]Agosto!$C$15</f>
        <v>34.1</v>
      </c>
      <c r="M18" s="11">
        <f>[14]Agosto!$C$16</f>
        <v>34.9</v>
      </c>
      <c r="N18" s="11">
        <f>[14]Agosto!$C$17</f>
        <v>33.6</v>
      </c>
      <c r="O18" s="11">
        <f>[14]Agosto!$C$18</f>
        <v>28.9</v>
      </c>
      <c r="P18" s="11">
        <f>[14]Agosto!$C$19</f>
        <v>29.9</v>
      </c>
      <c r="Q18" s="11">
        <f>[14]Agosto!$C$20</f>
        <v>30.6</v>
      </c>
      <c r="R18" s="11">
        <f>[14]Agosto!$C$21</f>
        <v>33.4</v>
      </c>
      <c r="S18" s="11">
        <f>[14]Agosto!$C$22</f>
        <v>35.1</v>
      </c>
      <c r="T18" s="11">
        <f>[14]Agosto!$C$23</f>
        <v>33.1</v>
      </c>
      <c r="U18" s="11">
        <f>[14]Agosto!$C$24</f>
        <v>32.4</v>
      </c>
      <c r="V18" s="11">
        <f>[14]Agosto!$C$25</f>
        <v>33.200000000000003</v>
      </c>
      <c r="W18" s="11">
        <f>[14]Agosto!$C$26</f>
        <v>31.7</v>
      </c>
      <c r="X18" s="11">
        <f>[14]Agosto!$C$27</f>
        <v>30.9</v>
      </c>
      <c r="Y18" s="11">
        <f>[14]Agosto!$C$28</f>
        <v>30.1</v>
      </c>
      <c r="Z18" s="11">
        <f>[14]Agosto!$C$29</f>
        <v>31.3</v>
      </c>
      <c r="AA18" s="11">
        <f>[14]Agosto!$C$30</f>
        <v>34.299999999999997</v>
      </c>
      <c r="AB18" s="11">
        <f>[14]Agosto!$C$31</f>
        <v>31.8</v>
      </c>
      <c r="AC18" s="11">
        <f>[14]Agosto!$C$32</f>
        <v>31.1</v>
      </c>
      <c r="AD18" s="11">
        <f>[14]Agosto!$C$33</f>
        <v>32.9</v>
      </c>
      <c r="AE18" s="11">
        <f>[14]Agosto!$C$34</f>
        <v>35.6</v>
      </c>
      <c r="AF18" s="11">
        <f>[14]Agosto!$C$35</f>
        <v>37</v>
      </c>
      <c r="AG18" s="123">
        <f t="shared" si="11"/>
        <v>37</v>
      </c>
      <c r="AH18" s="88">
        <f t="shared" si="12"/>
        <v>31.441935483870967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>
        <f>[15]Agosto!$C$5</f>
        <v>31.2</v>
      </c>
      <c r="C19" s="11">
        <f>[15]Agosto!$C$6</f>
        <v>32.299999999999997</v>
      </c>
      <c r="D19" s="11">
        <f>[15]Agosto!$C$7</f>
        <v>19.100000000000001</v>
      </c>
      <c r="E19" s="11">
        <f>[15]Agosto!$C$8</f>
        <v>14.1</v>
      </c>
      <c r="F19" s="11">
        <f>[15]Agosto!$C$9</f>
        <v>24.5</v>
      </c>
      <c r="G19" s="11">
        <f>[15]Agosto!$C$10</f>
        <v>19.2</v>
      </c>
      <c r="H19" s="11">
        <f>[15]Agosto!$C$11</f>
        <v>29.5</v>
      </c>
      <c r="I19" s="11">
        <f>[15]Agosto!$C$12</f>
        <v>29.9</v>
      </c>
      <c r="J19" s="11">
        <f>[15]Agosto!$C$13</f>
        <v>30.9</v>
      </c>
      <c r="K19" s="11">
        <f>[15]Agosto!$C$14</f>
        <v>31.6</v>
      </c>
      <c r="L19" s="11">
        <f>[15]Agosto!$C$15</f>
        <v>31.7</v>
      </c>
      <c r="M19" s="11">
        <f>[15]Agosto!$C$16</f>
        <v>32.299999999999997</v>
      </c>
      <c r="N19" s="11">
        <f>[15]Agosto!$C$17</f>
        <v>31.6</v>
      </c>
      <c r="O19" s="11">
        <f>[15]Agosto!$C$18</f>
        <v>27.3</v>
      </c>
      <c r="P19" s="11">
        <f>[15]Agosto!$C$19</f>
        <v>27.6</v>
      </c>
      <c r="Q19" s="11">
        <f>[15]Agosto!$C$20</f>
        <v>30</v>
      </c>
      <c r="R19" s="11">
        <f>[15]Agosto!$C$21</f>
        <v>31.1</v>
      </c>
      <c r="S19" s="11">
        <f>[15]Agosto!$C$22</f>
        <v>33.1</v>
      </c>
      <c r="T19" s="11">
        <f>[15]Agosto!$C$23</f>
        <v>29.8</v>
      </c>
      <c r="U19" s="11">
        <f>[15]Agosto!$C$24</f>
        <v>31.5</v>
      </c>
      <c r="V19" s="11">
        <f>[15]Agosto!$C$25</f>
        <v>31.6</v>
      </c>
      <c r="W19" s="11">
        <f>[15]Agosto!$C$26</f>
        <v>30.5</v>
      </c>
      <c r="X19" s="11">
        <f>[15]Agosto!$C$27</f>
        <v>30.3</v>
      </c>
      <c r="Y19" s="11">
        <f>[15]Agosto!$C$28</f>
        <v>29.7</v>
      </c>
      <c r="Z19" s="11">
        <f>[15]Agosto!$C$29</f>
        <v>31.9</v>
      </c>
      <c r="AA19" s="11">
        <f>[15]Agosto!$C$30</f>
        <v>33.5</v>
      </c>
      <c r="AB19" s="11">
        <f>[15]Agosto!$C$31</f>
        <v>27.7</v>
      </c>
      <c r="AC19" s="11">
        <f>[15]Agosto!$C$32</f>
        <v>30.9</v>
      </c>
      <c r="AD19" s="11">
        <f>[15]Agosto!$C$33</f>
        <v>31.5</v>
      </c>
      <c r="AE19" s="11">
        <f>[15]Agosto!$C$34</f>
        <v>34.4</v>
      </c>
      <c r="AF19" s="11">
        <f>[15]Agosto!$C$35</f>
        <v>35.1</v>
      </c>
      <c r="AG19" s="123">
        <f t="shared" si="11"/>
        <v>35.1</v>
      </c>
      <c r="AH19" s="88">
        <f t="shared" si="12"/>
        <v>29.529032258064518</v>
      </c>
    </row>
    <row r="20" spans="1:39" x14ac:dyDescent="0.2">
      <c r="A20" s="58" t="s">
        <v>5</v>
      </c>
      <c r="B20" s="11">
        <f>[16]Agosto!$C$5</f>
        <v>32.4</v>
      </c>
      <c r="C20" s="11">
        <f>[16]Agosto!$C$6</f>
        <v>27.3</v>
      </c>
      <c r="D20" s="11">
        <f>[16]Agosto!$C$7</f>
        <v>20.399999999999999</v>
      </c>
      <c r="E20" s="11">
        <f>[16]Agosto!$C$8</f>
        <v>23.7</v>
      </c>
      <c r="F20" s="11">
        <f>[16]Agosto!$C$9</f>
        <v>26.1</v>
      </c>
      <c r="G20" s="11">
        <f>[16]Agosto!$C$10</f>
        <v>29.8</v>
      </c>
      <c r="H20" s="11">
        <f>[16]Agosto!$C$11</f>
        <v>31</v>
      </c>
      <c r="I20" s="11">
        <f>[16]Agosto!$C$12</f>
        <v>32.299999999999997</v>
      </c>
      <c r="J20" s="11">
        <f>[16]Agosto!$C$13</f>
        <v>32.1</v>
      </c>
      <c r="K20" s="11">
        <f>[16]Agosto!$C$14</f>
        <v>27.5</v>
      </c>
      <c r="L20" s="11">
        <f>[16]Agosto!$C$15</f>
        <v>30.3</v>
      </c>
      <c r="M20" s="11">
        <f>[16]Agosto!$C$16</f>
        <v>34.799999999999997</v>
      </c>
      <c r="N20" s="11">
        <f>[16]Agosto!$C$17</f>
        <v>30.9</v>
      </c>
      <c r="O20" s="11">
        <f>[16]Agosto!$C$18</f>
        <v>23.9</v>
      </c>
      <c r="P20" s="11">
        <f>[16]Agosto!$C$19</f>
        <v>30.2</v>
      </c>
      <c r="Q20" s="11">
        <f>[16]Agosto!$C$20</f>
        <v>32.299999999999997</v>
      </c>
      <c r="R20" s="11">
        <f>[16]Agosto!$C$21</f>
        <v>35.299999999999997</v>
      </c>
      <c r="S20" s="11">
        <f>[16]Agosto!$C$22</f>
        <v>35.1</v>
      </c>
      <c r="T20" s="11">
        <f>[16]Agosto!$C$23</f>
        <v>30.6</v>
      </c>
      <c r="U20" s="11">
        <f>[16]Agosto!$C$24</f>
        <v>28.6</v>
      </c>
      <c r="V20" s="11">
        <f>[16]Agosto!$C$25</f>
        <v>32.4</v>
      </c>
      <c r="W20" s="11">
        <f>[16]Agosto!$C$26</f>
        <v>34</v>
      </c>
      <c r="X20" s="11">
        <f>[16]Agosto!$C$27</f>
        <v>31.4</v>
      </c>
      <c r="Y20" s="11">
        <f>[16]Agosto!$C$28</f>
        <v>32.9</v>
      </c>
      <c r="Z20" s="11">
        <f>[16]Agosto!$C$29</f>
        <v>33.5</v>
      </c>
      <c r="AA20" s="11">
        <f>[16]Agosto!$C$30</f>
        <v>31.7</v>
      </c>
      <c r="AB20" s="11">
        <f>[16]Agosto!$C$31</f>
        <v>31.4</v>
      </c>
      <c r="AC20" s="11">
        <f>[16]Agosto!$C$32</f>
        <v>32.4</v>
      </c>
      <c r="AD20" s="11">
        <f>[16]Agosto!$C$33</f>
        <v>35</v>
      </c>
      <c r="AE20" s="11">
        <f>[16]Agosto!$C$34</f>
        <v>36.5</v>
      </c>
      <c r="AF20" s="11">
        <f>[16]Agosto!$C$35</f>
        <v>35.4</v>
      </c>
      <c r="AG20" s="123">
        <f t="shared" si="11"/>
        <v>36.5</v>
      </c>
      <c r="AH20" s="88">
        <f t="shared" si="12"/>
        <v>31.006451612903223</v>
      </c>
      <c r="AI20" s="12" t="s">
        <v>47</v>
      </c>
      <c r="AJ20" t="s">
        <v>47</v>
      </c>
      <c r="AL20" t="s">
        <v>47</v>
      </c>
    </row>
    <row r="21" spans="1:39" x14ac:dyDescent="0.2">
      <c r="A21" s="58" t="s">
        <v>43</v>
      </c>
      <c r="B21" s="11">
        <f>[17]Agosto!$C$5</f>
        <v>32.799999999999997</v>
      </c>
      <c r="C21" s="11">
        <f>[17]Agosto!$C$6</f>
        <v>30.8</v>
      </c>
      <c r="D21" s="11">
        <f>[17]Agosto!$C$7</f>
        <v>21.7</v>
      </c>
      <c r="E21" s="11">
        <f>[17]Agosto!$C$8</f>
        <v>17.3</v>
      </c>
      <c r="F21" s="11">
        <f>[17]Agosto!$C$9</f>
        <v>26.9</v>
      </c>
      <c r="G21" s="11">
        <f>[17]Agosto!$C$10</f>
        <v>19.7</v>
      </c>
      <c r="H21" s="11">
        <f>[17]Agosto!$C$11</f>
        <v>31.7</v>
      </c>
      <c r="I21" s="11">
        <f>[17]Agosto!$C$12</f>
        <v>32.1</v>
      </c>
      <c r="J21" s="11">
        <f>[17]Agosto!$C$13</f>
        <v>32.5</v>
      </c>
      <c r="K21" s="11">
        <f>[17]Agosto!$C$14</f>
        <v>31.8</v>
      </c>
      <c r="L21" s="11">
        <f>[17]Agosto!$C$15</f>
        <v>33.799999999999997</v>
      </c>
      <c r="M21" s="11">
        <f>[17]Agosto!$C$16</f>
        <v>33.700000000000003</v>
      </c>
      <c r="N21" s="11">
        <f>[17]Agosto!$C$17</f>
        <v>32.9</v>
      </c>
      <c r="O21" s="11">
        <f>[17]Agosto!$C$18</f>
        <v>30</v>
      </c>
      <c r="P21" s="11">
        <f>[17]Agosto!$C$19</f>
        <v>29.9</v>
      </c>
      <c r="Q21" s="11">
        <f>[17]Agosto!$C$20</f>
        <v>32.1</v>
      </c>
      <c r="R21" s="11">
        <f>[17]Agosto!$C$21</f>
        <v>33</v>
      </c>
      <c r="S21" s="11">
        <f>[17]Agosto!$C$22</f>
        <v>33</v>
      </c>
      <c r="T21" s="11">
        <f>[17]Agosto!$C$23</f>
        <v>30.8</v>
      </c>
      <c r="U21" s="11">
        <f>[17]Agosto!$C$24</f>
        <v>31.9</v>
      </c>
      <c r="V21" s="11">
        <f>[17]Agosto!$C$25</f>
        <v>32.9</v>
      </c>
      <c r="W21" s="11">
        <f>[17]Agosto!$C$26</f>
        <v>32.700000000000003</v>
      </c>
      <c r="X21" s="11">
        <f>[17]Agosto!$C$27</f>
        <v>32.1</v>
      </c>
      <c r="Y21" s="11">
        <f>[17]Agosto!$C$28</f>
        <v>32.299999999999997</v>
      </c>
      <c r="Z21" s="11">
        <f>[17]Agosto!$C$29</f>
        <v>33.9</v>
      </c>
      <c r="AA21" s="11">
        <f>[17]Agosto!$C$30</f>
        <v>34.700000000000003</v>
      </c>
      <c r="AB21" s="11">
        <f>[17]Agosto!$C$31</f>
        <v>30.9</v>
      </c>
      <c r="AC21" s="11">
        <f>[17]Agosto!$C$32</f>
        <v>31.5</v>
      </c>
      <c r="AD21" s="11">
        <f>[17]Agosto!$C$33</f>
        <v>33</v>
      </c>
      <c r="AE21" s="11">
        <f>[17]Agosto!$C$34</f>
        <v>35.200000000000003</v>
      </c>
      <c r="AF21" s="11">
        <f>[17]Agosto!$C$35</f>
        <v>35.5</v>
      </c>
      <c r="AG21" s="123">
        <f>MAX(B21:AF21)</f>
        <v>35.5</v>
      </c>
      <c r="AH21" s="88">
        <f>AVERAGE(B21:AF21)</f>
        <v>31.06774193548387</v>
      </c>
      <c r="AJ21" t="s">
        <v>229</v>
      </c>
      <c r="AL21" t="s">
        <v>47</v>
      </c>
    </row>
    <row r="22" spans="1:39" x14ac:dyDescent="0.2">
      <c r="A22" s="58" t="s">
        <v>6</v>
      </c>
      <c r="B22" s="11">
        <f>[18]Agosto!$C$5</f>
        <v>36.1</v>
      </c>
      <c r="C22" s="11">
        <f>[18]Agosto!$C$6</f>
        <v>27.9</v>
      </c>
      <c r="D22" s="11">
        <f>[18]Agosto!$C$7</f>
        <v>22.2</v>
      </c>
      <c r="E22" s="11">
        <f>[18]Agosto!$C$8</f>
        <v>26</v>
      </c>
      <c r="F22" s="11">
        <f>[18]Agosto!$C$9</f>
        <v>29</v>
      </c>
      <c r="G22" s="11" t="str">
        <f>[18]Agosto!$C$10</f>
        <v>*</v>
      </c>
      <c r="H22" s="11">
        <f>[18]Agosto!$C$11</f>
        <v>35.9</v>
      </c>
      <c r="I22" s="11">
        <f>[18]Agosto!$C$12</f>
        <v>35.5</v>
      </c>
      <c r="J22" s="11">
        <f>[18]Agosto!$C$13</f>
        <v>36.6</v>
      </c>
      <c r="K22" s="11">
        <f>[18]Agosto!$C$14</f>
        <v>33.700000000000003</v>
      </c>
      <c r="L22" s="11">
        <f>[18]Agosto!$C$15</f>
        <v>36.1</v>
      </c>
      <c r="M22" s="11">
        <f>[18]Agosto!$C$16</f>
        <v>30.1</v>
      </c>
      <c r="N22" s="11">
        <f>[18]Agosto!$C$17</f>
        <v>36</v>
      </c>
      <c r="O22" s="11">
        <f>[18]Agosto!$C$18</f>
        <v>30.2</v>
      </c>
      <c r="P22" s="11">
        <f>[18]Agosto!$C$19</f>
        <v>33.4</v>
      </c>
      <c r="Q22" s="11">
        <f>[18]Agosto!$C$20</f>
        <v>35.4</v>
      </c>
      <c r="R22" s="11">
        <f>[18]Agosto!$C$21</f>
        <v>36.5</v>
      </c>
      <c r="S22" s="11">
        <f>[18]Agosto!$C$22</f>
        <v>36</v>
      </c>
      <c r="T22" s="11" t="str">
        <f>[18]Agosto!$C$23</f>
        <v>*</v>
      </c>
      <c r="U22" s="11">
        <f>[18]Agosto!$C$24</f>
        <v>33.200000000000003</v>
      </c>
      <c r="V22" s="11">
        <f>[18]Agosto!$C$25</f>
        <v>36</v>
      </c>
      <c r="W22" s="11">
        <f>[18]Agosto!$C$26</f>
        <v>36.9</v>
      </c>
      <c r="X22" s="11">
        <f>[18]Agosto!$C$27</f>
        <v>34.799999999999997</v>
      </c>
      <c r="Y22" s="11">
        <f>[18]Agosto!$C$28</f>
        <v>35.4</v>
      </c>
      <c r="Z22" s="11">
        <f>[18]Agosto!$C$29</f>
        <v>37.5</v>
      </c>
      <c r="AA22" s="11">
        <f>[18]Agosto!$C$30</f>
        <v>38.299999999999997</v>
      </c>
      <c r="AB22" s="11" t="str">
        <f>[18]Agosto!$C$31</f>
        <v>*</v>
      </c>
      <c r="AC22" s="11">
        <f>[18]Agosto!$C$32</f>
        <v>34</v>
      </c>
      <c r="AD22" s="11">
        <f>[18]Agosto!$C$33</f>
        <v>37.200000000000003</v>
      </c>
      <c r="AE22" s="11">
        <f>[18]Agosto!$C$34</f>
        <v>38.6</v>
      </c>
      <c r="AF22" s="11">
        <f>[18]Agosto!$C$35</f>
        <v>37.6</v>
      </c>
      <c r="AG22" s="123">
        <f t="shared" si="11"/>
        <v>38.6</v>
      </c>
      <c r="AH22" s="88">
        <f t="shared" si="12"/>
        <v>34.146428571428565</v>
      </c>
      <c r="AJ22" t="s">
        <v>47</v>
      </c>
      <c r="AK22" t="s">
        <v>47</v>
      </c>
    </row>
    <row r="23" spans="1:39" x14ac:dyDescent="0.2">
      <c r="A23" s="58" t="s">
        <v>7</v>
      </c>
      <c r="B23" s="11">
        <f>[19]Agosto!$C$5</f>
        <v>32.9</v>
      </c>
      <c r="C23" s="11">
        <f>[19]Agosto!$C$6</f>
        <v>26.5</v>
      </c>
      <c r="D23" s="11">
        <f>[19]Agosto!$C$7</f>
        <v>18</v>
      </c>
      <c r="E23" s="11">
        <f>[19]Agosto!$C$8</f>
        <v>21</v>
      </c>
      <c r="F23" s="11">
        <f>[19]Agosto!$C$9</f>
        <v>23.7</v>
      </c>
      <c r="G23" s="11">
        <f>[19]Agosto!$C$10</f>
        <v>29.1</v>
      </c>
      <c r="H23" s="11">
        <f>[19]Agosto!$C$11</f>
        <v>30</v>
      </c>
      <c r="I23" s="11">
        <f>[19]Agosto!$C$12</f>
        <v>32.700000000000003</v>
      </c>
      <c r="J23" s="11">
        <f>[19]Agosto!$C$13</f>
        <v>33.799999999999997</v>
      </c>
      <c r="K23" s="11">
        <f>[19]Agosto!$C$14</f>
        <v>25.9</v>
      </c>
      <c r="L23" s="11">
        <f>[19]Agosto!$C$15</f>
        <v>32.5</v>
      </c>
      <c r="M23" s="11">
        <f>[19]Agosto!$C$16</f>
        <v>35.700000000000003</v>
      </c>
      <c r="N23" s="11">
        <f>[19]Agosto!$C$17</f>
        <v>29.2</v>
      </c>
      <c r="O23" s="11">
        <f>[19]Agosto!$C$18</f>
        <v>24.3</v>
      </c>
      <c r="P23" s="11">
        <f>[19]Agosto!$C$19</f>
        <v>26.9</v>
      </c>
      <c r="Q23" s="11">
        <f>[19]Agosto!$C$20</f>
        <v>31</v>
      </c>
      <c r="R23" s="11">
        <f>[19]Agosto!$C$21</f>
        <v>34.4</v>
      </c>
      <c r="S23" s="11">
        <f>[19]Agosto!$C$22</f>
        <v>33.700000000000003</v>
      </c>
      <c r="T23" s="11">
        <f>[19]Agosto!$C$23</f>
        <v>29.1</v>
      </c>
      <c r="U23" s="11">
        <f>[19]Agosto!$C$24</f>
        <v>28.6</v>
      </c>
      <c r="V23" s="11">
        <f>[19]Agosto!$C$25</f>
        <v>29</v>
      </c>
      <c r="W23" s="11">
        <f>[19]Agosto!$C$26</f>
        <v>29.8</v>
      </c>
      <c r="X23" s="11">
        <f>[19]Agosto!$C$27</f>
        <v>28</v>
      </c>
      <c r="Y23" s="11">
        <f>[19]Agosto!$C$28</f>
        <v>29.7</v>
      </c>
      <c r="Z23" s="11">
        <f>[19]Agosto!$C$29</f>
        <v>29.2</v>
      </c>
      <c r="AA23" s="11">
        <f>[19]Agosto!$C$30</f>
        <v>28</v>
      </c>
      <c r="AB23" s="11">
        <f>[19]Agosto!$C$31</f>
        <v>25.4</v>
      </c>
      <c r="AC23" s="11">
        <f>[19]Agosto!$C$32</f>
        <v>31.9</v>
      </c>
      <c r="AD23" s="11">
        <f>[19]Agosto!$C$33</f>
        <v>33.799999999999997</v>
      </c>
      <c r="AE23" s="11">
        <f>[19]Agosto!$C$34</f>
        <v>36.1</v>
      </c>
      <c r="AF23" s="11">
        <f>[19]Agosto!$C$35</f>
        <v>30.2</v>
      </c>
      <c r="AG23" s="123">
        <f t="shared" si="11"/>
        <v>36.1</v>
      </c>
      <c r="AH23" s="88">
        <f t="shared" si="12"/>
        <v>29.358064516129033</v>
      </c>
      <c r="AJ23" t="s">
        <v>47</v>
      </c>
      <c r="AL23" t="s">
        <v>47</v>
      </c>
    </row>
    <row r="24" spans="1:39" x14ac:dyDescent="0.2">
      <c r="A24" s="58" t="s">
        <v>169</v>
      </c>
      <c r="B24" s="11" t="str">
        <f>[20]Agosto!$C$5</f>
        <v>*</v>
      </c>
      <c r="C24" s="11" t="str">
        <f>[20]Agosto!$C$6</f>
        <v>*</v>
      </c>
      <c r="D24" s="11" t="str">
        <f>[20]Agosto!$C$7</f>
        <v>*</v>
      </c>
      <c r="E24" s="11" t="str">
        <f>[20]Agosto!$C$8</f>
        <v>*</v>
      </c>
      <c r="F24" s="11" t="str">
        <f>[20]Agosto!$C$9</f>
        <v>*</v>
      </c>
      <c r="G24" s="11" t="str">
        <f>[20]Agosto!$C$10</f>
        <v>*</v>
      </c>
      <c r="H24" s="11" t="str">
        <f>[20]Agosto!$C$11</f>
        <v>*</v>
      </c>
      <c r="I24" s="11" t="str">
        <f>[20]Agosto!$C$12</f>
        <v>*</v>
      </c>
      <c r="J24" s="11" t="str">
        <f>[20]Agosto!$C$13</f>
        <v>*</v>
      </c>
      <c r="K24" s="11" t="str">
        <f>[20]Agosto!$C$14</f>
        <v>*</v>
      </c>
      <c r="L24" s="11" t="str">
        <f>[20]Agosto!$C$15</f>
        <v>*</v>
      </c>
      <c r="M24" s="11" t="str">
        <f>[20]Agosto!$C$16</f>
        <v>*</v>
      </c>
      <c r="N24" s="11" t="str">
        <f>[20]Agosto!$C$17</f>
        <v>*</v>
      </c>
      <c r="O24" s="11" t="str">
        <f>[20]Agosto!$C$18</f>
        <v>*</v>
      </c>
      <c r="P24" s="11" t="str">
        <f>[20]Agosto!$C$19</f>
        <v>*</v>
      </c>
      <c r="Q24" s="11" t="str">
        <f>[20]Agosto!$C$20</f>
        <v>*</v>
      </c>
      <c r="R24" s="11" t="str">
        <f>[20]Agosto!$C$21</f>
        <v>*</v>
      </c>
      <c r="S24" s="11" t="str">
        <f>[20]Agosto!$C$22</f>
        <v>*</v>
      </c>
      <c r="T24" s="11" t="str">
        <f>[20]Agosto!$C$23</f>
        <v>*</v>
      </c>
      <c r="U24" s="11" t="str">
        <f>[20]Agosto!$C$24</f>
        <v>*</v>
      </c>
      <c r="V24" s="11" t="str">
        <f>[20]Agosto!$C$25</f>
        <v>*</v>
      </c>
      <c r="W24" s="11" t="str">
        <f>[20]Agosto!$C$26</f>
        <v>*</v>
      </c>
      <c r="X24" s="11" t="str">
        <f>[20]Agosto!$C$27</f>
        <v>*</v>
      </c>
      <c r="Y24" s="11" t="str">
        <f>[20]Agosto!$C$28</f>
        <v>*</v>
      </c>
      <c r="Z24" s="11" t="str">
        <f>[20]Agosto!$C$29</f>
        <v>*</v>
      </c>
      <c r="AA24" s="11" t="str">
        <f>[20]Agosto!$C$30</f>
        <v>*</v>
      </c>
      <c r="AB24" s="11" t="str">
        <f>[20]Agosto!$C$31</f>
        <v>*</v>
      </c>
      <c r="AC24" s="11" t="str">
        <f>[20]Agosto!$C$32</f>
        <v>*</v>
      </c>
      <c r="AD24" s="11" t="str">
        <f>[20]Agosto!$C$33</f>
        <v>*</v>
      </c>
      <c r="AE24" s="11" t="str">
        <f>[20]Agosto!$C$34</f>
        <v>*</v>
      </c>
      <c r="AF24" s="11" t="str">
        <f>[20]Agosto!$C$35</f>
        <v>*</v>
      </c>
      <c r="AG24" s="123" t="s">
        <v>226</v>
      </c>
      <c r="AH24" s="88" t="s">
        <v>226</v>
      </c>
      <c r="AJ24" t="s">
        <v>47</v>
      </c>
      <c r="AK24" t="s">
        <v>47</v>
      </c>
      <c r="AL24" t="s">
        <v>47</v>
      </c>
      <c r="AM24" t="s">
        <v>47</v>
      </c>
    </row>
    <row r="25" spans="1:39" x14ac:dyDescent="0.2">
      <c r="A25" s="58" t="s">
        <v>170</v>
      </c>
      <c r="B25" s="11">
        <f>[21]Agosto!$C$5</f>
        <v>33.4</v>
      </c>
      <c r="C25" s="11">
        <f>[21]Agosto!$C$6</f>
        <v>23.9</v>
      </c>
      <c r="D25" s="11">
        <f>[21]Agosto!$C$7</f>
        <v>18.5</v>
      </c>
      <c r="E25" s="11">
        <f>[21]Agosto!$C$8</f>
        <v>21.7</v>
      </c>
      <c r="F25" s="11">
        <f>[21]Agosto!$C$9</f>
        <v>23.3</v>
      </c>
      <c r="G25" s="11">
        <f>[21]Agosto!$C$10</f>
        <v>29.7</v>
      </c>
      <c r="H25" s="11">
        <f>[21]Agosto!$C$11</f>
        <v>31.8</v>
      </c>
      <c r="I25" s="11">
        <f>[21]Agosto!$C$12</f>
        <v>33.6</v>
      </c>
      <c r="J25" s="11">
        <f>[21]Agosto!$C$13</f>
        <v>34.5</v>
      </c>
      <c r="K25" s="11">
        <f>[21]Agosto!$C$14</f>
        <v>24.7</v>
      </c>
      <c r="L25" s="11">
        <f>[21]Agosto!$C$15</f>
        <v>33.299999999999997</v>
      </c>
      <c r="M25" s="11">
        <f>[21]Agosto!$C$16</f>
        <v>36.200000000000003</v>
      </c>
      <c r="N25" s="11">
        <f>[21]Agosto!$C$17</f>
        <v>25</v>
      </c>
      <c r="O25" s="11">
        <f>[21]Agosto!$C$18</f>
        <v>24.3</v>
      </c>
      <c r="P25" s="11">
        <f>[21]Agosto!$C$19</f>
        <v>27</v>
      </c>
      <c r="Q25" s="11">
        <f>[21]Agosto!$C$20</f>
        <v>31.6</v>
      </c>
      <c r="R25" s="11">
        <f>[21]Agosto!$C$21</f>
        <v>34.4</v>
      </c>
      <c r="S25" s="11">
        <f>[21]Agosto!$C$22</f>
        <v>35</v>
      </c>
      <c r="T25" s="11">
        <f>[21]Agosto!$C$23</f>
        <v>26.4</v>
      </c>
      <c r="U25" s="11">
        <f>[21]Agosto!$C$24</f>
        <v>27.3</v>
      </c>
      <c r="V25" s="11">
        <f>[21]Agosto!$C$25</f>
        <v>28.3</v>
      </c>
      <c r="W25" s="11">
        <f>[21]Agosto!$C$26</f>
        <v>29.3</v>
      </c>
      <c r="X25" s="11">
        <f>[21]Agosto!$C$27</f>
        <v>27.2</v>
      </c>
      <c r="Y25" s="11">
        <f>[21]Agosto!$C$28</f>
        <v>30.2</v>
      </c>
      <c r="Z25" s="11">
        <f>[21]Agosto!$C$29</f>
        <v>29.8</v>
      </c>
      <c r="AA25" s="11">
        <f>[21]Agosto!$C$30</f>
        <v>28.1</v>
      </c>
      <c r="AB25" s="11">
        <f>[21]Agosto!$C$31</f>
        <v>29.9</v>
      </c>
      <c r="AC25" s="11">
        <f>[21]Agosto!$C$32</f>
        <v>32.9</v>
      </c>
      <c r="AD25" s="11">
        <f>[21]Agosto!$C$33</f>
        <v>34.1</v>
      </c>
      <c r="AE25" s="11">
        <f>[21]Agosto!$C$34</f>
        <v>37.1</v>
      </c>
      <c r="AF25" s="11">
        <f>[21]Agosto!$C$35</f>
        <v>25.9</v>
      </c>
      <c r="AG25" s="123">
        <f t="shared" ref="AG25:AG26" si="13">MAX(B25:AF25)</f>
        <v>37.1</v>
      </c>
      <c r="AH25" s="88">
        <f t="shared" ref="AH25:AH26" si="14">AVERAGE(B25:AF25)</f>
        <v>29.303225806451611</v>
      </c>
      <c r="AI25" s="12" t="s">
        <v>47</v>
      </c>
      <c r="AJ25" t="s">
        <v>47</v>
      </c>
      <c r="AK25" t="s">
        <v>47</v>
      </c>
      <c r="AM25" t="s">
        <v>47</v>
      </c>
    </row>
    <row r="26" spans="1:39" x14ac:dyDescent="0.2">
      <c r="A26" s="58" t="s">
        <v>171</v>
      </c>
      <c r="B26" s="11">
        <f>[22]Agosto!$C$5</f>
        <v>33.6</v>
      </c>
      <c r="C26" s="11">
        <f>[22]Agosto!$C$6</f>
        <v>25.1</v>
      </c>
      <c r="D26" s="11">
        <f>[22]Agosto!$C$7</f>
        <v>19.5</v>
      </c>
      <c r="E26" s="11">
        <f>[22]Agosto!$C$8</f>
        <v>22.4</v>
      </c>
      <c r="F26" s="11">
        <f>[22]Agosto!$C$9</f>
        <v>25</v>
      </c>
      <c r="G26" s="11">
        <f>[22]Agosto!$C$10</f>
        <v>30.1</v>
      </c>
      <c r="H26" s="11">
        <f>[22]Agosto!$C$11</f>
        <v>31.6</v>
      </c>
      <c r="I26" s="11">
        <f>[22]Agosto!$C$12</f>
        <v>33.9</v>
      </c>
      <c r="J26" s="11">
        <f>[22]Agosto!$C$13</f>
        <v>34.1</v>
      </c>
      <c r="K26" s="11">
        <f>[22]Agosto!$C$14</f>
        <v>25.2</v>
      </c>
      <c r="L26" s="11">
        <f>[22]Agosto!$C$15</f>
        <v>33.4</v>
      </c>
      <c r="M26" s="11">
        <f>[22]Agosto!$C$16</f>
        <v>35.6</v>
      </c>
      <c r="N26" s="11">
        <f>[22]Agosto!$C$17</f>
        <v>26.8</v>
      </c>
      <c r="O26" s="11">
        <f>[22]Agosto!$C$18</f>
        <v>26</v>
      </c>
      <c r="P26" s="11">
        <f>[22]Agosto!$C$19</f>
        <v>28.2</v>
      </c>
      <c r="Q26" s="11">
        <f>[22]Agosto!$C$20</f>
        <v>32.299999999999997</v>
      </c>
      <c r="R26" s="11">
        <f>[22]Agosto!$C$21</f>
        <v>34.799999999999997</v>
      </c>
      <c r="S26" s="11">
        <f>[22]Agosto!$C$22</f>
        <v>33.799999999999997</v>
      </c>
      <c r="T26" s="11">
        <f>[22]Agosto!$C$23</f>
        <v>30.2</v>
      </c>
      <c r="U26" s="11">
        <f>[22]Agosto!$C$24</f>
        <v>30.2</v>
      </c>
      <c r="V26" s="11">
        <f>[22]Agosto!$C$25</f>
        <v>30.7</v>
      </c>
      <c r="W26" s="11">
        <f>[22]Agosto!$C$26</f>
        <v>31.1</v>
      </c>
      <c r="X26" s="11">
        <f>[22]Agosto!$C$27</f>
        <v>29.9</v>
      </c>
      <c r="Y26" s="11">
        <f>[22]Agosto!$C$28</f>
        <v>31.4</v>
      </c>
      <c r="Z26" s="11">
        <f>[22]Agosto!$C$29</f>
        <v>30.4</v>
      </c>
      <c r="AA26" s="11">
        <f>[22]Agosto!$C$30</f>
        <v>28.7</v>
      </c>
      <c r="AB26" s="11">
        <f>[22]Agosto!$C$31</f>
        <v>26.6</v>
      </c>
      <c r="AC26" s="11">
        <f>[22]Agosto!$C$32</f>
        <v>33</v>
      </c>
      <c r="AD26" s="11">
        <f>[22]Agosto!$C$33</f>
        <v>35.200000000000003</v>
      </c>
      <c r="AE26" s="11">
        <f>[22]Agosto!$C$34</f>
        <v>37</v>
      </c>
      <c r="AF26" s="11">
        <f>[22]Agosto!$C$35</f>
        <v>28.9</v>
      </c>
      <c r="AG26" s="123">
        <f t="shared" si="13"/>
        <v>37</v>
      </c>
      <c r="AH26" s="88">
        <f t="shared" si="14"/>
        <v>30.151612903225811</v>
      </c>
      <c r="AJ26" t="s">
        <v>47</v>
      </c>
      <c r="AL26" t="s">
        <v>47</v>
      </c>
    </row>
    <row r="27" spans="1:39" x14ac:dyDescent="0.2">
      <c r="A27" s="58" t="s">
        <v>8</v>
      </c>
      <c r="B27" s="11">
        <f>[23]Agosto!$C$5</f>
        <v>32</v>
      </c>
      <c r="C27" s="11">
        <f>[23]Agosto!$C$6</f>
        <v>25.7</v>
      </c>
      <c r="D27" s="11">
        <f>[23]Agosto!$C$7</f>
        <v>18.3</v>
      </c>
      <c r="E27" s="11">
        <f>[23]Agosto!$C$8</f>
        <v>22.2</v>
      </c>
      <c r="F27" s="11">
        <f>[23]Agosto!$C$9</f>
        <v>23.3</v>
      </c>
      <c r="G27" s="11">
        <f>[23]Agosto!$C$10</f>
        <v>28.4</v>
      </c>
      <c r="H27" s="11">
        <f>[23]Agosto!$C$11</f>
        <v>30.4</v>
      </c>
      <c r="I27" s="11">
        <f>[23]Agosto!$C$12</f>
        <v>32.5</v>
      </c>
      <c r="J27" s="11">
        <f>[23]Agosto!$C$13</f>
        <v>33.799999999999997</v>
      </c>
      <c r="K27" s="11">
        <f>[23]Agosto!$C$14</f>
        <v>24.7</v>
      </c>
      <c r="L27" s="11">
        <f>[23]Agosto!$C$15</f>
        <v>32.200000000000003</v>
      </c>
      <c r="M27" s="11">
        <f>[23]Agosto!$C$16</f>
        <v>35.200000000000003</v>
      </c>
      <c r="N27" s="11">
        <f>[23]Agosto!$C$17</f>
        <v>28.5</v>
      </c>
      <c r="O27" s="11">
        <f>[23]Agosto!$C$18</f>
        <v>23.5</v>
      </c>
      <c r="P27" s="11">
        <f>[23]Agosto!$C$19</f>
        <v>26.5</v>
      </c>
      <c r="Q27" s="11">
        <f>[23]Agosto!$C$20</f>
        <v>30.2</v>
      </c>
      <c r="R27" s="11">
        <f>[23]Agosto!$C$21</f>
        <v>33.4</v>
      </c>
      <c r="S27" s="11">
        <f>[23]Agosto!$C$22</f>
        <v>31.7</v>
      </c>
      <c r="T27" s="11">
        <f>[23]Agosto!$C$23</f>
        <v>27.9</v>
      </c>
      <c r="U27" s="11">
        <f>[23]Agosto!$C$24</f>
        <v>27</v>
      </c>
      <c r="V27" s="11">
        <f>[23]Agosto!$C$25</f>
        <v>27.9</v>
      </c>
      <c r="W27" s="11">
        <f>[23]Agosto!$C$26</f>
        <v>28</v>
      </c>
      <c r="X27" s="11">
        <f>[23]Agosto!$C$27</f>
        <v>27.4</v>
      </c>
      <c r="Y27" s="11">
        <f>[23]Agosto!$C$28</f>
        <v>28.8</v>
      </c>
      <c r="Z27" s="11">
        <f>[23]Agosto!$C$29</f>
        <v>28.9</v>
      </c>
      <c r="AA27" s="11">
        <f>[23]Agosto!$C$30</f>
        <v>28.8</v>
      </c>
      <c r="AB27" s="11">
        <f>[23]Agosto!$C$31</f>
        <v>28.6</v>
      </c>
      <c r="AC27" s="11">
        <f>[23]Agosto!$C$32</f>
        <v>31.8</v>
      </c>
      <c r="AD27" s="11">
        <f>[23]Agosto!$C$33</f>
        <v>33</v>
      </c>
      <c r="AE27" s="11">
        <f>[23]Agosto!$C$34</f>
        <v>36.9</v>
      </c>
      <c r="AF27" s="11">
        <f>[23]Agosto!$C$35</f>
        <v>28.6</v>
      </c>
      <c r="AG27" s="123">
        <f>MAX(B27:AF27)</f>
        <v>36.9</v>
      </c>
      <c r="AH27" s="88">
        <f>AVERAGE(B27:AF27)</f>
        <v>28.906451612903219</v>
      </c>
      <c r="AJ27" t="s">
        <v>47</v>
      </c>
    </row>
    <row r="28" spans="1:39" x14ac:dyDescent="0.2">
      <c r="A28" s="58" t="s">
        <v>9</v>
      </c>
      <c r="B28" s="11">
        <f>[24]Agosto!$C$5</f>
        <v>33</v>
      </c>
      <c r="C28" s="11">
        <f>[24]Agosto!$C$6</f>
        <v>27</v>
      </c>
      <c r="D28" s="11">
        <f>[24]Agosto!$C$7</f>
        <v>18.600000000000001</v>
      </c>
      <c r="E28" s="11">
        <f>[24]Agosto!$C$8</f>
        <v>22.3</v>
      </c>
      <c r="F28" s="11">
        <f>[24]Agosto!$C$9</f>
        <v>24.5</v>
      </c>
      <c r="G28" s="11">
        <f>[24]Agosto!$C$10</f>
        <v>29.2</v>
      </c>
      <c r="H28" s="11">
        <f>[24]Agosto!$C$11</f>
        <v>31.3</v>
      </c>
      <c r="I28" s="11">
        <f>[24]Agosto!$C$12</f>
        <v>34</v>
      </c>
      <c r="J28" s="11">
        <f>[24]Agosto!$C$13</f>
        <v>34.1</v>
      </c>
      <c r="K28" s="11">
        <f>[24]Agosto!$C$14</f>
        <v>27.4</v>
      </c>
      <c r="L28" s="11">
        <f>[24]Agosto!$C$15</f>
        <v>33.1</v>
      </c>
      <c r="M28" s="11">
        <f>[24]Agosto!$C$16</f>
        <v>35.200000000000003</v>
      </c>
      <c r="N28" s="11">
        <f>[24]Agosto!$C$17</f>
        <v>29.4</v>
      </c>
      <c r="O28" s="11">
        <f>[24]Agosto!$C$18</f>
        <v>26</v>
      </c>
      <c r="P28" s="11">
        <f>[24]Agosto!$C$19</f>
        <v>28.1</v>
      </c>
      <c r="Q28" s="11">
        <f>[24]Agosto!$C$20</f>
        <v>30.3</v>
      </c>
      <c r="R28" s="11">
        <f>[24]Agosto!$C$21</f>
        <v>34.1</v>
      </c>
      <c r="S28" s="11">
        <f>[24]Agosto!$C$22</f>
        <v>32.200000000000003</v>
      </c>
      <c r="T28" s="11">
        <f>[24]Agosto!$C$23</f>
        <v>29.7</v>
      </c>
      <c r="U28" s="11">
        <f>[24]Agosto!$C$24</f>
        <v>29.3</v>
      </c>
      <c r="V28" s="11">
        <f>[24]Agosto!$C$25</f>
        <v>30</v>
      </c>
      <c r="W28" s="11">
        <f>[24]Agosto!$C$26</f>
        <v>29.2</v>
      </c>
      <c r="X28" s="11">
        <f>[24]Agosto!$C$27</f>
        <v>29.1</v>
      </c>
      <c r="Y28" s="11">
        <f>[24]Agosto!$C$28</f>
        <v>30.1</v>
      </c>
      <c r="Z28" s="11">
        <f>[24]Agosto!$C$29</f>
        <v>29.8</v>
      </c>
      <c r="AA28" s="11">
        <f>[24]Agosto!$C$30</f>
        <v>31.8</v>
      </c>
      <c r="AB28" s="11">
        <f>[24]Agosto!$C$31</f>
        <v>27</v>
      </c>
      <c r="AC28" s="11">
        <f>[24]Agosto!$C$32</f>
        <v>32.6</v>
      </c>
      <c r="AD28" s="11">
        <f>[24]Agosto!$C$33</f>
        <v>33.9</v>
      </c>
      <c r="AE28" s="11">
        <f>[24]Agosto!$C$34</f>
        <v>36.700000000000003</v>
      </c>
      <c r="AF28" s="11">
        <f>[24]Agosto!$C$35</f>
        <v>33.200000000000003</v>
      </c>
      <c r="AG28" s="123">
        <f>MAX(B28:AF28)</f>
        <v>36.700000000000003</v>
      </c>
      <c r="AH28" s="88">
        <f>AVERAGE(B28:AF28)</f>
        <v>30.07096774193549</v>
      </c>
      <c r="AL28" t="s">
        <v>47</v>
      </c>
    </row>
    <row r="29" spans="1:39" x14ac:dyDescent="0.2">
      <c r="A29" s="58" t="s">
        <v>42</v>
      </c>
      <c r="B29" s="11">
        <f>[25]Agosto!$C$5</f>
        <v>33.1</v>
      </c>
      <c r="C29" s="11">
        <f>[25]Agosto!$C$6</f>
        <v>25.8</v>
      </c>
      <c r="D29" s="11">
        <f>[25]Agosto!$C$7</f>
        <v>20.6</v>
      </c>
      <c r="E29" s="11">
        <f>[25]Agosto!$C$8</f>
        <v>24.7</v>
      </c>
      <c r="F29" s="11">
        <f>[25]Agosto!$C$9</f>
        <v>26</v>
      </c>
      <c r="G29" s="11">
        <f>[25]Agosto!$C$10</f>
        <v>30.4</v>
      </c>
      <c r="H29" s="11">
        <f>[25]Agosto!$C$11</f>
        <v>32.4</v>
      </c>
      <c r="I29" s="11">
        <f>[25]Agosto!$C$12</f>
        <v>33.5</v>
      </c>
      <c r="J29" s="11">
        <f>[25]Agosto!$C$13</f>
        <v>34.1</v>
      </c>
      <c r="K29" s="11">
        <f>[25]Agosto!$C$14</f>
        <v>27.5</v>
      </c>
      <c r="L29" s="11">
        <f>[25]Agosto!$C$15</f>
        <v>33</v>
      </c>
      <c r="M29" s="11">
        <f>[25]Agosto!$C$16</f>
        <v>35.200000000000003</v>
      </c>
      <c r="N29" s="11">
        <f>[25]Agosto!$C$17</f>
        <v>28.7</v>
      </c>
      <c r="O29" s="11">
        <f>[25]Agosto!$C$18</f>
        <v>26.6</v>
      </c>
      <c r="P29" s="11">
        <f>[25]Agosto!$C$19</f>
        <v>31.4</v>
      </c>
      <c r="Q29" s="11">
        <f>[25]Agosto!$C$20</f>
        <v>33.700000000000003</v>
      </c>
      <c r="R29" s="11">
        <f>[25]Agosto!$C$21</f>
        <v>35</v>
      </c>
      <c r="S29" s="11">
        <f>[25]Agosto!$C$22</f>
        <v>33.799999999999997</v>
      </c>
      <c r="T29" s="11">
        <f>[25]Agosto!$C$23</f>
        <v>29.7</v>
      </c>
      <c r="U29" s="11">
        <f>[25]Agosto!$C$24</f>
        <v>29.7</v>
      </c>
      <c r="V29" s="11">
        <f>[25]Agosto!$C$25</f>
        <v>33.299999999999997</v>
      </c>
      <c r="W29" s="11">
        <f>[25]Agosto!$C$26</f>
        <v>34.4</v>
      </c>
      <c r="X29" s="11">
        <f>[25]Agosto!$C$27</f>
        <v>30.8</v>
      </c>
      <c r="Y29" s="11">
        <f>[25]Agosto!$C$28</f>
        <v>33.200000000000003</v>
      </c>
      <c r="Z29" s="11">
        <f>[25]Agosto!$C$29</f>
        <v>33</v>
      </c>
      <c r="AA29" s="11">
        <f>[25]Agosto!$C$30</f>
        <v>27.2</v>
      </c>
      <c r="AB29" s="11">
        <f>[25]Agosto!$C$31</f>
        <v>27.6</v>
      </c>
      <c r="AC29" s="11">
        <f>[25]Agosto!$C$32</f>
        <v>33.5</v>
      </c>
      <c r="AD29" s="11">
        <f>[25]Agosto!$C$33</f>
        <v>34.9</v>
      </c>
      <c r="AE29" s="11">
        <f>[25]Agosto!$C$34</f>
        <v>36.4</v>
      </c>
      <c r="AF29" s="11">
        <f>[25]Agosto!$C$35</f>
        <v>31.4</v>
      </c>
      <c r="AG29" s="123">
        <f>MAX(B29:AF29)</f>
        <v>36.4</v>
      </c>
      <c r="AH29" s="88">
        <f>AVERAGE(B29:AF29)</f>
        <v>30.987096774193549</v>
      </c>
      <c r="AL29" t="s">
        <v>47</v>
      </c>
      <c r="AM29" t="s">
        <v>47</v>
      </c>
    </row>
    <row r="30" spans="1:39" x14ac:dyDescent="0.2">
      <c r="A30" s="58" t="s">
        <v>10</v>
      </c>
      <c r="B30" s="11">
        <f>[26]Agosto!$C$5</f>
        <v>32.6</v>
      </c>
      <c r="C30" s="11">
        <f>[26]Agosto!$C$6</f>
        <v>26.7</v>
      </c>
      <c r="D30" s="11">
        <f>[26]Agosto!$C$7</f>
        <v>18.899999999999999</v>
      </c>
      <c r="E30" s="11">
        <f>[26]Agosto!$C$8</f>
        <v>21.7</v>
      </c>
      <c r="F30" s="11">
        <f>[26]Agosto!$C$9</f>
        <v>23.4</v>
      </c>
      <c r="G30" s="11">
        <f>[26]Agosto!$C$10</f>
        <v>29.4</v>
      </c>
      <c r="H30" s="11">
        <f>[26]Agosto!$C$11</f>
        <v>31.6</v>
      </c>
      <c r="I30" s="11">
        <f>[26]Agosto!$C$12</f>
        <v>32.700000000000003</v>
      </c>
      <c r="J30" s="11">
        <f>[26]Agosto!$C$13</f>
        <v>33.799999999999997</v>
      </c>
      <c r="K30" s="11">
        <f>[26]Agosto!$C$14</f>
        <v>25.6</v>
      </c>
      <c r="L30" s="11">
        <f>[26]Agosto!$C$15</f>
        <v>32.1</v>
      </c>
      <c r="M30" s="11">
        <f>[26]Agosto!$C$16</f>
        <v>35.1</v>
      </c>
      <c r="N30" s="11">
        <f>[26]Agosto!$C$17</f>
        <v>27.6</v>
      </c>
      <c r="O30" s="11">
        <f>[26]Agosto!$C$18</f>
        <v>25.3</v>
      </c>
      <c r="P30" s="11">
        <f>[26]Agosto!$C$19</f>
        <v>27.6</v>
      </c>
      <c r="Q30" s="11">
        <f>[26]Agosto!$C$20</f>
        <v>31.1</v>
      </c>
      <c r="R30" s="11">
        <f>[26]Agosto!$C$21</f>
        <v>33.799999999999997</v>
      </c>
      <c r="S30" s="11">
        <f>[26]Agosto!$C$22</f>
        <v>33.6</v>
      </c>
      <c r="T30" s="11">
        <f>[26]Agosto!$C$23</f>
        <v>28.8</v>
      </c>
      <c r="U30" s="11">
        <f>[26]Agosto!$C$24</f>
        <v>28.5</v>
      </c>
      <c r="V30" s="11">
        <f>[26]Agosto!$C$25</f>
        <v>30</v>
      </c>
      <c r="W30" s="11">
        <f>[26]Agosto!$C$26</f>
        <v>29.3</v>
      </c>
      <c r="X30" s="11">
        <f>[26]Agosto!$C$27</f>
        <v>27.9</v>
      </c>
      <c r="Y30" s="11">
        <f>[26]Agosto!$C$28</f>
        <v>30.2</v>
      </c>
      <c r="Z30" s="11">
        <f>[26]Agosto!$C$29</f>
        <v>29.5</v>
      </c>
      <c r="AA30" s="11">
        <f>[26]Agosto!$C$30</f>
        <v>30.1</v>
      </c>
      <c r="AB30" s="11">
        <f>[26]Agosto!$C$31</f>
        <v>25.8</v>
      </c>
      <c r="AC30" s="11">
        <f>[26]Agosto!$C$32</f>
        <v>32.700000000000003</v>
      </c>
      <c r="AD30" s="11">
        <f>[26]Agosto!$C$33</f>
        <v>33.9</v>
      </c>
      <c r="AE30" s="11">
        <f>[26]Agosto!$C$34</f>
        <v>36.200000000000003</v>
      </c>
      <c r="AF30" s="11">
        <f>[26]Agosto!$C$35</f>
        <v>29.4</v>
      </c>
      <c r="AG30" s="123">
        <f t="shared" ref="AG30:AG31" si="15">MAX(B30:AF30)</f>
        <v>36.200000000000003</v>
      </c>
      <c r="AH30" s="88">
        <f t="shared" ref="AH30:AH31" si="16">AVERAGE(B30:AF30)</f>
        <v>29.512903225806454</v>
      </c>
      <c r="AL30" t="s">
        <v>47</v>
      </c>
      <c r="AM30" t="s">
        <v>47</v>
      </c>
    </row>
    <row r="31" spans="1:39" x14ac:dyDescent="0.2">
      <c r="A31" s="58" t="s">
        <v>172</v>
      </c>
      <c r="B31" s="11">
        <f>[27]Agosto!$C$5</f>
        <v>32.299999999999997</v>
      </c>
      <c r="C31" s="11">
        <f>[27]Agosto!$C$6</f>
        <v>22.1</v>
      </c>
      <c r="D31" s="11">
        <f>[27]Agosto!$C$7</f>
        <v>18.3</v>
      </c>
      <c r="E31" s="11">
        <f>[27]Agosto!$C$8</f>
        <v>21.3</v>
      </c>
      <c r="F31" s="11">
        <f>[27]Agosto!$C$9</f>
        <v>23</v>
      </c>
      <c r="G31" s="11">
        <f>[27]Agosto!$C$10</f>
        <v>28.7</v>
      </c>
      <c r="H31" s="11">
        <f>[27]Agosto!$C$11</f>
        <v>29.5</v>
      </c>
      <c r="I31" s="11">
        <f>[27]Agosto!$C$12</f>
        <v>32.4</v>
      </c>
      <c r="J31" s="11">
        <f>[27]Agosto!$C$13</f>
        <v>33.299999999999997</v>
      </c>
      <c r="K31" s="11">
        <f>[27]Agosto!$C$14</f>
        <v>24.5</v>
      </c>
      <c r="L31" s="11">
        <f>[27]Agosto!$C$15</f>
        <v>31.2</v>
      </c>
      <c r="M31" s="11">
        <f>[27]Agosto!$C$16</f>
        <v>34.700000000000003</v>
      </c>
      <c r="N31" s="11">
        <f>[27]Agosto!$C$17</f>
        <v>26.6</v>
      </c>
      <c r="O31" s="11">
        <f>[27]Agosto!$C$18</f>
        <v>24</v>
      </c>
      <c r="P31" s="11">
        <f>[27]Agosto!$C$19</f>
        <v>26.8</v>
      </c>
      <c r="Q31" s="11">
        <f>[27]Agosto!$C$20</f>
        <v>30.7</v>
      </c>
      <c r="R31" s="11">
        <f>[27]Agosto!$C$21</f>
        <v>33.6</v>
      </c>
      <c r="S31" s="11">
        <f>[27]Agosto!$C$22</f>
        <v>32.799999999999997</v>
      </c>
      <c r="T31" s="11">
        <f>[27]Agosto!$C$23</f>
        <v>26.9</v>
      </c>
      <c r="U31" s="11">
        <f>[27]Agosto!$C$24</f>
        <v>28.5</v>
      </c>
      <c r="V31" s="11">
        <f>[27]Agosto!$C$25</f>
        <v>29.1</v>
      </c>
      <c r="W31" s="11">
        <f>[27]Agosto!$C$26</f>
        <v>29.7</v>
      </c>
      <c r="X31" s="11">
        <f>[27]Agosto!$C$27</f>
        <v>27.1</v>
      </c>
      <c r="Y31" s="11">
        <f>[27]Agosto!$C$28</f>
        <v>29.7</v>
      </c>
      <c r="Z31" s="11">
        <f>[27]Agosto!$C$29</f>
        <v>28.7</v>
      </c>
      <c r="AA31" s="11">
        <f>[27]Agosto!$C$30</f>
        <v>27.3</v>
      </c>
      <c r="AB31" s="11">
        <f>[27]Agosto!$C$31</f>
        <v>27.1</v>
      </c>
      <c r="AC31" s="11">
        <f>[27]Agosto!$C$32</f>
        <v>31.7</v>
      </c>
      <c r="AD31" s="11">
        <f>[27]Agosto!$C$33</f>
        <v>33.299999999999997</v>
      </c>
      <c r="AE31" s="11">
        <f>[27]Agosto!$C$34</f>
        <v>35.6</v>
      </c>
      <c r="AF31" s="11">
        <f>[27]Agosto!$C$35</f>
        <v>27.7</v>
      </c>
      <c r="AG31" s="123">
        <f t="shared" si="15"/>
        <v>35.6</v>
      </c>
      <c r="AH31" s="88">
        <f t="shared" si="16"/>
        <v>28.651612903225814</v>
      </c>
      <c r="AI31" s="12" t="s">
        <v>47</v>
      </c>
      <c r="AL31" t="s">
        <v>47</v>
      </c>
    </row>
    <row r="32" spans="1:39" x14ac:dyDescent="0.2">
      <c r="A32" s="58" t="s">
        <v>11</v>
      </c>
      <c r="B32" s="11">
        <f>[28]Agosto!$C$5</f>
        <v>33.700000000000003</v>
      </c>
      <c r="C32" s="11">
        <f>[28]Agosto!$C$6</f>
        <v>22.2</v>
      </c>
      <c r="D32" s="11">
        <f>[28]Agosto!$C$7</f>
        <v>19.2</v>
      </c>
      <c r="E32" s="11">
        <f>[28]Agosto!$C$8</f>
        <v>22</v>
      </c>
      <c r="F32" s="11">
        <f>[28]Agosto!$C$9</f>
        <v>24.5</v>
      </c>
      <c r="G32" s="11">
        <f>[28]Agosto!$C$10</f>
        <v>30.5</v>
      </c>
      <c r="H32" s="11">
        <f>[28]Agosto!$C$11</f>
        <v>32.799999999999997</v>
      </c>
      <c r="I32" s="11">
        <f>[28]Agosto!$C$12</f>
        <v>34.6</v>
      </c>
      <c r="J32" s="11">
        <f>[28]Agosto!$C$13</f>
        <v>34.6</v>
      </c>
      <c r="K32" s="11">
        <f>[28]Agosto!$C$14</f>
        <v>25.3</v>
      </c>
      <c r="L32" s="11">
        <f>[28]Agosto!$C$15</f>
        <v>34.299999999999997</v>
      </c>
      <c r="M32" s="11">
        <f>[28]Agosto!$C$16</f>
        <v>35.6</v>
      </c>
      <c r="N32" s="11">
        <f>[28]Agosto!$C$17</f>
        <v>26</v>
      </c>
      <c r="O32" s="11">
        <f>[28]Agosto!$C$18</f>
        <v>24.8</v>
      </c>
      <c r="P32" s="11">
        <f>[28]Agosto!$C$19</f>
        <v>29.2</v>
      </c>
      <c r="Q32" s="11">
        <f>[28]Agosto!$C$20</f>
        <v>33.200000000000003</v>
      </c>
      <c r="R32" s="11">
        <f>[28]Agosto!$C$21</f>
        <v>35.1</v>
      </c>
      <c r="S32" s="11">
        <f>[28]Agosto!$C$22</f>
        <v>33.299999999999997</v>
      </c>
      <c r="T32" s="11">
        <f>[28]Agosto!$C$23</f>
        <v>30.5</v>
      </c>
      <c r="U32" s="11">
        <f>[28]Agosto!$C$24</f>
        <v>30</v>
      </c>
      <c r="V32" s="11">
        <f>[28]Agosto!$C$25</f>
        <v>31</v>
      </c>
      <c r="W32" s="11">
        <f>[28]Agosto!$C$26</f>
        <v>32</v>
      </c>
      <c r="X32" s="11">
        <f>[28]Agosto!$C$27</f>
        <v>30</v>
      </c>
      <c r="Y32" s="11">
        <f>[28]Agosto!$C$28</f>
        <v>31.4</v>
      </c>
      <c r="Z32" s="11">
        <f>[28]Agosto!$C$29</f>
        <v>30.7</v>
      </c>
      <c r="AA32" s="11">
        <f>[28]Agosto!$C$30</f>
        <v>26.9</v>
      </c>
      <c r="AB32" s="11">
        <f>[28]Agosto!$C$31</f>
        <v>23.2</v>
      </c>
      <c r="AC32" s="11">
        <f>[28]Agosto!$C$32</f>
        <v>32.700000000000003</v>
      </c>
      <c r="AD32" s="11">
        <f>[28]Agosto!$C$33</f>
        <v>35.4</v>
      </c>
      <c r="AE32" s="11">
        <f>[28]Agosto!$C$34</f>
        <v>37.200000000000003</v>
      </c>
      <c r="AF32" s="11">
        <f>[28]Agosto!$C$35</f>
        <v>31.4</v>
      </c>
      <c r="AG32" s="123">
        <f t="shared" ref="AG32:AG35" si="17">MAX(B32:AF32)</f>
        <v>37.200000000000003</v>
      </c>
      <c r="AH32" s="88">
        <f t="shared" ref="AH32:AH35" si="18">AVERAGE(B32:AF32)</f>
        <v>30.106451612903232</v>
      </c>
      <c r="AM32" t="s">
        <v>47</v>
      </c>
    </row>
    <row r="33" spans="1:39" s="5" customFormat="1" x14ac:dyDescent="0.2">
      <c r="A33" s="58" t="s">
        <v>12</v>
      </c>
      <c r="B33" s="11">
        <f>[29]Agosto!$C$5</f>
        <v>34.1</v>
      </c>
      <c r="C33" s="11">
        <f>[29]Agosto!$C$6</f>
        <v>24.8</v>
      </c>
      <c r="D33" s="11">
        <f>[29]Agosto!$C$7</f>
        <v>14.2</v>
      </c>
      <c r="E33" s="11" t="str">
        <f>[29]Agosto!$C$8</f>
        <v>*</v>
      </c>
      <c r="F33" s="11" t="str">
        <f>[29]Agosto!$C$9</f>
        <v>*</v>
      </c>
      <c r="G33" s="11" t="str">
        <f>[29]Agosto!$C$10</f>
        <v>*</v>
      </c>
      <c r="H33" s="11" t="str">
        <f>[29]Agosto!$C$11</f>
        <v>*</v>
      </c>
      <c r="I33" s="11" t="str">
        <f>[29]Agosto!$C$12</f>
        <v>*</v>
      </c>
      <c r="J33" s="11" t="str">
        <f>[29]Agosto!$C$13</f>
        <v>*</v>
      </c>
      <c r="K33" s="11" t="str">
        <f>[29]Agosto!$C$14</f>
        <v>*</v>
      </c>
      <c r="L33" s="11" t="str">
        <f>[29]Agosto!$C$15</f>
        <v>*</v>
      </c>
      <c r="M33" s="11" t="str">
        <f>[29]Agosto!$C$16</f>
        <v>*</v>
      </c>
      <c r="N33" s="11" t="str">
        <f>[29]Agosto!$C$17</f>
        <v>*</v>
      </c>
      <c r="O33" s="11" t="str">
        <f>[29]Agosto!$C$18</f>
        <v>*</v>
      </c>
      <c r="P33" s="11" t="str">
        <f>[29]Agosto!$C$19</f>
        <v>*</v>
      </c>
      <c r="Q33" s="11" t="str">
        <f>[29]Agosto!$C$20</f>
        <v>*</v>
      </c>
      <c r="R33" s="11" t="str">
        <f>[29]Agosto!$C$21</f>
        <v>*</v>
      </c>
      <c r="S33" s="11" t="str">
        <f>[29]Agosto!$C$22</f>
        <v>*</v>
      </c>
      <c r="T33" s="11" t="str">
        <f>[29]Agosto!$C$23</f>
        <v>*</v>
      </c>
      <c r="U33" s="11" t="str">
        <f>[29]Agosto!$C$24</f>
        <v>*</v>
      </c>
      <c r="V33" s="11" t="str">
        <f>[29]Agosto!$C$25</f>
        <v>*</v>
      </c>
      <c r="W33" s="11" t="str">
        <f>[29]Agosto!$C$26</f>
        <v>*</v>
      </c>
      <c r="X33" s="11" t="str">
        <f>[29]Agosto!$C$27</f>
        <v>*</v>
      </c>
      <c r="Y33" s="11" t="str">
        <f>[29]Agosto!$C$28</f>
        <v>*</v>
      </c>
      <c r="Z33" s="11" t="str">
        <f>[29]Agosto!$C$29</f>
        <v>*</v>
      </c>
      <c r="AA33" s="11" t="str">
        <f>[29]Agosto!$C$30</f>
        <v>*</v>
      </c>
      <c r="AB33" s="11" t="str">
        <f>[29]Agosto!$C$31</f>
        <v>*</v>
      </c>
      <c r="AC33" s="11">
        <f>[29]Agosto!$C$32</f>
        <v>33.799999999999997</v>
      </c>
      <c r="AD33" s="11">
        <f>[29]Agosto!$C$33</f>
        <v>36.200000000000003</v>
      </c>
      <c r="AE33" s="11">
        <f>[29]Agosto!$C$34</f>
        <v>37.6</v>
      </c>
      <c r="AF33" s="11">
        <f>[29]Agosto!$C$35</f>
        <v>36.6</v>
      </c>
      <c r="AG33" s="123">
        <f t="shared" si="17"/>
        <v>37.6</v>
      </c>
      <c r="AH33" s="88">
        <f t="shared" si="18"/>
        <v>31.042857142857144</v>
      </c>
      <c r="AL33" s="5" t="s">
        <v>47</v>
      </c>
      <c r="AM33" s="5" t="s">
        <v>47</v>
      </c>
    </row>
    <row r="34" spans="1:39" x14ac:dyDescent="0.2">
      <c r="A34" s="58" t="s">
        <v>13</v>
      </c>
      <c r="B34" s="11">
        <f>[30]Agosto!$C$5</f>
        <v>34</v>
      </c>
      <c r="C34" s="11">
        <f>[30]Agosto!$C$6</f>
        <v>26.4</v>
      </c>
      <c r="D34" s="11">
        <f>[30]Agosto!$C$7</f>
        <v>17.5</v>
      </c>
      <c r="E34" s="11">
        <f>[30]Agosto!$C$8</f>
        <v>23.1</v>
      </c>
      <c r="F34" s="11">
        <f>[30]Agosto!$C$9</f>
        <v>26.8</v>
      </c>
      <c r="G34" s="11">
        <f>[30]Agosto!$C$10</f>
        <v>32.4</v>
      </c>
      <c r="H34" s="11">
        <f>[30]Agosto!$C$11</f>
        <v>34</v>
      </c>
      <c r="I34" s="11">
        <f>[30]Agosto!$C$12</f>
        <v>35.200000000000003</v>
      </c>
      <c r="J34" s="11">
        <f>[30]Agosto!$C$13</f>
        <v>34.6</v>
      </c>
      <c r="K34" s="11">
        <f>[30]Agosto!$C$14</f>
        <v>27.2</v>
      </c>
      <c r="L34" s="11">
        <f>[30]Agosto!$C$15</f>
        <v>34.9</v>
      </c>
      <c r="M34" s="11">
        <f>[30]Agosto!$C$16</f>
        <v>36.1</v>
      </c>
      <c r="N34" s="11">
        <f>[30]Agosto!$C$17</f>
        <v>26.5</v>
      </c>
      <c r="O34" s="11">
        <f>[30]Agosto!$C$18</f>
        <v>24.2</v>
      </c>
      <c r="P34" s="11">
        <f>[30]Agosto!$C$19</f>
        <v>33.299999999999997</v>
      </c>
      <c r="Q34" s="11">
        <f>[30]Agosto!$C$20</f>
        <v>35.1</v>
      </c>
      <c r="R34" s="11">
        <f>[30]Agosto!$C$21</f>
        <v>35.700000000000003</v>
      </c>
      <c r="S34" s="11">
        <f>[30]Agosto!$C$22</f>
        <v>34.4</v>
      </c>
      <c r="T34" s="11">
        <f>[30]Agosto!$C$23</f>
        <v>28.7</v>
      </c>
      <c r="U34" s="11">
        <f>[30]Agosto!$C$24</f>
        <v>30.4</v>
      </c>
      <c r="V34" s="11">
        <f>[30]Agosto!$C$25</f>
        <v>33.200000000000003</v>
      </c>
      <c r="W34" s="11">
        <f>[30]Agosto!$C$26</f>
        <v>35.9</v>
      </c>
      <c r="X34" s="11">
        <f>[30]Agosto!$C$27</f>
        <v>31.7</v>
      </c>
      <c r="Y34" s="11">
        <f>[30]Agosto!$C$28</f>
        <v>34</v>
      </c>
      <c r="Z34" s="11">
        <f>[30]Agosto!$C$29</f>
        <v>35.700000000000003</v>
      </c>
      <c r="AA34" s="11">
        <f>[30]Agosto!$C$30</f>
        <v>35.799999999999997</v>
      </c>
      <c r="AB34" s="11">
        <f>[30]Agosto!$C$31</f>
        <v>28</v>
      </c>
      <c r="AC34" s="11">
        <f>[30]Agosto!$C$32</f>
        <v>33.299999999999997</v>
      </c>
      <c r="AD34" s="11">
        <f>[30]Agosto!$C$33</f>
        <v>36.9</v>
      </c>
      <c r="AE34" s="11">
        <f>[30]Agosto!$C$34</f>
        <v>37.799999999999997</v>
      </c>
      <c r="AF34" s="11">
        <f>[30]Agosto!$C$35</f>
        <v>37.799999999999997</v>
      </c>
      <c r="AG34" s="123">
        <f t="shared" si="17"/>
        <v>37.799999999999997</v>
      </c>
      <c r="AH34" s="88">
        <f t="shared" si="18"/>
        <v>31.954838709677418</v>
      </c>
    </row>
    <row r="35" spans="1:39" x14ac:dyDescent="0.2">
      <c r="A35" s="58" t="s">
        <v>173</v>
      </c>
      <c r="B35" s="11">
        <f>[31]Agosto!$C$5</f>
        <v>33.799999999999997</v>
      </c>
      <c r="C35" s="11">
        <f>[31]Agosto!$C$6</f>
        <v>23.3</v>
      </c>
      <c r="D35" s="11">
        <f>[31]Agosto!$C$7</f>
        <v>16.399999999999999</v>
      </c>
      <c r="E35" s="11">
        <f>[31]Agosto!$C$8</f>
        <v>24.8</v>
      </c>
      <c r="F35" s="11">
        <f>[31]Agosto!$C$9</f>
        <v>25.1</v>
      </c>
      <c r="G35" s="11">
        <f>[31]Agosto!$C$10</f>
        <v>28.9</v>
      </c>
      <c r="H35" s="11">
        <f>[31]Agosto!$C$11</f>
        <v>32.299999999999997</v>
      </c>
      <c r="I35" s="11">
        <f>[31]Agosto!$C$12</f>
        <v>34.1</v>
      </c>
      <c r="J35" s="11">
        <f>[31]Agosto!$C$13</f>
        <v>34.200000000000003</v>
      </c>
      <c r="K35" s="11">
        <f>[31]Agosto!$C$14</f>
        <v>27</v>
      </c>
      <c r="L35" s="11">
        <f>[31]Agosto!$C$15</f>
        <v>33.5</v>
      </c>
      <c r="M35" s="11">
        <f>[31]Agosto!$C$16</f>
        <v>35</v>
      </c>
      <c r="N35" s="11">
        <f>[31]Agosto!$C$17</f>
        <v>27.6</v>
      </c>
      <c r="O35" s="11">
        <f>[31]Agosto!$C$18</f>
        <v>27.3</v>
      </c>
      <c r="P35" s="11">
        <f>[31]Agosto!$C$19</f>
        <v>29.1</v>
      </c>
      <c r="Q35" s="11">
        <f>[31]Agosto!$C$20</f>
        <v>31.9</v>
      </c>
      <c r="R35" s="11">
        <f>[31]Agosto!$C$21</f>
        <v>34.4</v>
      </c>
      <c r="S35" s="11">
        <f>[31]Agosto!$C$22</f>
        <v>33</v>
      </c>
      <c r="T35" s="11">
        <f>[31]Agosto!$C$23</f>
        <v>31.1</v>
      </c>
      <c r="U35" s="11">
        <f>[31]Agosto!$C$24</f>
        <v>30.1</v>
      </c>
      <c r="V35" s="11">
        <f>[31]Agosto!$C$25</f>
        <v>30.7</v>
      </c>
      <c r="W35" s="11">
        <f>[31]Agosto!$C$26</f>
        <v>32.1</v>
      </c>
      <c r="X35" s="11">
        <f>[31]Agosto!$C$27</f>
        <v>30.1</v>
      </c>
      <c r="Y35" s="11">
        <f>[31]Agosto!$C$28</f>
        <v>31.4</v>
      </c>
      <c r="Z35" s="11">
        <f>[31]Agosto!$C$29</f>
        <v>31</v>
      </c>
      <c r="AA35" s="11">
        <f>[31]Agosto!$C$30</f>
        <v>33.200000000000003</v>
      </c>
      <c r="AB35" s="11">
        <f>[31]Agosto!$C$31</f>
        <v>25.2</v>
      </c>
      <c r="AC35" s="11">
        <f>[31]Agosto!$C$32</f>
        <v>32.299999999999997</v>
      </c>
      <c r="AD35" s="11">
        <f>[31]Agosto!$C$33</f>
        <v>34.799999999999997</v>
      </c>
      <c r="AE35" s="11">
        <f>[31]Agosto!$C$34</f>
        <v>36.4</v>
      </c>
      <c r="AF35" s="11">
        <f>[31]Agosto!$C$35</f>
        <v>35</v>
      </c>
      <c r="AG35" s="123">
        <f t="shared" si="17"/>
        <v>36.4</v>
      </c>
      <c r="AH35" s="88">
        <f t="shared" si="18"/>
        <v>30.487096774193553</v>
      </c>
    </row>
    <row r="36" spans="1:39" x14ac:dyDescent="0.2">
      <c r="A36" s="58" t="s">
        <v>144</v>
      </c>
      <c r="B36" s="11" t="str">
        <f>[32]Agosto!$C$5</f>
        <v>*</v>
      </c>
      <c r="C36" s="11" t="str">
        <f>[32]Agosto!$C$6</f>
        <v>*</v>
      </c>
      <c r="D36" s="11" t="str">
        <f>[32]Agosto!$C$7</f>
        <v>*</v>
      </c>
      <c r="E36" s="11" t="str">
        <f>[32]Agosto!$C$8</f>
        <v>*</v>
      </c>
      <c r="F36" s="11" t="str">
        <f>[32]Agosto!$C$9</f>
        <v>*</v>
      </c>
      <c r="G36" s="11" t="str">
        <f>[32]Agosto!$C$10</f>
        <v>*</v>
      </c>
      <c r="H36" s="11" t="str">
        <f>[32]Agosto!$C$11</f>
        <v>*</v>
      </c>
      <c r="I36" s="11" t="str">
        <f>[32]Agosto!$C$12</f>
        <v>*</v>
      </c>
      <c r="J36" s="11" t="str">
        <f>[32]Agosto!$C$13</f>
        <v>*</v>
      </c>
      <c r="K36" s="11" t="str">
        <f>[32]Agosto!$C$14</f>
        <v>*</v>
      </c>
      <c r="L36" s="11" t="str">
        <f>[32]Agosto!$C$15</f>
        <v>*</v>
      </c>
      <c r="M36" s="11" t="str">
        <f>[32]Agosto!$C$16</f>
        <v>*</v>
      </c>
      <c r="N36" s="11" t="str">
        <f>[32]Agosto!$C$17</f>
        <v>*</v>
      </c>
      <c r="O36" s="11" t="str">
        <f>[32]Agosto!$C$18</f>
        <v>*</v>
      </c>
      <c r="P36" s="11" t="str">
        <f>[32]Agosto!$C$19</f>
        <v>*</v>
      </c>
      <c r="Q36" s="11" t="str">
        <f>[32]Agosto!$C$20</f>
        <v>*</v>
      </c>
      <c r="R36" s="11" t="str">
        <f>[32]Agosto!$C$21</f>
        <v>*</v>
      </c>
      <c r="S36" s="11" t="str">
        <f>[32]Agosto!$C$22</f>
        <v>*</v>
      </c>
      <c r="T36" s="11" t="str">
        <f>[32]Agosto!$C$23</f>
        <v>*</v>
      </c>
      <c r="U36" s="11" t="str">
        <f>[32]Agosto!$C$24</f>
        <v>*</v>
      </c>
      <c r="V36" s="11" t="str">
        <f>[32]Agosto!$C$25</f>
        <v>*</v>
      </c>
      <c r="W36" s="11" t="str">
        <f>[32]Agosto!$C$26</f>
        <v>*</v>
      </c>
      <c r="X36" s="11" t="str">
        <f>[32]Agosto!$C$27</f>
        <v>*</v>
      </c>
      <c r="Y36" s="11" t="str">
        <f>[32]Agosto!$C$28</f>
        <v>*</v>
      </c>
      <c r="Z36" s="11" t="str">
        <f>[32]Agosto!$C$29</f>
        <v>*</v>
      </c>
      <c r="AA36" s="11" t="str">
        <f>[32]Agosto!$C$30</f>
        <v>*</v>
      </c>
      <c r="AB36" s="11" t="str">
        <f>[32]Agosto!$C$31</f>
        <v>*</v>
      </c>
      <c r="AC36" s="11" t="str">
        <f>[32]Agosto!$C$32</f>
        <v>*</v>
      </c>
      <c r="AD36" s="11" t="str">
        <f>[32]Agosto!$C$33</f>
        <v>*</v>
      </c>
      <c r="AE36" s="11" t="str">
        <f>[32]Agosto!$C$34</f>
        <v>*</v>
      </c>
      <c r="AF36" s="11" t="str">
        <f>[32]Agosto!$C$35</f>
        <v>*</v>
      </c>
      <c r="AG36" s="123" t="s">
        <v>226</v>
      </c>
      <c r="AH36" s="88" t="s">
        <v>226</v>
      </c>
      <c r="AL36" t="s">
        <v>47</v>
      </c>
    </row>
    <row r="37" spans="1:39" x14ac:dyDescent="0.2">
      <c r="A37" s="58" t="s">
        <v>14</v>
      </c>
      <c r="B37" s="11">
        <f>[33]Agosto!$C$5</f>
        <v>34.5</v>
      </c>
      <c r="C37" s="11">
        <f>[33]Agosto!$C$6</f>
        <v>34.9</v>
      </c>
      <c r="D37" s="11">
        <f>[33]Agosto!$C$7</f>
        <v>25</v>
      </c>
      <c r="E37" s="11">
        <f>[33]Agosto!$C$8</f>
        <v>16.899999999999999</v>
      </c>
      <c r="F37" s="11">
        <f>[33]Agosto!$C$9</f>
        <v>26</v>
      </c>
      <c r="G37" s="11">
        <f>[33]Agosto!$C$10</f>
        <v>24</v>
      </c>
      <c r="H37" s="11">
        <f>[33]Agosto!$C$11</f>
        <v>30.4</v>
      </c>
      <c r="I37" s="11">
        <f>[33]Agosto!$C$12</f>
        <v>31.5</v>
      </c>
      <c r="J37" s="11">
        <f>[33]Agosto!$C$13</f>
        <v>33.700000000000003</v>
      </c>
      <c r="K37" s="11">
        <f>[33]Agosto!$C$14</f>
        <v>34</v>
      </c>
      <c r="L37" s="11">
        <f>[33]Agosto!$C$15</f>
        <v>34.1</v>
      </c>
      <c r="M37" s="11">
        <f>[33]Agosto!$C$16</f>
        <v>34.700000000000003</v>
      </c>
      <c r="N37" s="11">
        <f>[33]Agosto!$C$17</f>
        <v>35.299999999999997</v>
      </c>
      <c r="O37" s="11">
        <f>[33]Agosto!$C$18</f>
        <v>28.1</v>
      </c>
      <c r="P37" s="11">
        <f>[33]Agosto!$C$19</f>
        <v>30.4</v>
      </c>
      <c r="Q37" s="11">
        <f>[33]Agosto!$C$20</f>
        <v>30.7</v>
      </c>
      <c r="R37" s="11">
        <f>[33]Agosto!$C$21</f>
        <v>33</v>
      </c>
      <c r="S37" s="11">
        <f>[33]Agosto!$C$22</f>
        <v>34.299999999999997</v>
      </c>
      <c r="T37" s="11">
        <f>[33]Agosto!$C$23</f>
        <v>33.299999999999997</v>
      </c>
      <c r="U37" s="11">
        <f>[33]Agosto!$C$24</f>
        <v>31.8</v>
      </c>
      <c r="V37" s="11">
        <f>[33]Agosto!$C$25</f>
        <v>31.3</v>
      </c>
      <c r="W37" s="11">
        <f>[33]Agosto!$C$26</f>
        <v>30.6</v>
      </c>
      <c r="X37" s="11">
        <f>[33]Agosto!$C$27</f>
        <v>28.9</v>
      </c>
      <c r="Y37" s="11">
        <f>[33]Agosto!$C$28</f>
        <v>30.3</v>
      </c>
      <c r="Z37" s="11">
        <f>[33]Agosto!$C$29</f>
        <v>31.4</v>
      </c>
      <c r="AA37" s="11">
        <f>[33]Agosto!$C$30</f>
        <v>34.4</v>
      </c>
      <c r="AB37" s="11">
        <f>[33]Agosto!$C$31</f>
        <v>32.700000000000003</v>
      </c>
      <c r="AC37" s="11">
        <f>[33]Agosto!$C$32</f>
        <v>29.7</v>
      </c>
      <c r="AD37" s="11">
        <f>[33]Agosto!$C$33</f>
        <v>32.4</v>
      </c>
      <c r="AE37" s="11">
        <f>[33]Agosto!$C$34</f>
        <v>35.9</v>
      </c>
      <c r="AF37" s="11">
        <f>[33]Agosto!$C$35</f>
        <v>37.299999999999997</v>
      </c>
      <c r="AG37" s="123">
        <f t="shared" ref="AG37:AG38" si="19">MAX(B37:AF37)</f>
        <v>37.299999999999997</v>
      </c>
      <c r="AH37" s="88">
        <f t="shared" ref="AH37:AH38" si="20">AVERAGE(B37:AF37)</f>
        <v>31.338709677419349</v>
      </c>
      <c r="AJ37" t="s">
        <v>47</v>
      </c>
      <c r="AL37" t="s">
        <v>47</v>
      </c>
    </row>
    <row r="38" spans="1:39" x14ac:dyDescent="0.2">
      <c r="A38" s="58" t="s">
        <v>174</v>
      </c>
      <c r="B38" s="11">
        <f>[34]Agosto!$C$5</f>
        <v>32.4</v>
      </c>
      <c r="C38" s="11">
        <f>[34]Agosto!$C$6</f>
        <v>29.9</v>
      </c>
      <c r="D38" s="11">
        <f>[34]Agosto!$C$7</f>
        <v>22.5</v>
      </c>
      <c r="E38" s="11">
        <f>[34]Agosto!$C$8</f>
        <v>24.8</v>
      </c>
      <c r="F38" s="11">
        <f>[34]Agosto!$C$9</f>
        <v>29.8</v>
      </c>
      <c r="G38" s="11">
        <f>[34]Agosto!$C$10</f>
        <v>23.9</v>
      </c>
      <c r="H38" s="11">
        <f>[34]Agosto!$C$11</f>
        <v>30.9</v>
      </c>
      <c r="I38" s="11">
        <f>[34]Agosto!$C$12</f>
        <v>32</v>
      </c>
      <c r="J38" s="11">
        <f>[34]Agosto!$C$13</f>
        <v>32.200000000000003</v>
      </c>
      <c r="K38" s="11">
        <f>[34]Agosto!$C$14</f>
        <v>30.6</v>
      </c>
      <c r="L38" s="11">
        <f>[34]Agosto!$C$15</f>
        <v>30.7</v>
      </c>
      <c r="M38" s="11">
        <f>[34]Agosto!$C$16</f>
        <v>30.9</v>
      </c>
      <c r="N38" s="11">
        <f>[34]Agosto!$C$17</f>
        <v>33.299999999999997</v>
      </c>
      <c r="O38" s="11">
        <f>[34]Agosto!$C$18</f>
        <v>30.1</v>
      </c>
      <c r="P38" s="11">
        <f>[34]Agosto!$C$19</f>
        <v>31.2</v>
      </c>
      <c r="Q38" s="11">
        <f>[34]Agosto!$C$20</f>
        <v>32.200000000000003</v>
      </c>
      <c r="R38" s="11">
        <f>[34]Agosto!$C$21</f>
        <v>31.5</v>
      </c>
      <c r="S38" s="11">
        <f>[34]Agosto!$C$22</f>
        <v>31.8</v>
      </c>
      <c r="T38" s="11">
        <f>[34]Agosto!$C$23</f>
        <v>30</v>
      </c>
      <c r="U38" s="11">
        <f>[34]Agosto!$C$24</f>
        <v>31.7</v>
      </c>
      <c r="V38" s="11">
        <f>[34]Agosto!$C$25</f>
        <v>29.7</v>
      </c>
      <c r="W38" s="11">
        <f>[34]Agosto!$C$26</f>
        <v>31</v>
      </c>
      <c r="X38" s="11">
        <f>[34]Agosto!$C$27</f>
        <v>30.9</v>
      </c>
      <c r="Y38" s="11">
        <f>[34]Agosto!$C$28</f>
        <v>31.3</v>
      </c>
      <c r="Z38" s="11">
        <f>[34]Agosto!$C$29</f>
        <v>32.799999999999997</v>
      </c>
      <c r="AA38" s="11">
        <f>[34]Agosto!$C$30</f>
        <v>30.9</v>
      </c>
      <c r="AB38" s="11">
        <f>[34]Agosto!$C$31</f>
        <v>28.5</v>
      </c>
      <c r="AC38" s="11">
        <f>[34]Agosto!$C$32</f>
        <v>32.200000000000003</v>
      </c>
      <c r="AD38" s="11">
        <f>[34]Agosto!$C$33</f>
        <v>32.1</v>
      </c>
      <c r="AE38" s="11">
        <f>[34]Agosto!$C$34</f>
        <v>33.1</v>
      </c>
      <c r="AF38" s="11">
        <f>[34]Agosto!$C$35</f>
        <v>30</v>
      </c>
      <c r="AG38" s="123">
        <f t="shared" si="19"/>
        <v>33.299999999999997</v>
      </c>
      <c r="AH38" s="88">
        <f t="shared" si="20"/>
        <v>30.480645161290326</v>
      </c>
    </row>
    <row r="39" spans="1:39" x14ac:dyDescent="0.2">
      <c r="A39" s="58" t="s">
        <v>15</v>
      </c>
      <c r="B39" s="11">
        <f>[35]Agosto!$C$5</f>
        <v>30.1</v>
      </c>
      <c r="C39" s="11">
        <f>[35]Agosto!$C$6</f>
        <v>25.9</v>
      </c>
      <c r="D39" s="11">
        <f>[35]Agosto!$C$7</f>
        <v>16.2</v>
      </c>
      <c r="E39" s="11">
        <f>[35]Agosto!$C$8</f>
        <v>20.3</v>
      </c>
      <c r="F39" s="11">
        <f>[35]Agosto!$C$9</f>
        <v>21.1</v>
      </c>
      <c r="G39" s="11">
        <f>[35]Agosto!$C$10</f>
        <v>27.4</v>
      </c>
      <c r="H39" s="11">
        <f>[35]Agosto!$C$11</f>
        <v>28.6</v>
      </c>
      <c r="I39" s="11">
        <f>[35]Agosto!$C$12</f>
        <v>30</v>
      </c>
      <c r="J39" s="11">
        <f>[35]Agosto!$C$13</f>
        <v>31.1</v>
      </c>
      <c r="K39" s="11">
        <f>[35]Agosto!$C$14</f>
        <v>22.5</v>
      </c>
      <c r="L39" s="11">
        <f>[35]Agosto!$C$15</f>
        <v>30.3</v>
      </c>
      <c r="M39" s="11">
        <f>[35]Agosto!$C$16</f>
        <v>32.1</v>
      </c>
      <c r="N39" s="11">
        <f>[35]Agosto!$C$17</f>
        <v>26.2</v>
      </c>
      <c r="O39" s="11">
        <f>[35]Agosto!$C$18</f>
        <v>23.2</v>
      </c>
      <c r="P39" s="11">
        <f>[35]Agosto!$C$19</f>
        <v>25.9</v>
      </c>
      <c r="Q39" s="11">
        <f>[35]Agosto!$C$20</f>
        <v>29.5</v>
      </c>
      <c r="R39" s="11">
        <f>[35]Agosto!$C$21</f>
        <v>31.5</v>
      </c>
      <c r="S39" s="11">
        <f>[35]Agosto!$C$22</f>
        <v>31.1</v>
      </c>
      <c r="T39" s="11">
        <f>[35]Agosto!$C$23</f>
        <v>26.3</v>
      </c>
      <c r="U39" s="11">
        <f>[35]Agosto!$C$24</f>
        <v>26</v>
      </c>
      <c r="V39" s="11">
        <f>[35]Agosto!$C$25</f>
        <v>27.8</v>
      </c>
      <c r="W39" s="11">
        <f>[35]Agosto!$C$26</f>
        <v>30.1</v>
      </c>
      <c r="X39" s="11">
        <f>[35]Agosto!$C$27</f>
        <v>26</v>
      </c>
      <c r="Y39" s="11">
        <f>[35]Agosto!$C$28</f>
        <v>28.9</v>
      </c>
      <c r="Z39" s="11">
        <f>[35]Agosto!$C$29</f>
        <v>26.7</v>
      </c>
      <c r="AA39" s="11">
        <f>[35]Agosto!$C$30</f>
        <v>21.5</v>
      </c>
      <c r="AB39" s="11">
        <f>[35]Agosto!$C$31</f>
        <v>29.1</v>
      </c>
      <c r="AC39" s="11">
        <f>[35]Agosto!$C$32</f>
        <v>30.9</v>
      </c>
      <c r="AD39" s="11">
        <f>[35]Agosto!$C$33</f>
        <v>32</v>
      </c>
      <c r="AE39" s="11">
        <f>[35]Agosto!$C$34</f>
        <v>34.200000000000003</v>
      </c>
      <c r="AF39" s="11">
        <f>[35]Agosto!$C$35</f>
        <v>28</v>
      </c>
      <c r="AG39" s="123">
        <f t="shared" ref="AG39:AG40" si="21">MAX(B39:AF39)</f>
        <v>34.200000000000003</v>
      </c>
      <c r="AH39" s="88">
        <f t="shared" ref="AH39:AH40" si="22">AVERAGE(B39:AF39)</f>
        <v>27.43548387096774</v>
      </c>
      <c r="AI39" s="12" t="s">
        <v>47</v>
      </c>
      <c r="AL39" t="s">
        <v>47</v>
      </c>
    </row>
    <row r="40" spans="1:39" x14ac:dyDescent="0.2">
      <c r="A40" s="58" t="s">
        <v>16</v>
      </c>
      <c r="B40" s="11">
        <f>[36]Agosto!$C$5</f>
        <v>33.5</v>
      </c>
      <c r="C40" s="11">
        <f>[36]Agosto!$C$6</f>
        <v>27.1</v>
      </c>
      <c r="D40" s="11">
        <f>[36]Agosto!$C$7</f>
        <v>19.399999999999999</v>
      </c>
      <c r="E40" s="11">
        <f>[36]Agosto!$C$8</f>
        <v>21.9</v>
      </c>
      <c r="F40" s="11">
        <f>[36]Agosto!$C$9</f>
        <v>26.2</v>
      </c>
      <c r="G40" s="11">
        <f>[36]Agosto!$C$10</f>
        <v>31.2</v>
      </c>
      <c r="H40" s="11">
        <f>[36]Agosto!$C$11</f>
        <v>33.799999999999997</v>
      </c>
      <c r="I40" s="11">
        <f>[36]Agosto!$C$12</f>
        <v>34</v>
      </c>
      <c r="J40" s="11">
        <f>[36]Agosto!$C$13</f>
        <v>28.9</v>
      </c>
      <c r="K40" s="11">
        <f>[36]Agosto!$C$14</f>
        <v>20</v>
      </c>
      <c r="L40" s="11">
        <f>[36]Agosto!$C$15</f>
        <v>32.200000000000003</v>
      </c>
      <c r="M40" s="11">
        <f>[36]Agosto!$C$16</f>
        <v>34.799999999999997</v>
      </c>
      <c r="N40" s="11">
        <f>[36]Agosto!$C$17</f>
        <v>26.8</v>
      </c>
      <c r="O40" s="11">
        <f>[36]Agosto!$C$18</f>
        <v>21.1</v>
      </c>
      <c r="P40" s="11">
        <f>[36]Agosto!$C$19</f>
        <v>31.8</v>
      </c>
      <c r="Q40" s="11">
        <f>[36]Agosto!$C$20</f>
        <v>35.4</v>
      </c>
      <c r="R40" s="11">
        <f>[36]Agosto!$C$21</f>
        <v>35.4</v>
      </c>
      <c r="S40" s="11">
        <f>[36]Agosto!$C$22</f>
        <v>33.1</v>
      </c>
      <c r="T40" s="11">
        <f>[36]Agosto!$C$23</f>
        <v>25.4</v>
      </c>
      <c r="U40" s="11">
        <f>[36]Agosto!$C$24</f>
        <v>26.9</v>
      </c>
      <c r="V40" s="11">
        <f>[36]Agosto!$C$25</f>
        <v>31.5</v>
      </c>
      <c r="W40" s="11">
        <f>[36]Agosto!$C$26</f>
        <v>33.799999999999997</v>
      </c>
      <c r="X40" s="11">
        <f>[36]Agosto!$C$27</f>
        <v>28.3</v>
      </c>
      <c r="Y40" s="11">
        <f>[36]Agosto!$C$28</f>
        <v>34.6</v>
      </c>
      <c r="Z40" s="11">
        <f>[36]Agosto!$C$29</f>
        <v>36.1</v>
      </c>
      <c r="AA40" s="11">
        <f>[36]Agosto!$C$30</f>
        <v>32.9</v>
      </c>
      <c r="AB40" s="11">
        <f>[36]Agosto!$C$31</f>
        <v>33.799999999999997</v>
      </c>
      <c r="AC40" s="11">
        <f>[36]Agosto!$C$32</f>
        <v>34.6</v>
      </c>
      <c r="AD40" s="11">
        <f>[36]Agosto!$C$33</f>
        <v>37.299999999999997</v>
      </c>
      <c r="AE40" s="11">
        <f>[36]Agosto!$C$34</f>
        <v>37.5</v>
      </c>
      <c r="AF40" s="11">
        <f>[36]Agosto!$C$35</f>
        <v>25.9</v>
      </c>
      <c r="AG40" s="123">
        <f t="shared" si="21"/>
        <v>37.5</v>
      </c>
      <c r="AH40" s="88">
        <f t="shared" si="22"/>
        <v>30.490322580645156</v>
      </c>
      <c r="AK40" t="s">
        <v>47</v>
      </c>
      <c r="AL40" t="s">
        <v>47</v>
      </c>
      <c r="AM40" t="s">
        <v>47</v>
      </c>
    </row>
    <row r="41" spans="1:39" x14ac:dyDescent="0.2">
      <c r="A41" s="58" t="s">
        <v>175</v>
      </c>
      <c r="B41" s="11">
        <f>[37]Agosto!$C$5</f>
        <v>33.9</v>
      </c>
      <c r="C41" s="11">
        <f>[37]Agosto!$C$6</f>
        <v>29.3</v>
      </c>
      <c r="D41" s="11">
        <f>[37]Agosto!$C$7</f>
        <v>17.5</v>
      </c>
      <c r="E41" s="11">
        <f>[37]Agosto!$C$8</f>
        <v>23.8</v>
      </c>
      <c r="F41" s="11">
        <f>[37]Agosto!$C$9</f>
        <v>22.6</v>
      </c>
      <c r="G41" s="11">
        <f>[37]Agosto!$C$10</f>
        <v>26</v>
      </c>
      <c r="H41" s="11">
        <f>[37]Agosto!$C$11</f>
        <v>33</v>
      </c>
      <c r="I41" s="11">
        <f>[37]Agosto!$C$12</f>
        <v>34.4</v>
      </c>
      <c r="J41" s="11">
        <f>[37]Agosto!$C$13</f>
        <v>35.299999999999997</v>
      </c>
      <c r="K41" s="11">
        <f>[37]Agosto!$C$14</f>
        <v>31.3</v>
      </c>
      <c r="L41" s="11">
        <f>[37]Agosto!$C$15</f>
        <v>34.6</v>
      </c>
      <c r="M41" s="11">
        <f>[37]Agosto!$C$16</f>
        <v>36.5</v>
      </c>
      <c r="N41" s="11">
        <f>[37]Agosto!$C$17</f>
        <v>31.6</v>
      </c>
      <c r="O41" s="11">
        <f>[37]Agosto!$C$18</f>
        <v>27.7</v>
      </c>
      <c r="P41" s="11">
        <f>[37]Agosto!$C$19</f>
        <v>29.6</v>
      </c>
      <c r="Q41" s="11">
        <f>[37]Agosto!$C$20</f>
        <v>32.799999999999997</v>
      </c>
      <c r="R41" s="11">
        <f>[37]Agosto!$C$21</f>
        <v>35.200000000000003</v>
      </c>
      <c r="S41" s="11">
        <f>[37]Agosto!$C$22</f>
        <v>34.200000000000003</v>
      </c>
      <c r="T41" s="11">
        <f>[37]Agosto!$C$23</f>
        <v>29.9</v>
      </c>
      <c r="U41" s="11">
        <f>[37]Agosto!$C$24</f>
        <v>30.3</v>
      </c>
      <c r="V41" s="11">
        <f>[37]Agosto!$C$25</f>
        <v>32.4</v>
      </c>
      <c r="W41" s="11">
        <f>[37]Agosto!$C$26</f>
        <v>32.299999999999997</v>
      </c>
      <c r="X41" s="11">
        <f>[37]Agosto!$C$27</f>
        <v>30.4</v>
      </c>
      <c r="Y41" s="11">
        <f>[37]Agosto!$C$28</f>
        <v>31.8</v>
      </c>
      <c r="Z41" s="11">
        <f>[37]Agosto!$C$29</f>
        <v>31.7</v>
      </c>
      <c r="AA41" s="11">
        <f>[37]Agosto!$C$30</f>
        <v>35.1</v>
      </c>
      <c r="AB41" s="11">
        <f>[37]Agosto!$C$31</f>
        <v>26.7</v>
      </c>
      <c r="AC41" s="11">
        <f>[37]Agosto!$C$32</f>
        <v>33.299999999999997</v>
      </c>
      <c r="AD41" s="11">
        <f>[37]Agosto!$C$33</f>
        <v>36.200000000000003</v>
      </c>
      <c r="AE41" s="11">
        <f>[37]Agosto!$C$34</f>
        <v>37.299999999999997</v>
      </c>
      <c r="AF41" s="11">
        <f>[37]Agosto!$C$35</f>
        <v>36.299999999999997</v>
      </c>
      <c r="AG41" s="123">
        <f>MAX(B41:AF41)</f>
        <v>37.299999999999997</v>
      </c>
      <c r="AH41" s="88">
        <f>AVERAGE(B41:AF41)</f>
        <v>31.387096774193548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[38]Agosto!$C$5</f>
        <v>34</v>
      </c>
      <c r="C42" s="11">
        <f>[38]Agosto!$C$6</f>
        <v>23</v>
      </c>
      <c r="D42" s="11">
        <f>[38]Agosto!$C$7</f>
        <v>19.5</v>
      </c>
      <c r="E42" s="11">
        <f>[38]Agosto!$C$8</f>
        <v>22.7</v>
      </c>
      <c r="F42" s="11">
        <f>[38]Agosto!$C$9</f>
        <v>24.7</v>
      </c>
      <c r="G42" s="11">
        <f>[38]Agosto!$C$10</f>
        <v>30</v>
      </c>
      <c r="H42" s="11">
        <f>[38]Agosto!$C$11</f>
        <v>33.4</v>
      </c>
      <c r="I42" s="11">
        <f>[38]Agosto!$C$12</f>
        <v>34.4</v>
      </c>
      <c r="J42" s="11">
        <f>[38]Agosto!$C$13</f>
        <v>35.299999999999997</v>
      </c>
      <c r="K42" s="11">
        <f>[38]Agosto!$C$14</f>
        <v>25.5</v>
      </c>
      <c r="L42" s="11">
        <f>[38]Agosto!$C$15</f>
        <v>34.5</v>
      </c>
      <c r="M42" s="11">
        <f>[38]Agosto!$C$16</f>
        <v>36.9</v>
      </c>
      <c r="N42" s="11">
        <f>[38]Agosto!$C$17</f>
        <v>27.2</v>
      </c>
      <c r="O42" s="11">
        <f>[38]Agosto!$C$18</f>
        <v>26.2</v>
      </c>
      <c r="P42" s="11">
        <f>[38]Agosto!$C$19</f>
        <v>29.3</v>
      </c>
      <c r="Q42" s="11">
        <f>[38]Agosto!$C$20</f>
        <v>32.200000000000003</v>
      </c>
      <c r="R42" s="11">
        <f>[38]Agosto!$C$21</f>
        <v>35.6</v>
      </c>
      <c r="S42" s="11">
        <f>[38]Agosto!$C$22</f>
        <v>34.200000000000003</v>
      </c>
      <c r="T42" s="11">
        <f>[38]Agosto!$C$23</f>
        <v>30.7</v>
      </c>
      <c r="U42" s="11">
        <f>[38]Agosto!$C$24</f>
        <v>30.3</v>
      </c>
      <c r="V42" s="11">
        <f>[38]Agosto!$C$25</f>
        <v>30.8</v>
      </c>
      <c r="W42" s="11">
        <f>[38]Agosto!$C$26</f>
        <v>31.5</v>
      </c>
      <c r="X42" s="11">
        <f>[38]Agosto!$C$27</f>
        <v>30.4</v>
      </c>
      <c r="Y42" s="11">
        <f>[38]Agosto!$C$28</f>
        <v>31.4</v>
      </c>
      <c r="Z42" s="11">
        <f>[38]Agosto!$C$29</f>
        <v>30.8</v>
      </c>
      <c r="AA42" s="11">
        <f>[38]Agosto!$C$30</f>
        <v>32.200000000000003</v>
      </c>
      <c r="AB42" s="11">
        <f>[38]Agosto!$C$31</f>
        <v>24.5</v>
      </c>
      <c r="AC42" s="11">
        <f>[38]Agosto!$C$32</f>
        <v>33.1</v>
      </c>
      <c r="AD42" s="11">
        <f>[38]Agosto!$C$33</f>
        <v>35.1</v>
      </c>
      <c r="AE42" s="11">
        <f>[38]Agosto!$C$34</f>
        <v>37.200000000000003</v>
      </c>
      <c r="AF42" s="11">
        <f>[38]Agosto!$C$35</f>
        <v>34</v>
      </c>
      <c r="AG42" s="123">
        <f t="shared" ref="AG42:AG43" si="23">MAX(B42:AF42)</f>
        <v>37.200000000000003</v>
      </c>
      <c r="AH42" s="88">
        <f t="shared" ref="AH42:AH43" si="24">AVERAGE(B42:AF42)</f>
        <v>30.664516129032258</v>
      </c>
      <c r="AM42" t="s">
        <v>47</v>
      </c>
    </row>
    <row r="43" spans="1:39" x14ac:dyDescent="0.2">
      <c r="A43" s="58" t="s">
        <v>157</v>
      </c>
      <c r="B43" s="11">
        <f>[39]Agosto!$C$5</f>
        <v>33.6</v>
      </c>
      <c r="C43" s="11">
        <f>[39]Agosto!$C$6</f>
        <v>28.8</v>
      </c>
      <c r="D43" s="11">
        <f>[39]Agosto!$C$7</f>
        <v>17.899999999999999</v>
      </c>
      <c r="E43" s="11">
        <f>[39]Agosto!$C$8</f>
        <v>22.5</v>
      </c>
      <c r="F43" s="11">
        <f>[39]Agosto!$C$9</f>
        <v>23.2</v>
      </c>
      <c r="G43" s="11">
        <f>[39]Agosto!$C$10</f>
        <v>25.7</v>
      </c>
      <c r="H43" s="11">
        <f>[39]Agosto!$C$11</f>
        <v>32.1</v>
      </c>
      <c r="I43" s="11">
        <f>[39]Agosto!$C$12</f>
        <v>33.9</v>
      </c>
      <c r="J43" s="11">
        <f>[39]Agosto!$C$13</f>
        <v>34.6</v>
      </c>
      <c r="K43" s="11">
        <f>[39]Agosto!$C$14</f>
        <v>29.9</v>
      </c>
      <c r="L43" s="11">
        <f>[39]Agosto!$C$15</f>
        <v>34.6</v>
      </c>
      <c r="M43" s="11">
        <f>[39]Agosto!$C$16</f>
        <v>36.6</v>
      </c>
      <c r="N43" s="11">
        <f>[39]Agosto!$C$17</f>
        <v>28.9</v>
      </c>
      <c r="O43" s="11">
        <f>[39]Agosto!$C$18</f>
        <v>26.7</v>
      </c>
      <c r="P43" s="11">
        <f>[39]Agosto!$C$19</f>
        <v>28.6</v>
      </c>
      <c r="Q43" s="11">
        <f>[39]Agosto!$C$20</f>
        <v>31.5</v>
      </c>
      <c r="R43" s="11">
        <f>[39]Agosto!$C$21</f>
        <v>34.6</v>
      </c>
      <c r="S43" s="11">
        <f>[39]Agosto!$C$22</f>
        <v>32.299999999999997</v>
      </c>
      <c r="T43" s="11">
        <f>[39]Agosto!$C$23</f>
        <v>32.799999999999997</v>
      </c>
      <c r="U43" s="11">
        <f>[39]Agosto!$C$24</f>
        <v>30</v>
      </c>
      <c r="V43" s="11">
        <f>[39]Agosto!$C$25</f>
        <v>32.1</v>
      </c>
      <c r="W43" s="11">
        <f>[39]Agosto!$C$26</f>
        <v>30.2</v>
      </c>
      <c r="X43" s="11">
        <f>[39]Agosto!$C$27</f>
        <v>30.3</v>
      </c>
      <c r="Y43" s="11">
        <f>[39]Agosto!$C$28</f>
        <v>29.7</v>
      </c>
      <c r="Z43" s="11">
        <f>[39]Agosto!$C$29</f>
        <v>30.3</v>
      </c>
      <c r="AA43" s="11">
        <f>[39]Agosto!$C$30</f>
        <v>34.1</v>
      </c>
      <c r="AB43" s="11">
        <f>[39]Agosto!$C$31</f>
        <v>29</v>
      </c>
      <c r="AC43" s="11">
        <f>[39]Agosto!$C$32</f>
        <v>31.2</v>
      </c>
      <c r="AD43" s="11">
        <f>[39]Agosto!$C$33</f>
        <v>34.299999999999997</v>
      </c>
      <c r="AE43" s="11">
        <f>[39]Agosto!$C$34</f>
        <v>37.299999999999997</v>
      </c>
      <c r="AF43" s="11">
        <f>[39]Agosto!$C$35</f>
        <v>38.6</v>
      </c>
      <c r="AG43" s="123">
        <f t="shared" si="23"/>
        <v>38.6</v>
      </c>
      <c r="AH43" s="88">
        <f t="shared" si="24"/>
        <v>30.835483870967742</v>
      </c>
      <c r="AJ43" s="12" t="s">
        <v>47</v>
      </c>
      <c r="AL43" t="s">
        <v>47</v>
      </c>
    </row>
    <row r="44" spans="1:39" x14ac:dyDescent="0.2">
      <c r="A44" s="58" t="s">
        <v>18</v>
      </c>
      <c r="B44" s="11">
        <f>[40]Agosto!$C$5</f>
        <v>32.4</v>
      </c>
      <c r="C44" s="11">
        <f>[40]Agosto!$C$6</f>
        <v>27.7</v>
      </c>
      <c r="D44" s="11">
        <f>[40]Agosto!$C$7</f>
        <v>18.399999999999999</v>
      </c>
      <c r="E44" s="11">
        <f>[40]Agosto!$C$8</f>
        <v>23.4</v>
      </c>
      <c r="F44" s="11">
        <f>[40]Agosto!$C$9</f>
        <v>23.2</v>
      </c>
      <c r="G44" s="11">
        <f>[40]Agosto!$C$10</f>
        <v>26.4</v>
      </c>
      <c r="H44" s="11">
        <f>[40]Agosto!$C$11</f>
        <v>31.3</v>
      </c>
      <c r="I44" s="11">
        <f>[40]Agosto!$C$12</f>
        <v>32.700000000000003</v>
      </c>
      <c r="J44" s="11">
        <f>[40]Agosto!$C$13</f>
        <v>32.9</v>
      </c>
      <c r="K44" s="11">
        <f>[40]Agosto!$C$14</f>
        <v>32.9</v>
      </c>
      <c r="L44" s="11">
        <f>[40]Agosto!$C$15</f>
        <v>33</v>
      </c>
      <c r="M44" s="11">
        <f>[40]Agosto!$C$16</f>
        <v>35</v>
      </c>
      <c r="N44" s="11">
        <f>[40]Agosto!$C$17</f>
        <v>32.1</v>
      </c>
      <c r="O44" s="11">
        <f>[40]Agosto!$C$18</f>
        <v>28.9</v>
      </c>
      <c r="P44" s="11">
        <f>[40]Agosto!$C$19</f>
        <v>30.3</v>
      </c>
      <c r="Q44" s="11">
        <f>[40]Agosto!$C$20</f>
        <v>32.4</v>
      </c>
      <c r="R44" s="11">
        <f>[40]Agosto!$C$21</f>
        <v>33.4</v>
      </c>
      <c r="S44" s="11">
        <f>[40]Agosto!$C$22</f>
        <v>33</v>
      </c>
      <c r="T44" s="11">
        <f>[40]Agosto!$C$23</f>
        <v>25</v>
      </c>
      <c r="U44" s="11">
        <f>[40]Agosto!$C$24</f>
        <v>30.3</v>
      </c>
      <c r="V44" s="11">
        <f>[40]Agosto!$C$25</f>
        <v>33.4</v>
      </c>
      <c r="W44" s="11">
        <f>[40]Agosto!$C$26</f>
        <v>33.6</v>
      </c>
      <c r="X44" s="11">
        <f>[40]Agosto!$C$27</f>
        <v>31.6</v>
      </c>
      <c r="Y44" s="11">
        <f>[40]Agosto!$C$28</f>
        <v>32.4</v>
      </c>
      <c r="Z44" s="11">
        <f>[40]Agosto!$C$29</f>
        <v>33.200000000000003</v>
      </c>
      <c r="AA44" s="11">
        <f>[40]Agosto!$C$30</f>
        <v>34.5</v>
      </c>
      <c r="AB44" s="11">
        <f>[40]Agosto!$C$31</f>
        <v>26.5</v>
      </c>
      <c r="AC44" s="11">
        <f>[40]Agosto!$C$32</f>
        <v>31.1</v>
      </c>
      <c r="AD44" s="11">
        <f>[40]Agosto!$C$33</f>
        <v>34.200000000000003</v>
      </c>
      <c r="AE44" s="11">
        <f>[40]Agosto!$C$34</f>
        <v>35.1</v>
      </c>
      <c r="AF44" s="11">
        <f>[40]Agosto!$C$35</f>
        <v>34.9</v>
      </c>
      <c r="AG44" s="123">
        <f t="shared" ref="AG44:AG45" si="25">MAX(B44:AF44)</f>
        <v>35.1</v>
      </c>
      <c r="AH44" s="88">
        <f t="shared" ref="AH44:AH45" si="26">AVERAGE(B44:AF44)</f>
        <v>30.812903225806455</v>
      </c>
      <c r="AJ44" s="12" t="s">
        <v>47</v>
      </c>
      <c r="AL44" t="s">
        <v>47</v>
      </c>
    </row>
    <row r="45" spans="1:39" x14ac:dyDescent="0.2">
      <c r="A45" s="58" t="s">
        <v>162</v>
      </c>
      <c r="B45" s="11">
        <f>[41]Agosto!$C$5</f>
        <v>34.299999999999997</v>
      </c>
      <c r="C45" s="11">
        <f>[41]Agosto!$C$6</f>
        <v>33.799999999999997</v>
      </c>
      <c r="D45" s="11">
        <f>[41]Agosto!$C$7</f>
        <v>22.3</v>
      </c>
      <c r="E45" s="11">
        <f>[41]Agosto!$C$8</f>
        <v>16.600000000000001</v>
      </c>
      <c r="F45" s="11">
        <f>[41]Agosto!$C$9</f>
        <v>22.7</v>
      </c>
      <c r="G45" s="11">
        <f>[41]Agosto!$C$10</f>
        <v>23.8</v>
      </c>
      <c r="H45" s="11">
        <f>[41]Agosto!$C$11</f>
        <v>30.4</v>
      </c>
      <c r="I45" s="11">
        <f>[41]Agosto!$C$12</f>
        <v>31.5</v>
      </c>
      <c r="J45" s="11">
        <f>[41]Agosto!$C$13</f>
        <v>33.6</v>
      </c>
      <c r="K45" s="11">
        <f>[41]Agosto!$C$14</f>
        <v>34.1</v>
      </c>
      <c r="L45" s="11">
        <f>[41]Agosto!$C$15</f>
        <v>33.5</v>
      </c>
      <c r="M45" s="11">
        <f>[41]Agosto!$C$16</f>
        <v>35.9</v>
      </c>
      <c r="N45" s="11">
        <f>[41]Agosto!$C$17</f>
        <v>35.200000000000003</v>
      </c>
      <c r="O45" s="11">
        <f>[41]Agosto!$C$18</f>
        <v>27.2</v>
      </c>
      <c r="P45" s="11">
        <f>[41]Agosto!$C$19</f>
        <v>28.3</v>
      </c>
      <c r="Q45" s="11">
        <f>[41]Agosto!$C$20</f>
        <v>29.9</v>
      </c>
      <c r="R45" s="11">
        <f>[41]Agosto!$C$21</f>
        <v>33.200000000000003</v>
      </c>
      <c r="S45" s="11">
        <f>[41]Agosto!$C$22</f>
        <v>32.700000000000003</v>
      </c>
      <c r="T45" s="11">
        <f>[41]Agosto!$C$23</f>
        <v>32.4</v>
      </c>
      <c r="U45" s="11">
        <f>[41]Agosto!$C$24</f>
        <v>29.8</v>
      </c>
      <c r="V45" s="11">
        <f>[41]Agosto!$C$25</f>
        <v>31</v>
      </c>
      <c r="W45" s="11">
        <f>[41]Agosto!$C$26</f>
        <v>29.9</v>
      </c>
      <c r="X45" s="11">
        <f>[41]Agosto!$C$27</f>
        <v>28.8</v>
      </c>
      <c r="Y45" s="11">
        <f>[41]Agosto!$C$28</f>
        <v>29.4</v>
      </c>
      <c r="Z45" s="11">
        <f>[41]Agosto!$C$29</f>
        <v>30.3</v>
      </c>
      <c r="AA45" s="11">
        <f>[41]Agosto!$C$30</f>
        <v>33.9</v>
      </c>
      <c r="AB45" s="11">
        <f>[41]Agosto!$C$31</f>
        <v>30.1</v>
      </c>
      <c r="AC45" s="11">
        <f>[41]Agosto!$C$32</f>
        <v>30.8</v>
      </c>
      <c r="AD45" s="11">
        <f>[41]Agosto!$C$33</f>
        <v>26.7</v>
      </c>
      <c r="AE45" s="11">
        <f>[41]Agosto!$C$34</f>
        <v>34.200000000000003</v>
      </c>
      <c r="AF45" s="11">
        <f>[41]Agosto!$C$35</f>
        <v>38.1</v>
      </c>
      <c r="AG45" s="123">
        <f t="shared" si="25"/>
        <v>38.1</v>
      </c>
      <c r="AH45" s="88">
        <f t="shared" si="26"/>
        <v>30.464516129032255</v>
      </c>
      <c r="AL45" t="s">
        <v>47</v>
      </c>
    </row>
    <row r="46" spans="1:39" x14ac:dyDescent="0.2">
      <c r="A46" s="58" t="s">
        <v>19</v>
      </c>
      <c r="B46" s="11">
        <f>[42]Agosto!$C$5</f>
        <v>31.1</v>
      </c>
      <c r="C46" s="11">
        <f>[42]Agosto!$C$6</f>
        <v>24.3</v>
      </c>
      <c r="D46" s="11">
        <f>[42]Agosto!$C$7</f>
        <v>17.5</v>
      </c>
      <c r="E46" s="11">
        <f>[42]Agosto!$C$8</f>
        <v>21.4</v>
      </c>
      <c r="F46" s="11">
        <f>[42]Agosto!$C$9</f>
        <v>22.4</v>
      </c>
      <c r="G46" s="11">
        <f>[42]Agosto!$C$10</f>
        <v>28.3</v>
      </c>
      <c r="H46" s="11">
        <f>[42]Agosto!$C$11</f>
        <v>30.3</v>
      </c>
      <c r="I46" s="11">
        <f>[42]Agosto!$C$12</f>
        <v>31.6</v>
      </c>
      <c r="J46" s="11">
        <f>[42]Agosto!$C$13</f>
        <v>32.6</v>
      </c>
      <c r="K46" s="11">
        <f>[42]Agosto!$C$14</f>
        <v>19.7</v>
      </c>
      <c r="L46" s="11">
        <f>[42]Agosto!$C$15</f>
        <v>31.1</v>
      </c>
      <c r="M46" s="11">
        <f>[42]Agosto!$C$16</f>
        <v>34.4</v>
      </c>
      <c r="N46" s="11">
        <f>[42]Agosto!$C$17</f>
        <v>25.2</v>
      </c>
      <c r="O46" s="11">
        <f>[42]Agosto!$C$18</f>
        <v>23.3</v>
      </c>
      <c r="P46" s="11">
        <f>[42]Agosto!$C$19</f>
        <v>25.9</v>
      </c>
      <c r="Q46" s="11">
        <f>[42]Agosto!$C$20</f>
        <v>30.2</v>
      </c>
      <c r="R46" s="11">
        <f>[42]Agosto!$C$21</f>
        <v>32.6</v>
      </c>
      <c r="S46" s="11">
        <f>[42]Agosto!$C$22</f>
        <v>32</v>
      </c>
      <c r="T46" s="11">
        <f>[42]Agosto!$C$23</f>
        <v>24.5</v>
      </c>
      <c r="U46" s="11">
        <f>[42]Agosto!$C$24</f>
        <v>27.2</v>
      </c>
      <c r="V46" s="11">
        <f>[42]Agosto!$C$25</f>
        <v>28.4</v>
      </c>
      <c r="W46" s="11">
        <f>[42]Agosto!$C$26</f>
        <v>29.5</v>
      </c>
      <c r="X46" s="11">
        <f>[42]Agosto!$C$27</f>
        <v>26.1</v>
      </c>
      <c r="Y46" s="11">
        <f>[42]Agosto!$C$28</f>
        <v>29.6</v>
      </c>
      <c r="Z46" s="11">
        <f>[42]Agosto!$C$29</f>
        <v>28.4</v>
      </c>
      <c r="AA46" s="11">
        <f>[42]Agosto!$C$30</f>
        <v>25.4</v>
      </c>
      <c r="AB46" s="11">
        <f>[42]Agosto!$C$31</f>
        <v>30.2</v>
      </c>
      <c r="AC46" s="11">
        <f>[42]Agosto!$C$32</f>
        <v>32.200000000000003</v>
      </c>
      <c r="AD46" s="11">
        <f>[42]Agosto!$C$33</f>
        <v>33.5</v>
      </c>
      <c r="AE46" s="11">
        <f>[42]Agosto!$C$34</f>
        <v>35.4</v>
      </c>
      <c r="AF46" s="11">
        <f>[42]Agosto!$C$35</f>
        <v>28.3</v>
      </c>
      <c r="AG46" s="123">
        <f t="shared" ref="AG46:AG47" si="27">MAX(B46:AF46)</f>
        <v>35.4</v>
      </c>
      <c r="AH46" s="88">
        <f t="shared" ref="AH46:AH47" si="28">AVERAGE(B46:AF46)</f>
        <v>28.148387096774197</v>
      </c>
      <c r="AI46" s="12" t="s">
        <v>47</v>
      </c>
      <c r="AJ46" s="12" t="s">
        <v>47</v>
      </c>
      <c r="AL46" t="s">
        <v>47</v>
      </c>
      <c r="AM46" t="s">
        <v>47</v>
      </c>
    </row>
    <row r="47" spans="1:39" x14ac:dyDescent="0.2">
      <c r="A47" s="58" t="s">
        <v>31</v>
      </c>
      <c r="B47" s="11">
        <f>[43]Agosto!$C$5</f>
        <v>32.6</v>
      </c>
      <c r="C47" s="11">
        <f>[43]Agosto!$C$6</f>
        <v>25.2</v>
      </c>
      <c r="D47" s="11">
        <f>[43]Agosto!$C$7</f>
        <v>15.2</v>
      </c>
      <c r="E47" s="11">
        <f>[43]Agosto!$C$8</f>
        <v>23</v>
      </c>
      <c r="F47" s="11">
        <f>[43]Agosto!$C$9</f>
        <v>23.5</v>
      </c>
      <c r="G47" s="11">
        <f>[43]Agosto!$C$10</f>
        <v>28.9</v>
      </c>
      <c r="H47" s="11">
        <f>[43]Agosto!$C$11</f>
        <v>32.700000000000003</v>
      </c>
      <c r="I47" s="11">
        <f>[43]Agosto!$C$12</f>
        <v>33.299999999999997</v>
      </c>
      <c r="J47" s="11">
        <f>[43]Agosto!$C$13</f>
        <v>33.299999999999997</v>
      </c>
      <c r="K47" s="11">
        <f>[43]Agosto!$C$14</f>
        <v>27</v>
      </c>
      <c r="L47" s="11">
        <f>[43]Agosto!$C$15</f>
        <v>33.700000000000003</v>
      </c>
      <c r="M47" s="11">
        <f>[43]Agosto!$C$16</f>
        <v>34.9</v>
      </c>
      <c r="N47" s="11">
        <f>[43]Agosto!$C$17</f>
        <v>27.3</v>
      </c>
      <c r="O47" s="11">
        <f>[43]Agosto!$C$18</f>
        <v>27.2</v>
      </c>
      <c r="P47" s="11">
        <f>[43]Agosto!$C$19</f>
        <v>29.6</v>
      </c>
      <c r="Q47" s="11">
        <f>[43]Agosto!$C$20</f>
        <v>32.200000000000003</v>
      </c>
      <c r="R47" s="11">
        <f>[43]Agosto!$C$21</f>
        <v>34.200000000000003</v>
      </c>
      <c r="S47" s="11">
        <f>[43]Agosto!$C$22</f>
        <v>32.4</v>
      </c>
      <c r="T47" s="11">
        <f>[43]Agosto!$C$23</f>
        <v>29</v>
      </c>
      <c r="U47" s="11">
        <f>[43]Agosto!$C$24</f>
        <v>30.3</v>
      </c>
      <c r="V47" s="11">
        <f>[43]Agosto!$C$25</f>
        <v>31.4</v>
      </c>
      <c r="W47" s="11">
        <f>[43]Agosto!$C$26</f>
        <v>33</v>
      </c>
      <c r="X47" s="11">
        <f>[43]Agosto!$C$27</f>
        <v>29.8</v>
      </c>
      <c r="Y47" s="11">
        <f>[43]Agosto!$C$28</f>
        <v>32.200000000000003</v>
      </c>
      <c r="Z47" s="11">
        <f>[43]Agosto!$C$29</f>
        <v>31.5</v>
      </c>
      <c r="AA47" s="11">
        <f>[43]Agosto!$C$30</f>
        <v>31.1</v>
      </c>
      <c r="AB47" s="11">
        <f>[43]Agosto!$C$31</f>
        <v>27.5</v>
      </c>
      <c r="AC47" s="11">
        <f>[43]Agosto!$C$32</f>
        <v>32.200000000000003</v>
      </c>
      <c r="AD47" s="11">
        <f>[43]Agosto!$C$33</f>
        <v>35.200000000000003</v>
      </c>
      <c r="AE47" s="11">
        <f>[43]Agosto!$C$34</f>
        <v>36.299999999999997</v>
      </c>
      <c r="AF47" s="11">
        <f>[43]Agosto!$C$35</f>
        <v>34.9</v>
      </c>
      <c r="AG47" s="123">
        <f t="shared" si="27"/>
        <v>36.299999999999997</v>
      </c>
      <c r="AH47" s="88">
        <f t="shared" si="28"/>
        <v>30.341935483870969</v>
      </c>
      <c r="AJ47" s="12" t="s">
        <v>47</v>
      </c>
      <c r="AK47" t="s">
        <v>47</v>
      </c>
      <c r="AL47" t="s">
        <v>47</v>
      </c>
    </row>
    <row r="48" spans="1:39" x14ac:dyDescent="0.2">
      <c r="A48" s="58" t="s">
        <v>44</v>
      </c>
      <c r="B48" s="11">
        <f>[44]Agosto!$C$5</f>
        <v>33.9</v>
      </c>
      <c r="C48" s="11">
        <f>[44]Agosto!$C$6</f>
        <v>28.3</v>
      </c>
      <c r="D48" s="11">
        <f>[44]Agosto!$C$7</f>
        <v>20.9</v>
      </c>
      <c r="E48" s="11">
        <f>[44]Agosto!$C$8</f>
        <v>21.7</v>
      </c>
      <c r="F48" s="11">
        <f>[44]Agosto!$C$9</f>
        <v>27.4</v>
      </c>
      <c r="G48" s="11">
        <f>[44]Agosto!$C$10</f>
        <v>22.8</v>
      </c>
      <c r="H48" s="11">
        <f>[44]Agosto!$C$11</f>
        <v>32.799999999999997</v>
      </c>
      <c r="I48" s="11">
        <f>[44]Agosto!$C$12</f>
        <v>33.4</v>
      </c>
      <c r="J48" s="11">
        <f>[44]Agosto!$C$13</f>
        <v>33.700000000000003</v>
      </c>
      <c r="K48" s="11">
        <f>[44]Agosto!$C$14</f>
        <v>32.5</v>
      </c>
      <c r="L48" s="11">
        <f>[44]Agosto!$C$15</f>
        <v>34.4</v>
      </c>
      <c r="M48" s="11">
        <f>[44]Agosto!$C$16</f>
        <v>34.9</v>
      </c>
      <c r="N48" s="11">
        <f>[44]Agosto!$C$17</f>
        <v>33.4</v>
      </c>
      <c r="O48" s="11">
        <f>[44]Agosto!$C$18</f>
        <v>29</v>
      </c>
      <c r="P48" s="11">
        <f>[44]Agosto!$C$19</f>
        <v>33.5</v>
      </c>
      <c r="Q48" s="11">
        <f>[44]Agosto!$C$20</f>
        <v>33.6</v>
      </c>
      <c r="R48" s="11">
        <f>[44]Agosto!$C$21</f>
        <v>34.200000000000003</v>
      </c>
      <c r="S48" s="11">
        <f>[44]Agosto!$C$22</f>
        <v>33.700000000000003</v>
      </c>
      <c r="T48" s="11">
        <f>[44]Agosto!$C$23</f>
        <v>29.4</v>
      </c>
      <c r="U48" s="11">
        <f>[44]Agosto!$C$24</f>
        <v>31.6</v>
      </c>
      <c r="V48" s="11">
        <f>[44]Agosto!$C$25</f>
        <v>34.700000000000003</v>
      </c>
      <c r="W48" s="11">
        <f>[44]Agosto!$C$26</f>
        <v>34.700000000000003</v>
      </c>
      <c r="X48" s="11">
        <f>[44]Agosto!$C$27</f>
        <v>34.1</v>
      </c>
      <c r="Y48" s="11">
        <f>[44]Agosto!$C$28</f>
        <v>34.9</v>
      </c>
      <c r="Z48" s="11">
        <f>[44]Agosto!$C$29</f>
        <v>36.1</v>
      </c>
      <c r="AA48" s="11">
        <f>[44]Agosto!$C$30</f>
        <v>35.9</v>
      </c>
      <c r="AB48" s="11">
        <f>[44]Agosto!$C$31</f>
        <v>26.7</v>
      </c>
      <c r="AC48" s="11">
        <f>[44]Agosto!$C$32</f>
        <v>33.799999999999997</v>
      </c>
      <c r="AD48" s="11">
        <f>[44]Agosto!$C$33</f>
        <v>35</v>
      </c>
      <c r="AE48" s="11">
        <f>[44]Agosto!$C$34</f>
        <v>35.6</v>
      </c>
      <c r="AF48" s="11">
        <f>[44]Agosto!$C$35</f>
        <v>35.299999999999997</v>
      </c>
      <c r="AG48" s="123">
        <f>MAX(B48:AF48)</f>
        <v>36.1</v>
      </c>
      <c r="AH48" s="88">
        <f>AVERAGE(B48:AF48)</f>
        <v>31.99677419354839</v>
      </c>
      <c r="AI48" s="12" t="s">
        <v>47</v>
      </c>
      <c r="AJ48" s="12" t="s">
        <v>47</v>
      </c>
      <c r="AK48" t="s">
        <v>47</v>
      </c>
      <c r="AM48" t="s">
        <v>47</v>
      </c>
    </row>
    <row r="49" spans="1:39" x14ac:dyDescent="0.2">
      <c r="A49" s="58" t="s">
        <v>20</v>
      </c>
      <c r="B49" s="11" t="str">
        <f>[45]Agosto!$C$5</f>
        <v>*</v>
      </c>
      <c r="C49" s="11" t="str">
        <f>[45]Agosto!$C$6</f>
        <v>*</v>
      </c>
      <c r="D49" s="11" t="str">
        <f>[45]Agosto!$C$7</f>
        <v>*</v>
      </c>
      <c r="E49" s="11" t="str">
        <f>[45]Agosto!$C$8</f>
        <v>*</v>
      </c>
      <c r="F49" s="11" t="str">
        <f>[45]Agosto!$C$9</f>
        <v>*</v>
      </c>
      <c r="G49" s="11" t="str">
        <f>[45]Agosto!$C$10</f>
        <v>*</v>
      </c>
      <c r="H49" s="11" t="str">
        <f>[45]Agosto!$C$11</f>
        <v>*</v>
      </c>
      <c r="I49" s="11" t="str">
        <f>[45]Agosto!$C$12</f>
        <v>*</v>
      </c>
      <c r="J49" s="11" t="str">
        <f>[45]Agosto!$C$13</f>
        <v>*</v>
      </c>
      <c r="K49" s="11" t="str">
        <f>[45]Agosto!$C$14</f>
        <v>*</v>
      </c>
      <c r="L49" s="11" t="str">
        <f>[45]Agosto!$C$15</f>
        <v>*</v>
      </c>
      <c r="M49" s="11" t="str">
        <f>[45]Agosto!$C$16</f>
        <v>*</v>
      </c>
      <c r="N49" s="11" t="str">
        <f>[45]Agosto!$C$17</f>
        <v>*</v>
      </c>
      <c r="O49" s="11" t="str">
        <f>[45]Agosto!$C$18</f>
        <v>*</v>
      </c>
      <c r="P49" s="11" t="str">
        <f>[45]Agosto!$C$19</f>
        <v>*</v>
      </c>
      <c r="Q49" s="11" t="str">
        <f>[45]Agosto!$C$20</f>
        <v>*</v>
      </c>
      <c r="R49" s="11">
        <f>[45]Agosto!$C$21</f>
        <v>32.6</v>
      </c>
      <c r="S49" s="11">
        <f>[45]Agosto!$C$22</f>
        <v>32.6</v>
      </c>
      <c r="T49" s="11">
        <f>[45]Agosto!$C$23</f>
        <v>28.8</v>
      </c>
      <c r="U49" s="11">
        <f>[45]Agosto!$C$24</f>
        <v>29.6</v>
      </c>
      <c r="V49" s="11">
        <f>[45]Agosto!$C$25</f>
        <v>32.200000000000003</v>
      </c>
      <c r="W49" s="11">
        <f>[45]Agosto!$C$26</f>
        <v>31.4</v>
      </c>
      <c r="X49" s="11">
        <f>[45]Agosto!$C$27</f>
        <v>30.3</v>
      </c>
      <c r="Y49" s="11">
        <f>[45]Agosto!$C$28</f>
        <v>31.2</v>
      </c>
      <c r="Z49" s="11">
        <f>[45]Agosto!$C$29</f>
        <v>32.9</v>
      </c>
      <c r="AA49" s="11">
        <f>[45]Agosto!$C$30</f>
        <v>34.9</v>
      </c>
      <c r="AB49" s="11">
        <f>[45]Agosto!$C$31</f>
        <v>32.200000000000003</v>
      </c>
      <c r="AC49" s="11">
        <f>[45]Agosto!$C$32</f>
        <v>33.700000000000003</v>
      </c>
      <c r="AD49" s="11">
        <f>[45]Agosto!$C$33</f>
        <v>34.799999999999997</v>
      </c>
      <c r="AE49" s="11">
        <f>[45]Agosto!$C$34</f>
        <v>36.4</v>
      </c>
      <c r="AF49" s="11">
        <f>[45]Agosto!$C$35</f>
        <v>38.6</v>
      </c>
      <c r="AG49" s="123">
        <f>MAX(B49:AF49)</f>
        <v>38.6</v>
      </c>
      <c r="AH49" s="88">
        <f>AVERAGE(B49:AF49)</f>
        <v>32.813333333333333</v>
      </c>
      <c r="AL49" t="s">
        <v>47</v>
      </c>
    </row>
    <row r="50" spans="1:39" s="5" customFormat="1" ht="17.100000000000001" customHeight="1" x14ac:dyDescent="0.2">
      <c r="A50" s="59" t="s">
        <v>33</v>
      </c>
      <c r="B50" s="13">
        <f t="shared" ref="B50:AG50" si="29">MAX(B5:B49)</f>
        <v>36.1</v>
      </c>
      <c r="C50" s="13">
        <f t="shared" si="29"/>
        <v>34.9</v>
      </c>
      <c r="D50" s="13">
        <f t="shared" si="29"/>
        <v>25</v>
      </c>
      <c r="E50" s="13">
        <f t="shared" si="29"/>
        <v>26</v>
      </c>
      <c r="F50" s="13">
        <f t="shared" si="29"/>
        <v>29.8</v>
      </c>
      <c r="G50" s="13">
        <f t="shared" si="29"/>
        <v>32.4</v>
      </c>
      <c r="H50" s="13">
        <f t="shared" si="29"/>
        <v>35.9</v>
      </c>
      <c r="I50" s="13">
        <f t="shared" si="29"/>
        <v>35.5</v>
      </c>
      <c r="J50" s="13">
        <f t="shared" si="29"/>
        <v>36.6</v>
      </c>
      <c r="K50" s="13">
        <f t="shared" si="29"/>
        <v>34.1</v>
      </c>
      <c r="L50" s="13">
        <f t="shared" si="29"/>
        <v>36.1</v>
      </c>
      <c r="M50" s="13">
        <f t="shared" si="29"/>
        <v>37.200000000000003</v>
      </c>
      <c r="N50" s="13">
        <f t="shared" si="29"/>
        <v>36</v>
      </c>
      <c r="O50" s="13">
        <f t="shared" si="29"/>
        <v>30.2</v>
      </c>
      <c r="P50" s="13">
        <f t="shared" si="29"/>
        <v>33.5</v>
      </c>
      <c r="Q50" s="13">
        <f t="shared" si="29"/>
        <v>35.799999999999997</v>
      </c>
      <c r="R50" s="13">
        <f t="shared" si="29"/>
        <v>36.5</v>
      </c>
      <c r="S50" s="13">
        <f t="shared" si="29"/>
        <v>36</v>
      </c>
      <c r="T50" s="13">
        <f t="shared" si="29"/>
        <v>33.299999999999997</v>
      </c>
      <c r="U50" s="13">
        <f t="shared" si="29"/>
        <v>33.200000000000003</v>
      </c>
      <c r="V50" s="13">
        <f t="shared" si="29"/>
        <v>36</v>
      </c>
      <c r="W50" s="13">
        <f t="shared" si="29"/>
        <v>36.9</v>
      </c>
      <c r="X50" s="13">
        <f t="shared" si="29"/>
        <v>34.799999999999997</v>
      </c>
      <c r="Y50" s="13">
        <f t="shared" si="29"/>
        <v>35.4</v>
      </c>
      <c r="Z50" s="13">
        <f t="shared" si="29"/>
        <v>37.5</v>
      </c>
      <c r="AA50" s="13">
        <f t="shared" si="29"/>
        <v>38.299999999999997</v>
      </c>
      <c r="AB50" s="13">
        <f t="shared" si="29"/>
        <v>33.799999999999997</v>
      </c>
      <c r="AC50" s="13">
        <f t="shared" si="29"/>
        <v>34.799999999999997</v>
      </c>
      <c r="AD50" s="13">
        <f t="shared" si="29"/>
        <v>37.299999999999997</v>
      </c>
      <c r="AE50" s="13">
        <f t="shared" si="29"/>
        <v>38.6</v>
      </c>
      <c r="AF50" s="13">
        <f t="shared" si="29"/>
        <v>38.6</v>
      </c>
      <c r="AG50" s="15">
        <f t="shared" si="29"/>
        <v>38.6</v>
      </c>
      <c r="AH50" s="88">
        <f>AVERAGE(AH5:AH49)</f>
        <v>30.391569484090713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55"/>
      <c r="AE51" s="55"/>
      <c r="AF51" s="61" t="s">
        <v>47</v>
      </c>
      <c r="AG51" s="52"/>
      <c r="AH51" s="54"/>
      <c r="AK51" t="s">
        <v>47</v>
      </c>
      <c r="AL51" t="s">
        <v>47</v>
      </c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3"/>
      <c r="K52" s="133"/>
      <c r="L52" s="133"/>
      <c r="M52" s="133" t="s">
        <v>45</v>
      </c>
      <c r="N52" s="133"/>
      <c r="O52" s="133"/>
      <c r="P52" s="133"/>
      <c r="Q52" s="133"/>
      <c r="R52" s="133"/>
      <c r="S52" s="133"/>
      <c r="T52" s="142" t="s">
        <v>97</v>
      </c>
      <c r="U52" s="142"/>
      <c r="V52" s="142"/>
      <c r="W52" s="142"/>
      <c r="X52" s="142"/>
      <c r="Y52" s="133"/>
      <c r="Z52" s="133"/>
      <c r="AA52" s="133"/>
      <c r="AB52" s="133"/>
      <c r="AC52" s="133"/>
      <c r="AD52" s="133"/>
      <c r="AE52" s="133"/>
      <c r="AF52" s="133"/>
      <c r="AG52" s="52"/>
      <c r="AH52" s="51"/>
      <c r="AM52" t="s">
        <v>47</v>
      </c>
    </row>
    <row r="53" spans="1:39" x14ac:dyDescent="0.2">
      <c r="A53" s="50"/>
      <c r="B53" s="133"/>
      <c r="C53" s="133"/>
      <c r="D53" s="133"/>
      <c r="E53" s="133"/>
      <c r="F53" s="133"/>
      <c r="G53" s="133"/>
      <c r="H53" s="133"/>
      <c r="I53" s="133"/>
      <c r="J53" s="134"/>
      <c r="K53" s="134"/>
      <c r="L53" s="134"/>
      <c r="M53" s="134" t="s">
        <v>46</v>
      </c>
      <c r="N53" s="134"/>
      <c r="O53" s="134"/>
      <c r="P53" s="134"/>
      <c r="Q53" s="133"/>
      <c r="R53" s="133"/>
      <c r="S53" s="133"/>
      <c r="T53" s="143" t="s">
        <v>98</v>
      </c>
      <c r="U53" s="143"/>
      <c r="V53" s="143"/>
      <c r="W53" s="143"/>
      <c r="X53" s="143"/>
      <c r="Y53" s="133"/>
      <c r="Z53" s="133"/>
      <c r="AA53" s="133"/>
      <c r="AB53" s="133"/>
      <c r="AC53" s="133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55"/>
      <c r="AE54" s="55"/>
      <c r="AF54" s="55"/>
      <c r="AG54" s="52"/>
      <c r="AH54" s="89"/>
    </row>
    <row r="55" spans="1:39" x14ac:dyDescent="0.2">
      <c r="A55" s="50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55"/>
      <c r="AG55" s="52"/>
      <c r="AH55" s="54"/>
      <c r="AJ55" s="12" t="s">
        <v>47</v>
      </c>
    </row>
    <row r="56" spans="1:39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56"/>
      <c r="AG56" s="52"/>
      <c r="AH56" s="54"/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0"/>
    </row>
    <row r="58" spans="1:39" x14ac:dyDescent="0.2">
      <c r="AH58" s="1"/>
    </row>
    <row r="59" spans="1:39" x14ac:dyDescent="0.2">
      <c r="Z59" s="2" t="s">
        <v>47</v>
      </c>
      <c r="AH59" s="1"/>
      <c r="AJ59" t="s">
        <v>47</v>
      </c>
    </row>
    <row r="60" spans="1:39" x14ac:dyDescent="0.2">
      <c r="AM60" t="s">
        <v>47</v>
      </c>
    </row>
    <row r="61" spans="1:39" x14ac:dyDescent="0.2">
      <c r="AL61" s="12" t="s">
        <v>47</v>
      </c>
    </row>
    <row r="62" spans="1:39" x14ac:dyDescent="0.2">
      <c r="X62" s="2" t="s">
        <v>47</v>
      </c>
      <c r="Z62" s="2" t="s">
        <v>47</v>
      </c>
      <c r="AF62" s="2" t="s">
        <v>47</v>
      </c>
    </row>
    <row r="63" spans="1:39" x14ac:dyDescent="0.2">
      <c r="L63" s="2" t="s">
        <v>47</v>
      </c>
      <c r="S63" s="2" t="s">
        <v>47</v>
      </c>
    </row>
    <row r="64" spans="1:39" x14ac:dyDescent="0.2">
      <c r="V64" s="2" t="s">
        <v>47</v>
      </c>
      <c r="AI64" t="s">
        <v>47</v>
      </c>
    </row>
    <row r="66" spans="19:33" x14ac:dyDescent="0.2">
      <c r="S66" s="2" t="s">
        <v>47</v>
      </c>
    </row>
    <row r="67" spans="19:33" x14ac:dyDescent="0.2">
      <c r="U67" s="2" t="s">
        <v>47</v>
      </c>
      <c r="AG67" s="7" t="s">
        <v>47</v>
      </c>
    </row>
  </sheetData>
  <sheetProtection password="C6EC" sheet="1" objects="1" scenarios="1"/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53:X53"/>
    <mergeCell ref="T52:X52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3"/>
  <sheetViews>
    <sheetView zoomScale="90" zoomScaleNormal="90" workbookViewId="0">
      <selection activeCell="AM60" sqref="AM60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51" t="s">
        <v>24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3"/>
    </row>
    <row r="2" spans="1:36" s="4" customFormat="1" ht="20.100000000000001" customHeight="1" x14ac:dyDescent="0.2">
      <c r="A2" s="154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9"/>
      <c r="AG2" s="148"/>
      <c r="AH2" s="150"/>
    </row>
    <row r="3" spans="1:36" s="5" customFormat="1" ht="20.100000000000001" customHeight="1" x14ac:dyDescent="0.2">
      <c r="A3" s="154"/>
      <c r="B3" s="144">
        <v>1</v>
      </c>
      <c r="C3" s="144">
        <f>SUM(B3+1)</f>
        <v>2</v>
      </c>
      <c r="D3" s="144">
        <f t="shared" ref="D3:AD3" si="0">SUM(C3+1)</f>
        <v>3</v>
      </c>
      <c r="E3" s="144">
        <f t="shared" si="0"/>
        <v>4</v>
      </c>
      <c r="F3" s="144">
        <f t="shared" si="0"/>
        <v>5</v>
      </c>
      <c r="G3" s="144">
        <f t="shared" si="0"/>
        <v>6</v>
      </c>
      <c r="H3" s="144">
        <f t="shared" si="0"/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f t="shared" si="0"/>
        <v>28</v>
      </c>
      <c r="AD3" s="163">
        <f t="shared" si="0"/>
        <v>29</v>
      </c>
      <c r="AE3" s="164">
        <v>30</v>
      </c>
      <c r="AF3" s="164">
        <v>31</v>
      </c>
      <c r="AG3" s="46" t="s">
        <v>38</v>
      </c>
      <c r="AH3" s="60" t="s">
        <v>36</v>
      </c>
    </row>
    <row r="4" spans="1:36" s="5" customFormat="1" ht="20.100000000000001" customHeight="1" x14ac:dyDescent="0.2">
      <c r="A4" s="15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63"/>
      <c r="AE4" s="164"/>
      <c r="AF4" s="164"/>
      <c r="AG4" s="46" t="s">
        <v>35</v>
      </c>
      <c r="AH4" s="60" t="s">
        <v>35</v>
      </c>
    </row>
    <row r="5" spans="1:36" s="5" customFormat="1" x14ac:dyDescent="0.2">
      <c r="A5" s="58" t="s">
        <v>40</v>
      </c>
      <c r="B5" s="120">
        <f>[1]Agosto!$D$5</f>
        <v>12.8</v>
      </c>
      <c r="C5" s="120">
        <f>[1]Agosto!$D$6</f>
        <v>18.5</v>
      </c>
      <c r="D5" s="120">
        <f>[1]Agosto!$D$7</f>
        <v>9.9</v>
      </c>
      <c r="E5" s="120">
        <f>[1]Agosto!$D$8</f>
        <v>9</v>
      </c>
      <c r="F5" s="120">
        <f>[1]Agosto!$D$9</f>
        <v>9.8000000000000007</v>
      </c>
      <c r="G5" s="120">
        <f>[1]Agosto!$D$10</f>
        <v>14.4</v>
      </c>
      <c r="H5" s="120">
        <f>[1]Agosto!$D$11</f>
        <v>15.9</v>
      </c>
      <c r="I5" s="120">
        <f>[1]Agosto!$D$12</f>
        <v>15</v>
      </c>
      <c r="J5" s="120">
        <f>[1]Agosto!$D$13</f>
        <v>13.3</v>
      </c>
      <c r="K5" s="120">
        <f>[1]Agosto!$D$14</f>
        <v>12.5</v>
      </c>
      <c r="L5" s="120">
        <f>[1]Agosto!$D$15</f>
        <v>13.1</v>
      </c>
      <c r="M5" s="120">
        <f>[1]Agosto!$D$16</f>
        <v>15.4</v>
      </c>
      <c r="N5" s="120">
        <f>[1]Agosto!$D$17</f>
        <v>17.899999999999999</v>
      </c>
      <c r="O5" s="120">
        <f>[1]Agosto!$D$18</f>
        <v>13.6</v>
      </c>
      <c r="P5" s="120">
        <f>[1]Agosto!$D$19</f>
        <v>12.1</v>
      </c>
      <c r="Q5" s="120">
        <f>[1]Agosto!$D$20</f>
        <v>14</v>
      </c>
      <c r="R5" s="120">
        <f>[1]Agosto!$D$21</f>
        <v>13.7</v>
      </c>
      <c r="S5" s="120">
        <f>[1]Agosto!$D$22</f>
        <v>17.2</v>
      </c>
      <c r="T5" s="120">
        <f>[1]Agosto!$D$23</f>
        <v>18.600000000000001</v>
      </c>
      <c r="U5" s="120">
        <f>[1]Agosto!$D$24</f>
        <v>16.7</v>
      </c>
      <c r="V5" s="120">
        <f>[1]Agosto!$D$25</f>
        <v>16.100000000000001</v>
      </c>
      <c r="W5" s="120">
        <f>[1]Agosto!$D$26</f>
        <v>14</v>
      </c>
      <c r="X5" s="120">
        <f>[1]Agosto!$D$27</f>
        <v>14.3</v>
      </c>
      <c r="Y5" s="120">
        <f>[1]Agosto!$D$28</f>
        <v>10.199999999999999</v>
      </c>
      <c r="Z5" s="120">
        <f>[1]Agosto!$D$29</f>
        <v>11.8</v>
      </c>
      <c r="AA5" s="120">
        <f>[1]Agosto!$D$30</f>
        <v>13.1</v>
      </c>
      <c r="AB5" s="120">
        <f>[1]Agosto!$D$31</f>
        <v>19</v>
      </c>
      <c r="AC5" s="120">
        <f>[1]Agosto!$D$32</f>
        <v>16.5</v>
      </c>
      <c r="AD5" s="120">
        <f>[1]Agosto!$D$33</f>
        <v>16.2</v>
      </c>
      <c r="AE5" s="120">
        <f>[1]Agosto!$D$34</f>
        <v>18.899999999999999</v>
      </c>
      <c r="AF5" s="120">
        <f>[1]Agosto!$D$35</f>
        <v>18.8</v>
      </c>
      <c r="AG5" s="15">
        <f t="shared" ref="AG5:AG6" si="1">MIN(B5:AF5)</f>
        <v>9</v>
      </c>
      <c r="AH5" s="88">
        <f t="shared" ref="AH5:AH6" si="2">AVERAGE(B5:AF5)</f>
        <v>14.590322580645161</v>
      </c>
    </row>
    <row r="6" spans="1:36" x14ac:dyDescent="0.2">
      <c r="A6" s="58" t="s">
        <v>0</v>
      </c>
      <c r="B6" s="11">
        <f>[2]Agosto!$D$5</f>
        <v>11.8</v>
      </c>
      <c r="C6" s="11">
        <f>[2]Agosto!$D$6</f>
        <v>9.1</v>
      </c>
      <c r="D6" s="11">
        <f>[2]Agosto!$D$7</f>
        <v>2</v>
      </c>
      <c r="E6" s="11">
        <f>[2]Agosto!$D$8</f>
        <v>2.1</v>
      </c>
      <c r="F6" s="11">
        <f>[2]Agosto!$D$9</f>
        <v>3.7</v>
      </c>
      <c r="G6" s="11">
        <f>[2]Agosto!$D$10</f>
        <v>10.4</v>
      </c>
      <c r="H6" s="11">
        <f>[2]Agosto!$D$11</f>
        <v>12.6</v>
      </c>
      <c r="I6" s="11">
        <f>[2]Agosto!$D$12</f>
        <v>13.6</v>
      </c>
      <c r="J6" s="11">
        <f>[2]Agosto!$D$13</f>
        <v>17.8</v>
      </c>
      <c r="K6" s="11">
        <f>[2]Agosto!$D$14</f>
        <v>11.9</v>
      </c>
      <c r="L6" s="11">
        <f>[2]Agosto!$D$15</f>
        <v>8.1</v>
      </c>
      <c r="M6" s="11">
        <f>[2]Agosto!$D$16</f>
        <v>12.9</v>
      </c>
      <c r="N6" s="11">
        <f>[2]Agosto!$D$17</f>
        <v>15.7</v>
      </c>
      <c r="O6" s="11">
        <f>[2]Agosto!$D$18</f>
        <v>5.9</v>
      </c>
      <c r="P6" s="11">
        <f>[2]Agosto!$D$19</f>
        <v>8.3000000000000007</v>
      </c>
      <c r="Q6" s="11">
        <f>[2]Agosto!$D$20</f>
        <v>13.7</v>
      </c>
      <c r="R6" s="11">
        <f>[2]Agosto!$D$21</f>
        <v>12.3</v>
      </c>
      <c r="S6" s="11">
        <f>[2]Agosto!$D$22</f>
        <v>21.2</v>
      </c>
      <c r="T6" s="11">
        <f>[2]Agosto!$D$23</f>
        <v>16.600000000000001</v>
      </c>
      <c r="U6" s="11">
        <f>[2]Agosto!$D$24</f>
        <v>10.199999999999999</v>
      </c>
      <c r="V6" s="11">
        <f>[2]Agosto!$D$25</f>
        <v>12.3</v>
      </c>
      <c r="W6" s="11">
        <f>[2]Agosto!$D$26</f>
        <v>11.6</v>
      </c>
      <c r="X6" s="11">
        <f>[2]Agosto!$D$27</f>
        <v>11.8</v>
      </c>
      <c r="Y6" s="11">
        <f>[2]Agosto!$D$28</f>
        <v>7</v>
      </c>
      <c r="Z6" s="11">
        <f>[2]Agosto!$D$29</f>
        <v>11.5</v>
      </c>
      <c r="AA6" s="11">
        <f>[2]Agosto!$D$30</f>
        <v>12</v>
      </c>
      <c r="AB6" s="11">
        <f>[2]Agosto!$D$31</f>
        <v>15.5</v>
      </c>
      <c r="AC6" s="11">
        <f>[2]Agosto!$D$32</f>
        <v>12.4</v>
      </c>
      <c r="AD6" s="11">
        <f>[2]Agosto!$D$33</f>
        <v>13.8</v>
      </c>
      <c r="AE6" s="11">
        <f>[2]Agosto!$D$34</f>
        <v>15.3</v>
      </c>
      <c r="AF6" s="11">
        <f>[2]Agosto!$D$35</f>
        <v>20.6</v>
      </c>
      <c r="AG6" s="15">
        <f t="shared" si="1"/>
        <v>2</v>
      </c>
      <c r="AH6" s="88">
        <f t="shared" si="2"/>
        <v>11.732258064516131</v>
      </c>
    </row>
    <row r="7" spans="1:36" x14ac:dyDescent="0.2">
      <c r="A7" s="58" t="s">
        <v>104</v>
      </c>
      <c r="B7" s="11">
        <f>[3]Agosto!$D$5</f>
        <v>16.5</v>
      </c>
      <c r="C7" s="11">
        <f>[3]Agosto!$D$6</f>
        <v>12.4</v>
      </c>
      <c r="D7" s="11">
        <f>[3]Agosto!$D$7</f>
        <v>7.9</v>
      </c>
      <c r="E7" s="11">
        <f>[3]Agosto!$D$8</f>
        <v>5.7</v>
      </c>
      <c r="F7" s="11">
        <f>[3]Agosto!$D$9</f>
        <v>10.8</v>
      </c>
      <c r="G7" s="11">
        <f>[3]Agosto!$D$10</f>
        <v>14.6</v>
      </c>
      <c r="H7" s="11">
        <f>[3]Agosto!$D$11</f>
        <v>16.600000000000001</v>
      </c>
      <c r="I7" s="11">
        <f>[3]Agosto!$D$12</f>
        <v>17.899999999999999</v>
      </c>
      <c r="J7" s="11">
        <f>[3]Agosto!$D$13</f>
        <v>20</v>
      </c>
      <c r="K7" s="11">
        <f>[3]Agosto!$D$14</f>
        <v>14.4</v>
      </c>
      <c r="L7" s="11">
        <f>[3]Agosto!$D$15</f>
        <v>11.8</v>
      </c>
      <c r="M7" s="11">
        <f>[3]Agosto!$D$16</f>
        <v>17.899999999999999</v>
      </c>
      <c r="N7" s="11">
        <f>[3]Agosto!$D$17</f>
        <v>19</v>
      </c>
      <c r="O7" s="11">
        <f>[3]Agosto!$D$18</f>
        <v>11.7</v>
      </c>
      <c r="P7" s="11">
        <f>[3]Agosto!$D$19</f>
        <v>11.4</v>
      </c>
      <c r="Q7" s="11">
        <f>[3]Agosto!$D$20</f>
        <v>17.2</v>
      </c>
      <c r="R7" s="11">
        <f>[3]Agosto!$D$21</f>
        <v>17.899999999999999</v>
      </c>
      <c r="S7" s="11">
        <f>[3]Agosto!$D$22</f>
        <v>20.8</v>
      </c>
      <c r="T7" s="11">
        <f>[3]Agosto!$D$23</f>
        <v>19.2</v>
      </c>
      <c r="U7" s="11">
        <f>[3]Agosto!$D$24</f>
        <v>16.8</v>
      </c>
      <c r="V7" s="11">
        <f>[3]Agosto!$D$25</f>
        <v>16.8</v>
      </c>
      <c r="W7" s="11">
        <f>[3]Agosto!$D$26</f>
        <v>17</v>
      </c>
      <c r="X7" s="11">
        <f>[3]Agosto!$D$27</f>
        <v>16.899999999999999</v>
      </c>
      <c r="Y7" s="11">
        <f>[3]Agosto!$D$28</f>
        <v>14.8</v>
      </c>
      <c r="Z7" s="11">
        <f>[3]Agosto!$D$29</f>
        <v>13.9</v>
      </c>
      <c r="AA7" s="11">
        <f>[3]Agosto!$D$30</f>
        <v>15.2</v>
      </c>
      <c r="AB7" s="11">
        <f>[3]Agosto!$D$31</f>
        <v>17.899999999999999</v>
      </c>
      <c r="AC7" s="11">
        <f>[3]Agosto!$D$32</f>
        <v>17.7</v>
      </c>
      <c r="AD7" s="11">
        <f>[3]Agosto!$D$33</f>
        <v>20.6</v>
      </c>
      <c r="AE7" s="11">
        <f>[3]Agosto!$D$34</f>
        <v>19.7</v>
      </c>
      <c r="AF7" s="11">
        <f>[3]Agosto!$D$35</f>
        <v>22.2</v>
      </c>
      <c r="AG7" s="15">
        <f t="shared" ref="AG7" si="3">MIN(B7:AF7)</f>
        <v>5.7</v>
      </c>
      <c r="AH7" s="88">
        <f t="shared" ref="AH7" si="4">AVERAGE(B7:AF7)</f>
        <v>15.909677419354837</v>
      </c>
    </row>
    <row r="8" spans="1:36" x14ac:dyDescent="0.2">
      <c r="A8" s="58" t="s">
        <v>1</v>
      </c>
      <c r="B8" s="11">
        <f>[4]Agosto!$D$5</f>
        <v>13.8</v>
      </c>
      <c r="C8" s="11">
        <f>[4]Agosto!$D$6</f>
        <v>14.4</v>
      </c>
      <c r="D8" s="11">
        <f>[4]Agosto!$D$7</f>
        <v>10.199999999999999</v>
      </c>
      <c r="E8" s="11">
        <f>[4]Agosto!$D$8</f>
        <v>4.3</v>
      </c>
      <c r="F8" s="11">
        <f>[4]Agosto!$D$9</f>
        <v>9.1</v>
      </c>
      <c r="G8" s="11">
        <f>[4]Agosto!$D$10</f>
        <v>17.5</v>
      </c>
      <c r="H8" s="11" t="str">
        <f>[4]Agosto!$D$11</f>
        <v>*</v>
      </c>
      <c r="I8" s="11" t="str">
        <f>[4]Agosto!$D$12</f>
        <v>*</v>
      </c>
      <c r="J8" s="11" t="str">
        <f>[4]Agosto!$D$13</f>
        <v>*</v>
      </c>
      <c r="K8" s="11" t="str">
        <f>[4]Agosto!$D$14</f>
        <v>*</v>
      </c>
      <c r="L8" s="11" t="str">
        <f>[4]Agosto!$D$15</f>
        <v>*</v>
      </c>
      <c r="M8" s="11" t="str">
        <f>[4]Agosto!$D$16</f>
        <v>*</v>
      </c>
      <c r="N8" s="11">
        <f>[4]Agosto!$D$17</f>
        <v>20.2</v>
      </c>
      <c r="O8" s="11">
        <f>[4]Agosto!$D$18</f>
        <v>11.4</v>
      </c>
      <c r="P8" s="11">
        <f>[4]Agosto!$D$19</f>
        <v>15.7</v>
      </c>
      <c r="Q8" s="11">
        <f>[4]Agosto!$D$20</f>
        <v>19.600000000000001</v>
      </c>
      <c r="R8" s="11">
        <f>[4]Agosto!$D$21</f>
        <v>16.7</v>
      </c>
      <c r="S8" s="11">
        <f>[4]Agosto!$D$22</f>
        <v>18.899999999999999</v>
      </c>
      <c r="T8" s="11">
        <f>[4]Agosto!$D$23</f>
        <v>20.7</v>
      </c>
      <c r="U8" s="11">
        <f>[4]Agosto!$D$24</f>
        <v>16.899999999999999</v>
      </c>
      <c r="V8" s="11">
        <f>[4]Agosto!$D$25</f>
        <v>19.8</v>
      </c>
      <c r="W8" s="11" t="str">
        <f>[4]Agosto!$D$26</f>
        <v>*</v>
      </c>
      <c r="X8" s="11" t="str">
        <f>[4]Agosto!$D$27</f>
        <v>*</v>
      </c>
      <c r="Y8" s="11" t="str">
        <f>[4]Agosto!$D$28</f>
        <v>*</v>
      </c>
      <c r="Z8" s="11" t="str">
        <f>[4]Agosto!$D$29</f>
        <v>*</v>
      </c>
      <c r="AA8" s="11" t="str">
        <f>[4]Agosto!$D$30</f>
        <v>*</v>
      </c>
      <c r="AB8" s="11" t="str">
        <f>[4]Agosto!$D$31</f>
        <v>*</v>
      </c>
      <c r="AC8" s="11">
        <f>[4]Agosto!$D$32</f>
        <v>19.8</v>
      </c>
      <c r="AD8" s="11">
        <f>[4]Agosto!$D$33</f>
        <v>17.600000000000001</v>
      </c>
      <c r="AE8" s="11">
        <f>[4]Agosto!$D$34</f>
        <v>18</v>
      </c>
      <c r="AF8" s="11">
        <f>[4]Agosto!$D$35</f>
        <v>20</v>
      </c>
      <c r="AG8" s="15">
        <f t="shared" ref="AG8:AG9" si="5">MIN(B8:AF8)</f>
        <v>4.3</v>
      </c>
      <c r="AH8" s="88">
        <f t="shared" ref="AH8:AH9" si="6">AVERAGE(B8:AF8)</f>
        <v>16.031578947368423</v>
      </c>
    </row>
    <row r="9" spans="1:36" x14ac:dyDescent="0.2">
      <c r="A9" s="58" t="s">
        <v>167</v>
      </c>
      <c r="B9" s="11">
        <f>[5]Agosto!$D$5</f>
        <v>16.2</v>
      </c>
      <c r="C9" s="11">
        <f>[5]Agosto!$D$6</f>
        <v>7.3</v>
      </c>
      <c r="D9" s="11">
        <f>[5]Agosto!$D$7</f>
        <v>4.5999999999999996</v>
      </c>
      <c r="E9" s="11">
        <f>[5]Agosto!$D$8</f>
        <v>3.1</v>
      </c>
      <c r="F9" s="11">
        <f>[5]Agosto!$D$9</f>
        <v>8</v>
      </c>
      <c r="G9" s="11">
        <f>[5]Agosto!$D$10</f>
        <v>12.5</v>
      </c>
      <c r="H9" s="11">
        <f>[5]Agosto!$D$11</f>
        <v>12.6</v>
      </c>
      <c r="I9" s="11">
        <f>[5]Agosto!$D$12</f>
        <v>17.5</v>
      </c>
      <c r="J9" s="11">
        <f>[5]Agosto!$D$13</f>
        <v>19.600000000000001</v>
      </c>
      <c r="K9" s="11">
        <f>[5]Agosto!$D$14</f>
        <v>9.8000000000000007</v>
      </c>
      <c r="L9" s="11">
        <f>[5]Agosto!$D$15</f>
        <v>10.5</v>
      </c>
      <c r="M9" s="11">
        <f>[5]Agosto!$D$16</f>
        <v>19.2</v>
      </c>
      <c r="N9" s="11">
        <f>[5]Agosto!$D$17</f>
        <v>14.6</v>
      </c>
      <c r="O9" s="11">
        <f>[5]Agosto!$D$18</f>
        <v>4.7</v>
      </c>
      <c r="P9" s="11">
        <f>[5]Agosto!$D$19</f>
        <v>9.6</v>
      </c>
      <c r="Q9" s="11">
        <f>[5]Agosto!$D$20</f>
        <v>14.4</v>
      </c>
      <c r="R9" s="11">
        <f>[5]Agosto!$D$21</f>
        <v>16.7</v>
      </c>
      <c r="S9" s="11">
        <f>[5]Agosto!$D$22</f>
        <v>24.8</v>
      </c>
      <c r="T9" s="11">
        <f>[5]Agosto!$D$23</f>
        <v>14</v>
      </c>
      <c r="U9" s="11">
        <f>[5]Agosto!$D$24</f>
        <v>13</v>
      </c>
      <c r="V9" s="11">
        <f>[5]Agosto!$D$25</f>
        <v>14.2</v>
      </c>
      <c r="W9" s="11">
        <f>[5]Agosto!$D$26</f>
        <v>16.5</v>
      </c>
      <c r="X9" s="11">
        <f>[5]Agosto!$D$27</f>
        <v>14</v>
      </c>
      <c r="Y9" s="11">
        <f>[5]Agosto!$D$28</f>
        <v>13.8</v>
      </c>
      <c r="Z9" s="11">
        <f>[5]Agosto!$D$29</f>
        <v>13.6</v>
      </c>
      <c r="AA9" s="11">
        <f>[5]Agosto!$D$30</f>
        <v>14.5</v>
      </c>
      <c r="AB9" s="11">
        <f>[5]Agosto!$D$31</f>
        <v>14.8</v>
      </c>
      <c r="AC9" s="11">
        <f>[5]Agosto!$D$32</f>
        <v>19.399999999999999</v>
      </c>
      <c r="AD9" s="11">
        <f>[5]Agosto!$D$33</f>
        <v>17.399999999999999</v>
      </c>
      <c r="AE9" s="11">
        <f>[5]Agosto!$D$34</f>
        <v>20</v>
      </c>
      <c r="AF9" s="11">
        <f>[5]Agosto!$D$35</f>
        <v>20.399999999999999</v>
      </c>
      <c r="AG9" s="15">
        <f t="shared" si="5"/>
        <v>3.1</v>
      </c>
      <c r="AH9" s="88">
        <f t="shared" si="6"/>
        <v>13.912903225806451</v>
      </c>
    </row>
    <row r="10" spans="1:36" x14ac:dyDescent="0.2">
      <c r="A10" s="58" t="s">
        <v>111</v>
      </c>
      <c r="B10" s="11" t="str">
        <f>[6]Agosto!$D$5</f>
        <v>*</v>
      </c>
      <c r="C10" s="11" t="str">
        <f>[6]Agosto!$D$6</f>
        <v>*</v>
      </c>
      <c r="D10" s="11" t="str">
        <f>[6]Agosto!$D$7</f>
        <v>*</v>
      </c>
      <c r="E10" s="11" t="str">
        <f>[6]Agosto!$D$8</f>
        <v>*</v>
      </c>
      <c r="F10" s="11" t="str">
        <f>[6]Agosto!$D$9</f>
        <v>*</v>
      </c>
      <c r="G10" s="11" t="str">
        <f>[6]Agosto!$D$10</f>
        <v>*</v>
      </c>
      <c r="H10" s="11" t="str">
        <f>[6]Agosto!$D$11</f>
        <v>*</v>
      </c>
      <c r="I10" s="11" t="str">
        <f>[6]Agosto!$D$12</f>
        <v>*</v>
      </c>
      <c r="J10" s="11" t="str">
        <f>[6]Agosto!$D$13</f>
        <v>*</v>
      </c>
      <c r="K10" s="11" t="str">
        <f>[6]Agosto!$D$14</f>
        <v>*</v>
      </c>
      <c r="L10" s="11" t="str">
        <f>[6]Agosto!$D$15</f>
        <v>*</v>
      </c>
      <c r="M10" s="11" t="str">
        <f>[6]Agosto!$D$16</f>
        <v>*</v>
      </c>
      <c r="N10" s="11" t="str">
        <f>[6]Agosto!$D$17</f>
        <v>*</v>
      </c>
      <c r="O10" s="11" t="str">
        <f>[6]Agosto!$D$18</f>
        <v>*</v>
      </c>
      <c r="P10" s="11" t="str">
        <f>[6]Agosto!$D$19</f>
        <v>*</v>
      </c>
      <c r="Q10" s="11" t="str">
        <f>[6]Agosto!$D$20</f>
        <v>*</v>
      </c>
      <c r="R10" s="11" t="str">
        <f>[6]Agosto!$D$21</f>
        <v>*</v>
      </c>
      <c r="S10" s="11" t="str">
        <f>[6]Agosto!$D$22</f>
        <v>*</v>
      </c>
      <c r="T10" s="11" t="str">
        <f>[6]Agosto!$D$23</f>
        <v>*</v>
      </c>
      <c r="U10" s="11" t="str">
        <f>[6]Agosto!$D$24</f>
        <v>*</v>
      </c>
      <c r="V10" s="11" t="str">
        <f>[6]Agosto!$D$25</f>
        <v>*</v>
      </c>
      <c r="W10" s="11" t="str">
        <f>[6]Agosto!$D$26</f>
        <v>*</v>
      </c>
      <c r="X10" s="11" t="str">
        <f>[6]Agosto!$D$27</f>
        <v>*</v>
      </c>
      <c r="Y10" s="11" t="str">
        <f>[6]Agosto!$D$28</f>
        <v>*</v>
      </c>
      <c r="Z10" s="11" t="str">
        <f>[6]Agosto!$D$29</f>
        <v>*</v>
      </c>
      <c r="AA10" s="11" t="str">
        <f>[6]Agosto!$D$30</f>
        <v>*</v>
      </c>
      <c r="AB10" s="11" t="str">
        <f>[6]Agosto!$D$31</f>
        <v>*</v>
      </c>
      <c r="AC10" s="11" t="str">
        <f>[6]Agosto!$D$32</f>
        <v>*</v>
      </c>
      <c r="AD10" s="11" t="str">
        <f>[6]Agosto!$D$33</f>
        <v>*</v>
      </c>
      <c r="AE10" s="11" t="str">
        <f>[6]Agosto!$D$34</f>
        <v>*</v>
      </c>
      <c r="AF10" s="11" t="str">
        <f>[6]Agosto!$D$35</f>
        <v>*</v>
      </c>
      <c r="AG10" s="15" t="s">
        <v>226</v>
      </c>
      <c r="AH10" s="88" t="s">
        <v>226</v>
      </c>
    </row>
    <row r="11" spans="1:36" x14ac:dyDescent="0.2">
      <c r="A11" s="58" t="s">
        <v>64</v>
      </c>
      <c r="B11" s="11">
        <f>[7]Agosto!$D$5</f>
        <v>17.399999999999999</v>
      </c>
      <c r="C11" s="11">
        <f>[7]Agosto!$D$6</f>
        <v>17.2</v>
      </c>
      <c r="D11" s="11">
        <f>[7]Agosto!$D$7</f>
        <v>9.1999999999999993</v>
      </c>
      <c r="E11" s="11">
        <f>[7]Agosto!$D$8</f>
        <v>7.5</v>
      </c>
      <c r="F11" s="11">
        <f>[7]Agosto!$D$9</f>
        <v>12.1</v>
      </c>
      <c r="G11" s="11">
        <f>[7]Agosto!$D$10</f>
        <v>15.3</v>
      </c>
      <c r="H11" s="11">
        <f>[7]Agosto!$D$11</f>
        <v>16</v>
      </c>
      <c r="I11" s="11">
        <f>[7]Agosto!$D$12</f>
        <v>18.100000000000001</v>
      </c>
      <c r="J11" s="11">
        <f>[7]Agosto!$D$13</f>
        <v>19.2</v>
      </c>
      <c r="K11" s="11">
        <f>[7]Agosto!$D$14</f>
        <v>15.8</v>
      </c>
      <c r="L11" s="11">
        <f>[7]Agosto!$D$15</f>
        <v>14.6</v>
      </c>
      <c r="M11" s="11">
        <f>[7]Agosto!$D$16</f>
        <v>17.100000000000001</v>
      </c>
      <c r="N11" s="11">
        <f>[7]Agosto!$D$17</f>
        <v>21.1</v>
      </c>
      <c r="O11" s="11">
        <f>[7]Agosto!$D$18</f>
        <v>14.9</v>
      </c>
      <c r="P11" s="11">
        <f>[7]Agosto!$D$19</f>
        <v>11.3</v>
      </c>
      <c r="Q11" s="11">
        <f>[7]Agosto!$D$20</f>
        <v>16.100000000000001</v>
      </c>
      <c r="R11" s="11">
        <f>[7]Agosto!$D$21</f>
        <v>17.399999999999999</v>
      </c>
      <c r="S11" s="11">
        <f>[7]Agosto!$D$22</f>
        <v>20.8</v>
      </c>
      <c r="T11" s="11">
        <f>[7]Agosto!$D$23</f>
        <v>20.9</v>
      </c>
      <c r="U11" s="11">
        <f>[7]Agosto!$D$24</f>
        <v>15.4</v>
      </c>
      <c r="V11" s="11">
        <f>[7]Agosto!$D$25</f>
        <v>16</v>
      </c>
      <c r="W11" s="11">
        <f>[7]Agosto!$D$26</f>
        <v>15.1</v>
      </c>
      <c r="X11" s="11">
        <f>[7]Agosto!$D$27</f>
        <v>15.2</v>
      </c>
      <c r="Y11" s="11">
        <f>[7]Agosto!$D$28</f>
        <v>15.4</v>
      </c>
      <c r="Z11" s="11">
        <f>[7]Agosto!$D$29</f>
        <v>13.8</v>
      </c>
      <c r="AA11" s="11">
        <f>[7]Agosto!$D$30</f>
        <v>14.2</v>
      </c>
      <c r="AB11" s="11">
        <f>[7]Agosto!$D$31</f>
        <v>17.7</v>
      </c>
      <c r="AC11" s="11">
        <f>[7]Agosto!$D$32</f>
        <v>18.600000000000001</v>
      </c>
      <c r="AD11" s="11">
        <f>[7]Agosto!$D$33</f>
        <v>19.3</v>
      </c>
      <c r="AE11" s="11">
        <f>[7]Agosto!$D$34</f>
        <v>19.899999999999999</v>
      </c>
      <c r="AF11" s="11">
        <f>[7]Agosto!$D$35</f>
        <v>22.5</v>
      </c>
      <c r="AG11" s="15">
        <f t="shared" ref="AG11:AG12" si="7">MIN(B11:AF11)</f>
        <v>7.5</v>
      </c>
      <c r="AH11" s="88">
        <f t="shared" ref="AH11:AH12" si="8">AVERAGE(B11:AF11)</f>
        <v>16.293548387096774</v>
      </c>
    </row>
    <row r="12" spans="1:36" x14ac:dyDescent="0.2">
      <c r="A12" s="58" t="s">
        <v>41</v>
      </c>
      <c r="B12" s="11">
        <f>[8]Agosto!$D$5</f>
        <v>14.7</v>
      </c>
      <c r="C12" s="11">
        <f>[8]Agosto!$D$6</f>
        <v>11</v>
      </c>
      <c r="D12" s="11">
        <f>[8]Agosto!$D$7</f>
        <v>5.5</v>
      </c>
      <c r="E12" s="11">
        <f>[8]Agosto!$D$8</f>
        <v>0.4</v>
      </c>
      <c r="F12" s="11">
        <f>[8]Agosto!$D$9</f>
        <v>2.8</v>
      </c>
      <c r="G12" s="11">
        <f>[8]Agosto!$D$10</f>
        <v>10.4</v>
      </c>
      <c r="H12" s="11">
        <f>[8]Agosto!$D$11</f>
        <v>16.7</v>
      </c>
      <c r="I12" s="11">
        <f>[8]Agosto!$D$12</f>
        <v>17.7</v>
      </c>
      <c r="J12" s="11">
        <f>[8]Agosto!$D$13</f>
        <v>17.600000000000001</v>
      </c>
      <c r="K12" s="11">
        <f>[8]Agosto!$D$14</f>
        <v>12.6</v>
      </c>
      <c r="L12" s="11">
        <f>[8]Agosto!$D$15</f>
        <v>9.4</v>
      </c>
      <c r="M12" s="11">
        <f>[8]Agosto!$D$16</f>
        <v>15.3</v>
      </c>
      <c r="N12" s="11">
        <f>[8]Agosto!$D$17</f>
        <v>16.2</v>
      </c>
      <c r="O12" s="11">
        <f>[8]Agosto!$D$18</f>
        <v>7.4</v>
      </c>
      <c r="P12" s="11">
        <f>[8]Agosto!$D$19</f>
        <v>8.1</v>
      </c>
      <c r="Q12" s="11">
        <f>[8]Agosto!$D$20</f>
        <v>14.7</v>
      </c>
      <c r="R12" s="11">
        <f>[8]Agosto!$D$21</f>
        <v>16.8</v>
      </c>
      <c r="S12" s="11">
        <f>[8]Agosto!$D$22</f>
        <v>23.1</v>
      </c>
      <c r="T12" s="11">
        <f>[8]Agosto!$D$23</f>
        <v>16.7</v>
      </c>
      <c r="U12" s="11">
        <f>[8]Agosto!$D$24</f>
        <v>11</v>
      </c>
      <c r="V12" s="11">
        <f>[8]Agosto!$D$25</f>
        <v>13</v>
      </c>
      <c r="W12" s="11">
        <f>[8]Agosto!$D$26</f>
        <v>13.4</v>
      </c>
      <c r="X12" s="11">
        <f>[8]Agosto!$D$27</f>
        <v>14.2</v>
      </c>
      <c r="Y12" s="11">
        <f>[8]Agosto!$D$28</f>
        <v>10.199999999999999</v>
      </c>
      <c r="Z12" s="11">
        <f>[8]Agosto!$D$29</f>
        <v>17.600000000000001</v>
      </c>
      <c r="AA12" s="11">
        <f>[8]Agosto!$D$30</f>
        <v>14</v>
      </c>
      <c r="AB12" s="11">
        <f>[8]Agosto!$D$31</f>
        <v>15.7</v>
      </c>
      <c r="AC12" s="11">
        <f>[8]Agosto!$D$32</f>
        <v>12.7</v>
      </c>
      <c r="AD12" s="11">
        <f>[8]Agosto!$D$33</f>
        <v>14.2</v>
      </c>
      <c r="AE12" s="11">
        <f>[8]Agosto!$D$34</f>
        <v>16.7</v>
      </c>
      <c r="AF12" s="11">
        <f>[8]Agosto!$D$35</f>
        <v>22</v>
      </c>
      <c r="AG12" s="15">
        <f t="shared" si="7"/>
        <v>0.4</v>
      </c>
      <c r="AH12" s="88">
        <f t="shared" si="8"/>
        <v>13.283870967741935</v>
      </c>
    </row>
    <row r="13" spans="1:36" x14ac:dyDescent="0.2">
      <c r="A13" s="58" t="s">
        <v>114</v>
      </c>
      <c r="B13" s="11" t="str">
        <f>[9]Agosto!$D$5</f>
        <v>*</v>
      </c>
      <c r="C13" s="11" t="str">
        <f>[9]Agosto!$D$6</f>
        <v>*</v>
      </c>
      <c r="D13" s="11" t="str">
        <f>[9]Agosto!$D$7</f>
        <v>*</v>
      </c>
      <c r="E13" s="11" t="str">
        <f>[9]Agosto!$D$8</f>
        <v>*</v>
      </c>
      <c r="F13" s="11" t="str">
        <f>[9]Agosto!$D$9</f>
        <v>*</v>
      </c>
      <c r="G13" s="11" t="str">
        <f>[9]Agosto!$D$10</f>
        <v>*</v>
      </c>
      <c r="H13" s="11" t="str">
        <f>[9]Agosto!$D$11</f>
        <v>*</v>
      </c>
      <c r="I13" s="11" t="str">
        <f>[9]Agosto!$D$12</f>
        <v>*</v>
      </c>
      <c r="J13" s="11" t="str">
        <f>[9]Agosto!$D$13</f>
        <v>*</v>
      </c>
      <c r="K13" s="11" t="str">
        <f>[9]Agosto!$D$14</f>
        <v>*</v>
      </c>
      <c r="L13" s="11" t="str">
        <f>[9]Agosto!$D$15</f>
        <v>*</v>
      </c>
      <c r="M13" s="11" t="str">
        <f>[9]Agosto!$D$16</f>
        <v>*</v>
      </c>
      <c r="N13" s="11" t="str">
        <f>[9]Agosto!$D$17</f>
        <v>*</v>
      </c>
      <c r="O13" s="11" t="str">
        <f>[9]Agosto!$D$18</f>
        <v>*</v>
      </c>
      <c r="P13" s="11" t="str">
        <f>[9]Agosto!$D$19</f>
        <v>*</v>
      </c>
      <c r="Q13" s="11" t="str">
        <f>[9]Agosto!$D$20</f>
        <v>*</v>
      </c>
      <c r="R13" s="11" t="str">
        <f>[9]Agosto!$D$21</f>
        <v>*</v>
      </c>
      <c r="S13" s="11" t="str">
        <f>[9]Agosto!$D$22</f>
        <v>*</v>
      </c>
      <c r="T13" s="11" t="str">
        <f>[9]Agosto!$D$23</f>
        <v>*</v>
      </c>
      <c r="U13" s="11" t="str">
        <f>[9]Agosto!$D$24</f>
        <v>*</v>
      </c>
      <c r="V13" s="11" t="str">
        <f>[9]Agosto!$D$25</f>
        <v>*</v>
      </c>
      <c r="W13" s="11" t="str">
        <f>[9]Agosto!$D$26</f>
        <v>*</v>
      </c>
      <c r="X13" s="11" t="str">
        <f>[9]Agosto!$D$27</f>
        <v>*</v>
      </c>
      <c r="Y13" s="11" t="str">
        <f>[9]Agosto!$D$28</f>
        <v>*</v>
      </c>
      <c r="Z13" s="11" t="str">
        <f>[9]Agosto!$D$29</f>
        <v>*</v>
      </c>
      <c r="AA13" s="11" t="str">
        <f>[9]Agosto!$D$30</f>
        <v>*</v>
      </c>
      <c r="AB13" s="11" t="str">
        <f>[9]Agosto!$D$31</f>
        <v>*</v>
      </c>
      <c r="AC13" s="11" t="str">
        <f>[9]Agosto!$D$32</f>
        <v>*</v>
      </c>
      <c r="AD13" s="11" t="str">
        <f>[9]Agosto!$D$33</f>
        <v>*</v>
      </c>
      <c r="AE13" s="11" t="str">
        <f>[9]Agosto!$D$34</f>
        <v>*</v>
      </c>
      <c r="AF13" s="11" t="str">
        <f>[9]Agosto!$D$35</f>
        <v>*</v>
      </c>
      <c r="AG13" s="14" t="s">
        <v>226</v>
      </c>
      <c r="AH13" s="106" t="s">
        <v>226</v>
      </c>
    </row>
    <row r="14" spans="1:36" x14ac:dyDescent="0.2">
      <c r="A14" s="58" t="s">
        <v>118</v>
      </c>
      <c r="B14" s="11" t="str">
        <f>[10]Agosto!$D$5</f>
        <v>*</v>
      </c>
      <c r="C14" s="11" t="str">
        <f>[10]Agosto!$D$6</f>
        <v>*</v>
      </c>
      <c r="D14" s="11" t="str">
        <f>[10]Agosto!$D$7</f>
        <v>*</v>
      </c>
      <c r="E14" s="11" t="str">
        <f>[10]Agosto!$D$8</f>
        <v>*</v>
      </c>
      <c r="F14" s="11" t="str">
        <f>[10]Agosto!$D$9</f>
        <v>*</v>
      </c>
      <c r="G14" s="11" t="str">
        <f>[10]Agosto!$D$10</f>
        <v>*</v>
      </c>
      <c r="H14" s="11" t="str">
        <f>[10]Agosto!$D$11</f>
        <v>*</v>
      </c>
      <c r="I14" s="11" t="str">
        <f>[10]Agosto!$D$12</f>
        <v>*</v>
      </c>
      <c r="J14" s="11" t="str">
        <f>[10]Agosto!$D$13</f>
        <v>*</v>
      </c>
      <c r="K14" s="11" t="str">
        <f>[10]Agosto!$D$14</f>
        <v>*</v>
      </c>
      <c r="L14" s="11" t="str">
        <f>[10]Agosto!$D$15</f>
        <v>*</v>
      </c>
      <c r="M14" s="11" t="str">
        <f>[10]Agosto!$D$16</f>
        <v>*</v>
      </c>
      <c r="N14" s="11" t="str">
        <f>[10]Agosto!$D$17</f>
        <v>*</v>
      </c>
      <c r="O14" s="11" t="str">
        <f>[10]Agosto!$D$18</f>
        <v>*</v>
      </c>
      <c r="P14" s="11" t="str">
        <f>[10]Agosto!$D$19</f>
        <v>*</v>
      </c>
      <c r="Q14" s="11" t="str">
        <f>[10]Agosto!$D$20</f>
        <v>*</v>
      </c>
      <c r="R14" s="11" t="str">
        <f>[10]Agosto!$D$21</f>
        <v>*</v>
      </c>
      <c r="S14" s="11" t="str">
        <f>[10]Agosto!$D$22</f>
        <v>*</v>
      </c>
      <c r="T14" s="11" t="str">
        <f>[10]Agosto!$D$23</f>
        <v>*</v>
      </c>
      <c r="U14" s="11" t="str">
        <f>[10]Agosto!$D$24</f>
        <v>*</v>
      </c>
      <c r="V14" s="11" t="str">
        <f>[10]Agosto!$D$25</f>
        <v>*</v>
      </c>
      <c r="W14" s="11" t="str">
        <f>[10]Agosto!$D$26</f>
        <v>*</v>
      </c>
      <c r="X14" s="11" t="str">
        <f>[10]Agosto!$D$27</f>
        <v>*</v>
      </c>
      <c r="Y14" s="11" t="str">
        <f>[10]Agosto!$D$28</f>
        <v>*</v>
      </c>
      <c r="Z14" s="11" t="str">
        <f>[10]Agosto!$D$29</f>
        <v>*</v>
      </c>
      <c r="AA14" s="11" t="str">
        <f>[10]Agosto!$D$30</f>
        <v>*</v>
      </c>
      <c r="AB14" s="11" t="str">
        <f>[10]Agosto!$D$31</f>
        <v>*</v>
      </c>
      <c r="AC14" s="11" t="str">
        <f>[10]Agosto!$D$32</f>
        <v>*</v>
      </c>
      <c r="AD14" s="11" t="str">
        <f>[10]Agosto!$D$33</f>
        <v>*</v>
      </c>
      <c r="AE14" s="11" t="str">
        <f>[10]Agosto!$D$34</f>
        <v>*</v>
      </c>
      <c r="AF14" s="11" t="str">
        <f>[10]Agosto!$D$35</f>
        <v>*</v>
      </c>
      <c r="AG14" s="15" t="s">
        <v>226</v>
      </c>
      <c r="AH14" s="88" t="s">
        <v>226</v>
      </c>
      <c r="AJ14" t="s">
        <v>47</v>
      </c>
    </row>
    <row r="15" spans="1:36" x14ac:dyDescent="0.2">
      <c r="A15" s="58" t="s">
        <v>121</v>
      </c>
      <c r="B15" s="11">
        <f>[11]Agosto!$D$5</f>
        <v>15.7</v>
      </c>
      <c r="C15" s="11">
        <f>[11]Agosto!$D$6</f>
        <v>10.199999999999999</v>
      </c>
      <c r="D15" s="11">
        <f>[11]Agosto!$D$7</f>
        <v>4.5999999999999996</v>
      </c>
      <c r="E15" s="11">
        <f>[11]Agosto!$D$8</f>
        <v>0.9</v>
      </c>
      <c r="F15" s="11">
        <f>[11]Agosto!$D$9</f>
        <v>9</v>
      </c>
      <c r="G15" s="11">
        <f>[11]Agosto!$D$10</f>
        <v>14.5</v>
      </c>
      <c r="H15" s="11">
        <f>[11]Agosto!$D$11</f>
        <v>16.2</v>
      </c>
      <c r="I15" s="11">
        <f>[11]Agosto!$D$12</f>
        <v>19.5</v>
      </c>
      <c r="J15" s="11">
        <f>[11]Agosto!$D$13</f>
        <v>20.3</v>
      </c>
      <c r="K15" s="11">
        <f>[11]Agosto!$D$14</f>
        <v>12.3</v>
      </c>
      <c r="L15" s="11">
        <f>[11]Agosto!$D$15</f>
        <v>10.6</v>
      </c>
      <c r="M15" s="11">
        <f>[11]Agosto!$D$16</f>
        <v>20.100000000000001</v>
      </c>
      <c r="N15" s="11">
        <f>[11]Agosto!$D$17</f>
        <v>15.9</v>
      </c>
      <c r="O15" s="11">
        <f>[11]Agosto!$D$18</f>
        <v>6.3</v>
      </c>
      <c r="P15" s="11">
        <f>[11]Agosto!$D$19</f>
        <v>11</v>
      </c>
      <c r="Q15" s="11">
        <f>[11]Agosto!$D$20</f>
        <v>18.2</v>
      </c>
      <c r="R15" s="11">
        <f>[11]Agosto!$D$21</f>
        <v>17.600000000000001</v>
      </c>
      <c r="S15" s="11">
        <f>[11]Agosto!$D$22</f>
        <v>22.3</v>
      </c>
      <c r="T15" s="11">
        <f>[11]Agosto!$D$23</f>
        <v>17.899999999999999</v>
      </c>
      <c r="U15" s="11">
        <f>[11]Agosto!$D$24</f>
        <v>12.7</v>
      </c>
      <c r="V15" s="11">
        <f>[11]Agosto!$D$25</f>
        <v>13.8</v>
      </c>
      <c r="W15" s="11">
        <f>[11]Agosto!$D$26</f>
        <v>16</v>
      </c>
      <c r="X15" s="11">
        <f>[11]Agosto!$D$27</f>
        <v>13.9</v>
      </c>
      <c r="Y15" s="11">
        <f>[11]Agosto!$D$28</f>
        <v>14.4</v>
      </c>
      <c r="Z15" s="11">
        <f>[11]Agosto!$D$29</f>
        <v>14.3</v>
      </c>
      <c r="AA15" s="11">
        <f>[11]Agosto!$D$30</f>
        <v>16.5</v>
      </c>
      <c r="AB15" s="11">
        <f>[11]Agosto!$D$31</f>
        <v>17.100000000000001</v>
      </c>
      <c r="AC15" s="11">
        <f>[11]Agosto!$D$32</f>
        <v>14.8</v>
      </c>
      <c r="AD15" s="11">
        <f>[11]Agosto!$D$33</f>
        <v>18.399999999999999</v>
      </c>
      <c r="AE15" s="11">
        <f>[11]Agosto!$D$34</f>
        <v>21.2</v>
      </c>
      <c r="AF15" s="11">
        <f>[11]Agosto!$D$35</f>
        <v>20.3</v>
      </c>
      <c r="AG15" s="15">
        <f t="shared" ref="AG15" si="9">MIN(B15:AF15)</f>
        <v>0.9</v>
      </c>
      <c r="AH15" s="88">
        <f t="shared" ref="AH15" si="10">AVERAGE(B15:AF15)</f>
        <v>14.725806451612902</v>
      </c>
    </row>
    <row r="16" spans="1:36" x14ac:dyDescent="0.2">
      <c r="A16" s="58" t="s">
        <v>168</v>
      </c>
      <c r="B16" s="11" t="str">
        <f>[12]Agosto!$D$5</f>
        <v>*</v>
      </c>
      <c r="C16" s="11" t="str">
        <f>[12]Agosto!$D$6</f>
        <v>*</v>
      </c>
      <c r="D16" s="11" t="str">
        <f>[12]Agosto!$D$7</f>
        <v>*</v>
      </c>
      <c r="E16" s="11" t="str">
        <f>[12]Agosto!$D$8</f>
        <v>*</v>
      </c>
      <c r="F16" s="11" t="str">
        <f>[12]Agosto!$D$9</f>
        <v>*</v>
      </c>
      <c r="G16" s="11" t="str">
        <f>[12]Agosto!$D$10</f>
        <v>*</v>
      </c>
      <c r="H16" s="11" t="str">
        <f>[12]Agosto!$D$11</f>
        <v>*</v>
      </c>
      <c r="I16" s="11" t="str">
        <f>[12]Agosto!$D$12</f>
        <v>*</v>
      </c>
      <c r="J16" s="11" t="str">
        <f>[12]Agosto!$D$13</f>
        <v>*</v>
      </c>
      <c r="K16" s="11" t="str">
        <f>[12]Agosto!$D$14</f>
        <v>*</v>
      </c>
      <c r="L16" s="11" t="str">
        <f>[12]Agosto!$D$15</f>
        <v>*</v>
      </c>
      <c r="M16" s="11" t="str">
        <f>[12]Agosto!$D$16</f>
        <v>*</v>
      </c>
      <c r="N16" s="11" t="str">
        <f>[12]Agosto!$D$17</f>
        <v>*</v>
      </c>
      <c r="O16" s="11" t="str">
        <f>[12]Agosto!$D$18</f>
        <v>*</v>
      </c>
      <c r="P16" s="11" t="str">
        <f>[12]Agosto!$D$19</f>
        <v>*</v>
      </c>
      <c r="Q16" s="11" t="str">
        <f>[12]Agosto!$D$20</f>
        <v>*</v>
      </c>
      <c r="R16" s="11" t="str">
        <f>[12]Agosto!$D$21</f>
        <v>*</v>
      </c>
      <c r="S16" s="11" t="str">
        <f>[12]Agosto!$D$22</f>
        <v>*</v>
      </c>
      <c r="T16" s="11" t="str">
        <f>[12]Agosto!$D$23</f>
        <v>*</v>
      </c>
      <c r="U16" s="11" t="str">
        <f>[12]Agosto!$D$24</f>
        <v>*</v>
      </c>
      <c r="V16" s="11" t="str">
        <f>[12]Agosto!$D$25</f>
        <v>*</v>
      </c>
      <c r="W16" s="11" t="str">
        <f>[12]Agosto!$D$26</f>
        <v>*</v>
      </c>
      <c r="X16" s="11" t="str">
        <f>[12]Agosto!$D$27</f>
        <v>*</v>
      </c>
      <c r="Y16" s="11" t="str">
        <f>[12]Agosto!$D$28</f>
        <v>*</v>
      </c>
      <c r="Z16" s="11" t="str">
        <f>[12]Agosto!$D$29</f>
        <v>*</v>
      </c>
      <c r="AA16" s="11" t="str">
        <f>[12]Agosto!$D$30</f>
        <v>*</v>
      </c>
      <c r="AB16" s="11" t="str">
        <f>[12]Agosto!$D$31</f>
        <v>*</v>
      </c>
      <c r="AC16" s="11" t="str">
        <f>[12]Agosto!$D$32</f>
        <v>*</v>
      </c>
      <c r="AD16" s="11" t="str">
        <f>[12]Agosto!$D$33</f>
        <v>*</v>
      </c>
      <c r="AE16" s="11" t="str">
        <f>[12]Agosto!$D$34</f>
        <v>*</v>
      </c>
      <c r="AF16" s="11" t="str">
        <f>[12]Agosto!$D$35</f>
        <v>*</v>
      </c>
      <c r="AG16" s="15" t="s">
        <v>226</v>
      </c>
      <c r="AH16" s="88" t="s">
        <v>226</v>
      </c>
      <c r="AJ16" s="12" t="s">
        <v>47</v>
      </c>
    </row>
    <row r="17" spans="1:39" x14ac:dyDescent="0.2">
      <c r="A17" s="58" t="s">
        <v>2</v>
      </c>
      <c r="B17" s="11">
        <f>[13]Agosto!$D$5</f>
        <v>19</v>
      </c>
      <c r="C17" s="11">
        <f>[13]Agosto!$D$6</f>
        <v>15.1</v>
      </c>
      <c r="D17" s="11">
        <f>[13]Agosto!$D$7</f>
        <v>8.4</v>
      </c>
      <c r="E17" s="11">
        <f>[13]Agosto!$D$8</f>
        <v>6.6</v>
      </c>
      <c r="F17" s="11">
        <f>[13]Agosto!$D$9</f>
        <v>11.3</v>
      </c>
      <c r="G17" s="11">
        <f>[13]Agosto!$D$10</f>
        <v>15</v>
      </c>
      <c r="H17" s="11">
        <f>[13]Agosto!$D$11</f>
        <v>18.600000000000001</v>
      </c>
      <c r="I17" s="11">
        <f>[13]Agosto!$D$12</f>
        <v>20.9</v>
      </c>
      <c r="J17" s="11">
        <f>[13]Agosto!$D$13</f>
        <v>21.3</v>
      </c>
      <c r="K17" s="11">
        <f>[13]Agosto!$D$14</f>
        <v>16.8</v>
      </c>
      <c r="L17" s="11">
        <f>[13]Agosto!$D$15</f>
        <v>16.399999999999999</v>
      </c>
      <c r="M17" s="11">
        <f>[13]Agosto!$D$16</f>
        <v>17.7</v>
      </c>
      <c r="N17" s="11">
        <f>[13]Agosto!$D$17</f>
        <v>18.5</v>
      </c>
      <c r="O17" s="11">
        <f>[13]Agosto!$D$18</f>
        <v>10.9</v>
      </c>
      <c r="P17" s="11">
        <f>[13]Agosto!$D$19</f>
        <v>14</v>
      </c>
      <c r="Q17" s="11">
        <f>[13]Agosto!$D$20</f>
        <v>19.399999999999999</v>
      </c>
      <c r="R17" s="11">
        <f>[13]Agosto!$D$21</f>
        <v>21</v>
      </c>
      <c r="S17" s="11">
        <f>[13]Agosto!$D$22</f>
        <v>22</v>
      </c>
      <c r="T17" s="11">
        <f>[13]Agosto!$D$23</f>
        <v>17.2</v>
      </c>
      <c r="U17" s="11">
        <f>[13]Agosto!$D$24</f>
        <v>17.100000000000001</v>
      </c>
      <c r="V17" s="11">
        <f>[13]Agosto!$D$25</f>
        <v>17.3</v>
      </c>
      <c r="W17" s="11">
        <f>[13]Agosto!$D$26</f>
        <v>20.399999999999999</v>
      </c>
      <c r="X17" s="11">
        <f>[13]Agosto!$D$27</f>
        <v>17.399999999999999</v>
      </c>
      <c r="Y17" s="11">
        <f>[13]Agosto!$D$28</f>
        <v>17.8</v>
      </c>
      <c r="Z17" s="11">
        <f>[13]Agosto!$D$29</f>
        <v>17.600000000000001</v>
      </c>
      <c r="AA17" s="11">
        <f>[13]Agosto!$D$30</f>
        <v>20.9</v>
      </c>
      <c r="AB17" s="11">
        <f>[13]Agosto!$D$31</f>
        <v>17.2</v>
      </c>
      <c r="AC17" s="11">
        <f>[13]Agosto!$D$32</f>
        <v>16.5</v>
      </c>
      <c r="AD17" s="11">
        <f>[13]Agosto!$D$33</f>
        <v>21.5</v>
      </c>
      <c r="AE17" s="11">
        <f>[13]Agosto!$D$34</f>
        <v>22.8</v>
      </c>
      <c r="AF17" s="11">
        <f>[13]Agosto!$D$35</f>
        <v>22.8</v>
      </c>
      <c r="AG17" s="15">
        <f t="shared" ref="AG17:AG23" si="11">MIN(B17:AF17)</f>
        <v>6.6</v>
      </c>
      <c r="AH17" s="88">
        <f t="shared" ref="AH17:AH22" si="12">AVERAGE(B17:AF17)</f>
        <v>17.399999999999999</v>
      </c>
      <c r="AJ17" s="12" t="s">
        <v>47</v>
      </c>
    </row>
    <row r="18" spans="1:39" x14ac:dyDescent="0.2">
      <c r="A18" s="58" t="s">
        <v>3</v>
      </c>
      <c r="B18" s="11">
        <f>[14]Agosto!$D$5</f>
        <v>13.3</v>
      </c>
      <c r="C18" s="11">
        <f>[14]Agosto!$D$6</f>
        <v>18</v>
      </c>
      <c r="D18" s="11">
        <f>[14]Agosto!$D$7</f>
        <v>11.2</v>
      </c>
      <c r="E18" s="11">
        <f>[14]Agosto!$D$8</f>
        <v>11.6</v>
      </c>
      <c r="F18" s="11">
        <f>[14]Agosto!$D$9</f>
        <v>13.9</v>
      </c>
      <c r="G18" s="11">
        <f>[14]Agosto!$D$10</f>
        <v>15.2</v>
      </c>
      <c r="H18" s="11">
        <f>[14]Agosto!$D$11</f>
        <v>14.9</v>
      </c>
      <c r="I18" s="11">
        <f>[14]Agosto!$D$12</f>
        <v>14.7</v>
      </c>
      <c r="J18" s="11">
        <f>[14]Agosto!$D$13</f>
        <v>13.7</v>
      </c>
      <c r="K18" s="11">
        <f>[14]Agosto!$D$14</f>
        <v>13.8</v>
      </c>
      <c r="L18" s="11">
        <f>[14]Agosto!$D$15</f>
        <v>14.8</v>
      </c>
      <c r="M18" s="11">
        <f>[14]Agosto!$D$16</f>
        <v>15.9</v>
      </c>
      <c r="N18" s="11">
        <f>[14]Agosto!$D$17</f>
        <v>17.100000000000001</v>
      </c>
      <c r="O18" s="11">
        <f>[14]Agosto!$D$18</f>
        <v>16.100000000000001</v>
      </c>
      <c r="P18" s="11">
        <f>[14]Agosto!$D$19</f>
        <v>14.5</v>
      </c>
      <c r="Q18" s="11">
        <f>[14]Agosto!$D$20</f>
        <v>15.2</v>
      </c>
      <c r="R18" s="11">
        <f>[14]Agosto!$D$21</f>
        <v>15.9</v>
      </c>
      <c r="S18" s="11">
        <f>[14]Agosto!$D$22</f>
        <v>16.399999999999999</v>
      </c>
      <c r="T18" s="11">
        <f>[14]Agosto!$D$23</f>
        <v>17.7</v>
      </c>
      <c r="U18" s="11">
        <f>[14]Agosto!$D$24</f>
        <v>18.5</v>
      </c>
      <c r="V18" s="11">
        <f>[14]Agosto!$D$25</f>
        <v>17.5</v>
      </c>
      <c r="W18" s="11">
        <f>[14]Agosto!$D$26</f>
        <v>17.100000000000001</v>
      </c>
      <c r="X18" s="11">
        <f>[14]Agosto!$D$27</f>
        <v>14.7</v>
      </c>
      <c r="Y18" s="11">
        <f>[14]Agosto!$D$28</f>
        <v>13</v>
      </c>
      <c r="Z18" s="11">
        <f>[14]Agosto!$D$29</f>
        <v>13.6</v>
      </c>
      <c r="AA18" s="11">
        <f>[14]Agosto!$D$30</f>
        <v>16.100000000000001</v>
      </c>
      <c r="AB18" s="11">
        <f>[14]Agosto!$D$31</f>
        <v>18.899999999999999</v>
      </c>
      <c r="AC18" s="11">
        <f>[14]Agosto!$D$32</f>
        <v>16.399999999999999</v>
      </c>
      <c r="AD18" s="11">
        <f>[14]Agosto!$D$33</f>
        <v>16.3</v>
      </c>
      <c r="AE18" s="11">
        <f>[14]Agosto!$D$34</f>
        <v>15.7</v>
      </c>
      <c r="AF18" s="11">
        <f>[14]Agosto!$D$35</f>
        <v>16.899999999999999</v>
      </c>
      <c r="AG18" s="15">
        <f t="shared" si="11"/>
        <v>11.2</v>
      </c>
      <c r="AH18" s="88">
        <f>AVERAGE(B18:AF18)</f>
        <v>15.438709677419354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>
        <f>[15]Agosto!$D$5</f>
        <v>16.7</v>
      </c>
      <c r="C19" s="11">
        <f>[15]Agosto!$D$6</f>
        <v>19.100000000000001</v>
      </c>
      <c r="D19" s="11">
        <f>[15]Agosto!$D$7</f>
        <v>6.5</v>
      </c>
      <c r="E19" s="11">
        <f>[15]Agosto!$D$8</f>
        <v>6.9</v>
      </c>
      <c r="F19" s="11">
        <f>[15]Agosto!$D$9</f>
        <v>11.7</v>
      </c>
      <c r="G19" s="11">
        <f>[15]Agosto!$D$10</f>
        <v>13.9</v>
      </c>
      <c r="H19" s="11">
        <f>[15]Agosto!$D$11</f>
        <v>14.3</v>
      </c>
      <c r="I19" s="11">
        <f>[15]Agosto!$D$12</f>
        <v>17.3</v>
      </c>
      <c r="J19" s="11">
        <f>[15]Agosto!$D$13</f>
        <v>17.5</v>
      </c>
      <c r="K19" s="11">
        <f>[15]Agosto!$D$14</f>
        <v>17.399999999999999</v>
      </c>
      <c r="L19" s="11">
        <f>[15]Agosto!$D$15</f>
        <v>16.2</v>
      </c>
      <c r="M19" s="11">
        <f>[15]Agosto!$D$16</f>
        <v>18.7</v>
      </c>
      <c r="N19" s="11">
        <f>[15]Agosto!$D$17</f>
        <v>18.7</v>
      </c>
      <c r="O19" s="11">
        <f>[15]Agosto!$D$18</f>
        <v>10.8</v>
      </c>
      <c r="P19" s="11">
        <f>[15]Agosto!$D$19</f>
        <v>12.6</v>
      </c>
      <c r="Q19" s="11">
        <f>[15]Agosto!$D$20</f>
        <v>13.8</v>
      </c>
      <c r="R19" s="11">
        <f>[15]Agosto!$D$21</f>
        <v>16.100000000000001</v>
      </c>
      <c r="S19" s="11">
        <f>[15]Agosto!$D$22</f>
        <v>19.899999999999999</v>
      </c>
      <c r="T19" s="11">
        <f>[15]Agosto!$D$23</f>
        <v>18.600000000000001</v>
      </c>
      <c r="U19" s="11">
        <f>[15]Agosto!$D$24</f>
        <v>14.7</v>
      </c>
      <c r="V19" s="11">
        <f>[15]Agosto!$D$25</f>
        <v>15.8</v>
      </c>
      <c r="W19" s="11">
        <f>[15]Agosto!$D$26</f>
        <v>17.5</v>
      </c>
      <c r="X19" s="11">
        <f>[15]Agosto!$D$27</f>
        <v>17</v>
      </c>
      <c r="Y19" s="11">
        <f>[15]Agosto!$D$28</f>
        <v>16.7</v>
      </c>
      <c r="Z19" s="11">
        <f>[15]Agosto!$D$29</f>
        <v>13.7</v>
      </c>
      <c r="AA19" s="11">
        <f>[15]Agosto!$D$30</f>
        <v>17.899999999999999</v>
      </c>
      <c r="AB19" s="11">
        <f>[15]Agosto!$D$31</f>
        <v>19.8</v>
      </c>
      <c r="AC19" s="11">
        <f>[15]Agosto!$D$32</f>
        <v>15.8</v>
      </c>
      <c r="AD19" s="11">
        <f>[15]Agosto!$D$33</f>
        <v>18.100000000000001</v>
      </c>
      <c r="AE19" s="11">
        <f>[15]Agosto!$D$34</f>
        <v>19.8</v>
      </c>
      <c r="AF19" s="11">
        <f>[15]Agosto!$D$35</f>
        <v>21.3</v>
      </c>
      <c r="AG19" s="15">
        <f t="shared" si="11"/>
        <v>6.5</v>
      </c>
      <c r="AH19" s="88">
        <f t="shared" si="12"/>
        <v>15.961290322580645</v>
      </c>
    </row>
    <row r="20" spans="1:39" x14ac:dyDescent="0.2">
      <c r="A20" s="58" t="s">
        <v>5</v>
      </c>
      <c r="B20" s="11">
        <f>[16]Agosto!$D$5</f>
        <v>23.1</v>
      </c>
      <c r="C20" s="11">
        <f>[16]Agosto!$D$6</f>
        <v>13.9</v>
      </c>
      <c r="D20" s="11">
        <f>[16]Agosto!$D$7</f>
        <v>12.2</v>
      </c>
      <c r="E20" s="11">
        <f>[16]Agosto!$D$8</f>
        <v>9.9</v>
      </c>
      <c r="F20" s="11">
        <f>[16]Agosto!$D$9</f>
        <v>13.1</v>
      </c>
      <c r="G20" s="11">
        <f>[16]Agosto!$D$10</f>
        <v>16.899999999999999</v>
      </c>
      <c r="H20" s="11">
        <f>[16]Agosto!$D$11</f>
        <v>20.5</v>
      </c>
      <c r="I20" s="11">
        <f>[16]Agosto!$D$12</f>
        <v>24.2</v>
      </c>
      <c r="J20" s="11">
        <f>[16]Agosto!$D$13</f>
        <v>22.9</v>
      </c>
      <c r="K20" s="11">
        <f>[16]Agosto!$D$14</f>
        <v>14.2</v>
      </c>
      <c r="L20" s="11">
        <f>[16]Agosto!$D$15</f>
        <v>15.3</v>
      </c>
      <c r="M20" s="11">
        <f>[16]Agosto!$D$16</f>
        <v>23.3</v>
      </c>
      <c r="N20" s="11">
        <f>[16]Agosto!$D$17</f>
        <v>20</v>
      </c>
      <c r="O20" s="11">
        <f>[16]Agosto!$D$18</f>
        <v>13</v>
      </c>
      <c r="P20" s="11">
        <f>[16]Agosto!$D$19</f>
        <v>14.4</v>
      </c>
      <c r="Q20" s="11">
        <f>[16]Agosto!$D$20</f>
        <v>21.5</v>
      </c>
      <c r="R20" s="11">
        <f>[16]Agosto!$D$21</f>
        <v>24.8</v>
      </c>
      <c r="S20" s="11">
        <f>[16]Agosto!$D$22</f>
        <v>24.1</v>
      </c>
      <c r="T20" s="11">
        <f>[16]Agosto!$D$23</f>
        <v>20.6</v>
      </c>
      <c r="U20" s="11">
        <f>[16]Agosto!$D$24</f>
        <v>18.7</v>
      </c>
      <c r="V20" s="11">
        <f>[16]Agosto!$D$25</f>
        <v>20.399999999999999</v>
      </c>
      <c r="W20" s="11">
        <f>[16]Agosto!$D$26</f>
        <v>21.8</v>
      </c>
      <c r="X20" s="11">
        <f>[16]Agosto!$D$27</f>
        <v>22.9</v>
      </c>
      <c r="Y20" s="11">
        <f>[16]Agosto!$D$28</f>
        <v>20.9</v>
      </c>
      <c r="Z20" s="11">
        <f>[16]Agosto!$D$29</f>
        <v>25.5</v>
      </c>
      <c r="AA20" s="11">
        <f>[16]Agosto!$D$30</f>
        <v>24.1</v>
      </c>
      <c r="AB20" s="11">
        <f>[16]Agosto!$D$31</f>
        <v>18.899999999999999</v>
      </c>
      <c r="AC20" s="11">
        <f>[16]Agosto!$D$32</f>
        <v>20.9</v>
      </c>
      <c r="AD20" s="11">
        <f>[16]Agosto!$D$33</f>
        <v>24.9</v>
      </c>
      <c r="AE20" s="11">
        <f>[16]Agosto!$D$34</f>
        <v>26.9</v>
      </c>
      <c r="AF20" s="11">
        <f>[16]Agosto!$D$35</f>
        <v>28</v>
      </c>
      <c r="AG20" s="15">
        <f t="shared" si="11"/>
        <v>9.9</v>
      </c>
      <c r="AH20" s="88">
        <f>AVERAGE(B20:AF20)</f>
        <v>20.058064516129029</v>
      </c>
      <c r="AI20" s="12" t="s">
        <v>47</v>
      </c>
      <c r="AL20" t="s">
        <v>47</v>
      </c>
    </row>
    <row r="21" spans="1:39" x14ac:dyDescent="0.2">
      <c r="A21" s="58" t="s">
        <v>43</v>
      </c>
      <c r="B21" s="11">
        <f>[17]Agosto!$D$5</f>
        <v>14.8</v>
      </c>
      <c r="C21" s="11">
        <f>[17]Agosto!$D$6</f>
        <v>17.2</v>
      </c>
      <c r="D21" s="11">
        <f>[17]Agosto!$D$7</f>
        <v>7.5</v>
      </c>
      <c r="E21" s="11">
        <f>[17]Agosto!$D$8</f>
        <v>7.3</v>
      </c>
      <c r="F21" s="11">
        <f>[17]Agosto!$D$9</f>
        <v>11.2</v>
      </c>
      <c r="G21" s="11">
        <f>[17]Agosto!$D$10</f>
        <v>14.4</v>
      </c>
      <c r="H21" s="11">
        <f>[17]Agosto!$D$11</f>
        <v>15.2</v>
      </c>
      <c r="I21" s="11">
        <f>[17]Agosto!$D$12</f>
        <v>15.3</v>
      </c>
      <c r="J21" s="11">
        <f>[17]Agosto!$D$13</f>
        <v>13.7</v>
      </c>
      <c r="K21" s="11">
        <f>[17]Agosto!$D$14</f>
        <v>17.3</v>
      </c>
      <c r="L21" s="11">
        <f>[17]Agosto!$D$15</f>
        <v>13.7</v>
      </c>
      <c r="M21" s="11">
        <f>[17]Agosto!$D$16</f>
        <v>16.8</v>
      </c>
      <c r="N21" s="11">
        <f>[17]Agosto!$D$17</f>
        <v>18.100000000000001</v>
      </c>
      <c r="O21" s="11">
        <f>[17]Agosto!$D$18</f>
        <v>12.9</v>
      </c>
      <c r="P21" s="11">
        <f>[17]Agosto!$D$19</f>
        <v>15.1</v>
      </c>
      <c r="Q21" s="11">
        <f>[17]Agosto!$D$20</f>
        <v>14.6</v>
      </c>
      <c r="R21" s="11">
        <f>[17]Agosto!$D$21</f>
        <v>15.7</v>
      </c>
      <c r="S21" s="11">
        <f>[17]Agosto!$D$22</f>
        <v>20.2</v>
      </c>
      <c r="T21" s="11">
        <f>[17]Agosto!$D$23</f>
        <v>17.8</v>
      </c>
      <c r="U21" s="11">
        <f>[17]Agosto!$D$24</f>
        <v>15.8</v>
      </c>
      <c r="V21" s="11">
        <f>[17]Agosto!$D$25</f>
        <v>16.7</v>
      </c>
      <c r="W21" s="11">
        <f>[17]Agosto!$D$26</f>
        <v>18.5</v>
      </c>
      <c r="X21" s="11">
        <f>[17]Agosto!$D$27</f>
        <v>16.8</v>
      </c>
      <c r="Y21" s="11">
        <f>[17]Agosto!$D$28</f>
        <v>14.3</v>
      </c>
      <c r="Z21" s="11">
        <f>[17]Agosto!$D$29</f>
        <v>14.1</v>
      </c>
      <c r="AA21" s="11">
        <f>[17]Agosto!$D$30</f>
        <v>16.399999999999999</v>
      </c>
      <c r="AB21" s="11">
        <f>[17]Agosto!$D$31</f>
        <v>21.1</v>
      </c>
      <c r="AC21" s="11">
        <f>[17]Agosto!$D$32</f>
        <v>17.100000000000001</v>
      </c>
      <c r="AD21" s="11">
        <f>[17]Agosto!$D$33</f>
        <v>18.399999999999999</v>
      </c>
      <c r="AE21" s="11">
        <f>[17]Agosto!$D$34</f>
        <v>18.8</v>
      </c>
      <c r="AF21" s="11">
        <f>[17]Agosto!$D$35</f>
        <v>21.3</v>
      </c>
      <c r="AG21" s="15">
        <f>MIN(B21:AF21)</f>
        <v>7.3</v>
      </c>
      <c r="AH21" s="88">
        <f>AVERAGE(B21:AF21)</f>
        <v>15.745161290322583</v>
      </c>
      <c r="AJ21" t="s">
        <v>47</v>
      </c>
    </row>
    <row r="22" spans="1:39" x14ac:dyDescent="0.2">
      <c r="A22" s="58" t="s">
        <v>6</v>
      </c>
      <c r="B22" s="11">
        <f>[18]Agosto!$D$5</f>
        <v>14</v>
      </c>
      <c r="C22" s="11">
        <f>[18]Agosto!$D$6</f>
        <v>21.1</v>
      </c>
      <c r="D22" s="11">
        <f>[18]Agosto!$D$7</f>
        <v>13.5</v>
      </c>
      <c r="E22" s="11">
        <f>[18]Agosto!$D$8</f>
        <v>16.7</v>
      </c>
      <c r="F22" s="11">
        <f>[18]Agosto!$D$9</f>
        <v>19.5</v>
      </c>
      <c r="G22" s="11" t="str">
        <f>[18]Agosto!$D$10</f>
        <v>*</v>
      </c>
      <c r="H22" s="11">
        <f>[18]Agosto!$D$11</f>
        <v>21.1</v>
      </c>
      <c r="I22" s="11">
        <f>[18]Agosto!$D$12</f>
        <v>17.3</v>
      </c>
      <c r="J22" s="11">
        <f>[18]Agosto!$D$13</f>
        <v>24.2</v>
      </c>
      <c r="K22" s="11">
        <f>[18]Agosto!$D$14</f>
        <v>25.2</v>
      </c>
      <c r="L22" s="11">
        <f>[18]Agosto!$D$15</f>
        <v>24.2</v>
      </c>
      <c r="M22" s="11">
        <f>[18]Agosto!$D$16</f>
        <v>18.8</v>
      </c>
      <c r="N22" s="11">
        <f>[18]Agosto!$D$17</f>
        <v>28.8</v>
      </c>
      <c r="O22" s="11">
        <f>[18]Agosto!$D$18</f>
        <v>20.9</v>
      </c>
      <c r="P22" s="11">
        <f>[18]Agosto!$D$19</f>
        <v>22.8</v>
      </c>
      <c r="Q22" s="11">
        <f>[18]Agosto!$D$20</f>
        <v>23.2</v>
      </c>
      <c r="R22" s="11">
        <f>[18]Agosto!$D$21</f>
        <v>23.3</v>
      </c>
      <c r="S22" s="11">
        <f>[18]Agosto!$D$22</f>
        <v>27</v>
      </c>
      <c r="T22" s="11" t="str">
        <f>[18]Agosto!$D$23</f>
        <v>*</v>
      </c>
      <c r="U22" s="11">
        <f>[18]Agosto!$D$24</f>
        <v>22.6</v>
      </c>
      <c r="V22" s="11">
        <f>[18]Agosto!$D$25</f>
        <v>22.9</v>
      </c>
      <c r="W22" s="11">
        <f>[18]Agosto!$D$26</f>
        <v>27.7</v>
      </c>
      <c r="X22" s="11">
        <f>[18]Agosto!$D$27</f>
        <v>24.4</v>
      </c>
      <c r="Y22" s="11">
        <f>[18]Agosto!$D$28</f>
        <v>22.9</v>
      </c>
      <c r="Z22" s="11">
        <f>[18]Agosto!$D$29</f>
        <v>23.8</v>
      </c>
      <c r="AA22" s="11">
        <f>[18]Agosto!$D$30</f>
        <v>26.3</v>
      </c>
      <c r="AB22" s="11" t="str">
        <f>[18]Agosto!$D$31</f>
        <v>*</v>
      </c>
      <c r="AC22" s="11">
        <f>[18]Agosto!$D$32</f>
        <v>27.4</v>
      </c>
      <c r="AD22" s="11">
        <f>[18]Agosto!$D$33</f>
        <v>25.6</v>
      </c>
      <c r="AE22" s="11">
        <f>[18]Agosto!$D$34</f>
        <v>29.2</v>
      </c>
      <c r="AF22" s="11">
        <f>[18]Agosto!$D$35</f>
        <v>33.6</v>
      </c>
      <c r="AG22" s="15">
        <f t="shared" si="11"/>
        <v>13.5</v>
      </c>
      <c r="AH22" s="88">
        <f t="shared" si="12"/>
        <v>23.142857142857142</v>
      </c>
      <c r="AJ22" t="s">
        <v>47</v>
      </c>
      <c r="AL22" t="s">
        <v>47</v>
      </c>
    </row>
    <row r="23" spans="1:39" x14ac:dyDescent="0.2">
      <c r="A23" s="58" t="s">
        <v>7</v>
      </c>
      <c r="B23" s="11">
        <f>[19]Agosto!$D$5</f>
        <v>15.2</v>
      </c>
      <c r="C23" s="11">
        <f>[19]Agosto!$D$6</f>
        <v>10.3</v>
      </c>
      <c r="D23" s="11">
        <f>[19]Agosto!$D$7</f>
        <v>5.3</v>
      </c>
      <c r="E23" s="11">
        <f>[19]Agosto!$D$8</f>
        <v>3</v>
      </c>
      <c r="F23" s="11">
        <f>[19]Agosto!$D$9</f>
        <v>9.4</v>
      </c>
      <c r="G23" s="11">
        <f>[19]Agosto!$D$10</f>
        <v>13.7</v>
      </c>
      <c r="H23" s="11">
        <f>[19]Agosto!$D$11</f>
        <v>15.3</v>
      </c>
      <c r="I23" s="11">
        <f>[19]Agosto!$D$12</f>
        <v>17.8</v>
      </c>
      <c r="J23" s="11">
        <f>[19]Agosto!$D$13</f>
        <v>20.100000000000001</v>
      </c>
      <c r="K23" s="11">
        <f>[19]Agosto!$D$14</f>
        <v>12.4</v>
      </c>
      <c r="L23" s="11">
        <f>[19]Agosto!$D$15</f>
        <v>10.1</v>
      </c>
      <c r="M23" s="11">
        <f>[19]Agosto!$D$16</f>
        <v>18</v>
      </c>
      <c r="N23" s="11">
        <f>[19]Agosto!$D$17</f>
        <v>16.7</v>
      </c>
      <c r="O23" s="11">
        <f>[19]Agosto!$D$18</f>
        <v>7.8</v>
      </c>
      <c r="P23" s="11">
        <f>[19]Agosto!$D$19</f>
        <v>10.9</v>
      </c>
      <c r="Q23" s="11">
        <f>[19]Agosto!$D$20</f>
        <v>17.7</v>
      </c>
      <c r="R23" s="11">
        <f>[19]Agosto!$D$21</f>
        <v>16.7</v>
      </c>
      <c r="S23" s="11">
        <f>[19]Agosto!$D$22</f>
        <v>20.7</v>
      </c>
      <c r="T23" s="11">
        <f>[19]Agosto!$D$23</f>
        <v>16.8</v>
      </c>
      <c r="U23" s="11">
        <f>[19]Agosto!$D$24</f>
        <v>12.8</v>
      </c>
      <c r="V23" s="11">
        <f>[19]Agosto!$D$25</f>
        <v>15</v>
      </c>
      <c r="W23" s="11">
        <f>[19]Agosto!$D$26</f>
        <v>17.8</v>
      </c>
      <c r="X23" s="11">
        <f>[19]Agosto!$D$27</f>
        <v>16</v>
      </c>
      <c r="Y23" s="11">
        <f>[19]Agosto!$D$28</f>
        <v>14.8</v>
      </c>
      <c r="Z23" s="11">
        <f>[19]Agosto!$D$29</f>
        <v>13.6</v>
      </c>
      <c r="AA23" s="11">
        <f>[19]Agosto!$D$30</f>
        <v>16.600000000000001</v>
      </c>
      <c r="AB23" s="11">
        <f>[19]Agosto!$D$31</f>
        <v>16.5</v>
      </c>
      <c r="AC23" s="11">
        <f>[19]Agosto!$D$32</f>
        <v>18</v>
      </c>
      <c r="AD23" s="11">
        <f>[19]Agosto!$D$33</f>
        <v>20.100000000000001</v>
      </c>
      <c r="AE23" s="11">
        <f>[19]Agosto!$D$34</f>
        <v>22.2</v>
      </c>
      <c r="AF23" s="11">
        <f>[19]Agosto!$D$35</f>
        <v>21.9</v>
      </c>
      <c r="AG23" s="15">
        <f t="shared" si="11"/>
        <v>3</v>
      </c>
      <c r="AH23" s="88">
        <f>AVERAGE(B23:AF23)</f>
        <v>14.941935483870969</v>
      </c>
      <c r="AJ23" t="s">
        <v>47</v>
      </c>
      <c r="AK23" t="s">
        <v>47</v>
      </c>
      <c r="AL23" t="s">
        <v>47</v>
      </c>
    </row>
    <row r="24" spans="1:39" x14ac:dyDescent="0.2">
      <c r="A24" s="58" t="s">
        <v>169</v>
      </c>
      <c r="B24" s="11" t="str">
        <f>[20]Agosto!$D$5</f>
        <v>*</v>
      </c>
      <c r="C24" s="11" t="str">
        <f>[20]Agosto!$D$6</f>
        <v>*</v>
      </c>
      <c r="D24" s="11" t="str">
        <f>[20]Agosto!$D$7</f>
        <v>*</v>
      </c>
      <c r="E24" s="11" t="str">
        <f>[20]Agosto!$D$8</f>
        <v>*</v>
      </c>
      <c r="F24" s="11" t="str">
        <f>[20]Agosto!$D$9</f>
        <v>*</v>
      </c>
      <c r="G24" s="11" t="str">
        <f>[20]Agosto!$D$10</f>
        <v>*</v>
      </c>
      <c r="H24" s="11" t="str">
        <f>[20]Agosto!$D$11</f>
        <v>*</v>
      </c>
      <c r="I24" s="11" t="str">
        <f>[20]Agosto!$D$12</f>
        <v>*</v>
      </c>
      <c r="J24" s="11" t="str">
        <f>[20]Agosto!$D$13</f>
        <v>*</v>
      </c>
      <c r="K24" s="11" t="str">
        <f>[20]Agosto!$D$14</f>
        <v>*</v>
      </c>
      <c r="L24" s="11" t="str">
        <f>[20]Agosto!$D$15</f>
        <v>*</v>
      </c>
      <c r="M24" s="11" t="str">
        <f>[20]Agosto!$D$16</f>
        <v>*</v>
      </c>
      <c r="N24" s="11" t="str">
        <f>[20]Agosto!$D$17</f>
        <v>*</v>
      </c>
      <c r="O24" s="11" t="str">
        <f>[20]Agosto!$D$18</f>
        <v>*</v>
      </c>
      <c r="P24" s="11" t="str">
        <f>[20]Agosto!$D$19</f>
        <v>*</v>
      </c>
      <c r="Q24" s="11" t="str">
        <f>[20]Agosto!$D$20</f>
        <v>*</v>
      </c>
      <c r="R24" s="11" t="str">
        <f>[20]Agosto!$D$21</f>
        <v>*</v>
      </c>
      <c r="S24" s="11" t="str">
        <f>[20]Agosto!$D$22</f>
        <v>*</v>
      </c>
      <c r="T24" s="11" t="str">
        <f>[20]Agosto!$D$23</f>
        <v>*</v>
      </c>
      <c r="U24" s="11" t="str">
        <f>[20]Agosto!$D$24</f>
        <v>*</v>
      </c>
      <c r="V24" s="11" t="str">
        <f>[20]Agosto!$D$25</f>
        <v>*</v>
      </c>
      <c r="W24" s="11" t="str">
        <f>[20]Agosto!$D$26</f>
        <v>*</v>
      </c>
      <c r="X24" s="11" t="str">
        <f>[20]Agosto!$D$27</f>
        <v>*</v>
      </c>
      <c r="Y24" s="11" t="str">
        <f>[20]Agosto!$D$28</f>
        <v>*</v>
      </c>
      <c r="Z24" s="11" t="str">
        <f>[20]Agosto!$D$29</f>
        <v>*</v>
      </c>
      <c r="AA24" s="11" t="str">
        <f>[20]Agosto!$D$30</f>
        <v>*</v>
      </c>
      <c r="AB24" s="11" t="str">
        <f>[20]Agosto!$D$31</f>
        <v>*</v>
      </c>
      <c r="AC24" s="11" t="str">
        <f>[20]Agosto!$D$32</f>
        <v>*</v>
      </c>
      <c r="AD24" s="11" t="str">
        <f>[20]Agosto!$D$33</f>
        <v>*</v>
      </c>
      <c r="AE24" s="11" t="str">
        <f>[20]Agosto!$D$34</f>
        <v>*</v>
      </c>
      <c r="AF24" s="11" t="str">
        <f>[20]Agosto!$D$35</f>
        <v>*</v>
      </c>
      <c r="AG24" s="15" t="s">
        <v>226</v>
      </c>
      <c r="AH24" s="88" t="s">
        <v>226</v>
      </c>
      <c r="AJ24" t="s">
        <v>47</v>
      </c>
      <c r="AM24" t="s">
        <v>47</v>
      </c>
    </row>
    <row r="25" spans="1:39" x14ac:dyDescent="0.2">
      <c r="A25" s="58" t="s">
        <v>170</v>
      </c>
      <c r="B25" s="11">
        <f>[21]Agosto!$D$5</f>
        <v>16.899999999999999</v>
      </c>
      <c r="C25" s="11">
        <f>[21]Agosto!$D$6</f>
        <v>10.199999999999999</v>
      </c>
      <c r="D25" s="11">
        <f>[21]Agosto!$D$7</f>
        <v>2.2999999999999998</v>
      </c>
      <c r="E25" s="11">
        <f>[21]Agosto!$D$8</f>
        <v>3.5</v>
      </c>
      <c r="F25" s="11">
        <f>[21]Agosto!$D$9</f>
        <v>7</v>
      </c>
      <c r="G25" s="11">
        <f>[21]Agosto!$D$10</f>
        <v>13.7</v>
      </c>
      <c r="H25" s="11">
        <f>[21]Agosto!$D$11</f>
        <v>16.399999999999999</v>
      </c>
      <c r="I25" s="11">
        <f>[21]Agosto!$D$12</f>
        <v>19.8</v>
      </c>
      <c r="J25" s="11">
        <f>[21]Agosto!$D$13</f>
        <v>19.7</v>
      </c>
      <c r="K25" s="11">
        <f>[21]Agosto!$D$14</f>
        <v>13.3</v>
      </c>
      <c r="L25" s="11">
        <f>[21]Agosto!$D$15</f>
        <v>7.8</v>
      </c>
      <c r="M25" s="11">
        <f>[21]Agosto!$D$16</f>
        <v>17.7</v>
      </c>
      <c r="N25" s="11">
        <f>[21]Agosto!$D$17</f>
        <v>15.5</v>
      </c>
      <c r="O25" s="11">
        <f>[21]Agosto!$D$18</f>
        <v>6.8</v>
      </c>
      <c r="P25" s="11">
        <f>[21]Agosto!$D$19</f>
        <v>9.1</v>
      </c>
      <c r="Q25" s="11">
        <f>[21]Agosto!$D$20</f>
        <v>17.5</v>
      </c>
      <c r="R25" s="11">
        <f>[21]Agosto!$D$21</f>
        <v>17.8</v>
      </c>
      <c r="S25" s="11">
        <f>[21]Agosto!$D$22</f>
        <v>22.1</v>
      </c>
      <c r="T25" s="11">
        <f>[21]Agosto!$D$23</f>
        <v>16.899999999999999</v>
      </c>
      <c r="U25" s="11">
        <f>[21]Agosto!$D$24</f>
        <v>10.3</v>
      </c>
      <c r="V25" s="11">
        <f>[21]Agosto!$D$25</f>
        <v>11.7</v>
      </c>
      <c r="W25" s="11">
        <f>[21]Agosto!$D$26</f>
        <v>15.3</v>
      </c>
      <c r="X25" s="11">
        <f>[21]Agosto!$D$27</f>
        <v>12.7</v>
      </c>
      <c r="Y25" s="11">
        <f>[21]Agosto!$D$28</f>
        <v>7.5</v>
      </c>
      <c r="Z25" s="11">
        <f>[21]Agosto!$D$29</f>
        <v>13.9</v>
      </c>
      <c r="AA25" s="11">
        <f>[21]Agosto!$D$30</f>
        <v>14.8</v>
      </c>
      <c r="AB25" s="11">
        <f>[21]Agosto!$D$31</f>
        <v>16.2</v>
      </c>
      <c r="AC25" s="11">
        <f>[21]Agosto!$D$32</f>
        <v>11.7</v>
      </c>
      <c r="AD25" s="11">
        <f>[21]Agosto!$D$33</f>
        <v>17.899999999999999</v>
      </c>
      <c r="AE25" s="11">
        <f>[21]Agosto!$D$34</f>
        <v>20.399999999999999</v>
      </c>
      <c r="AF25" s="11">
        <f>[21]Agosto!$D$35</f>
        <v>19</v>
      </c>
      <c r="AG25" s="15">
        <f t="shared" ref="AG25:AG26" si="13">MIN(B25:AF25)</f>
        <v>2.2999999999999998</v>
      </c>
      <c r="AH25" s="88">
        <f t="shared" ref="AH25:AH26" si="14">AVERAGE(B25:AF25)</f>
        <v>13.722580645161289</v>
      </c>
      <c r="AI25" s="12" t="s">
        <v>47</v>
      </c>
      <c r="AJ25" t="s">
        <v>47</v>
      </c>
      <c r="AL25" t="s">
        <v>47</v>
      </c>
      <c r="AM25" t="s">
        <v>47</v>
      </c>
    </row>
    <row r="26" spans="1:39" x14ac:dyDescent="0.2">
      <c r="A26" s="58" t="s">
        <v>171</v>
      </c>
      <c r="B26" s="11">
        <f>[22]Agosto!$D$5</f>
        <v>16.2</v>
      </c>
      <c r="C26" s="11">
        <f>[22]Agosto!$D$6</f>
        <v>11.7</v>
      </c>
      <c r="D26" s="11">
        <f>[22]Agosto!$D$7</f>
        <v>6.9</v>
      </c>
      <c r="E26" s="11">
        <f>[22]Agosto!$D$8</f>
        <v>3.9</v>
      </c>
      <c r="F26" s="11">
        <f>[22]Agosto!$D$9</f>
        <v>9.5</v>
      </c>
      <c r="G26" s="11">
        <f>[22]Agosto!$D$10</f>
        <v>13</v>
      </c>
      <c r="H26" s="11">
        <f>[22]Agosto!$D$11</f>
        <v>15.6</v>
      </c>
      <c r="I26" s="11">
        <f>[22]Agosto!$D$12</f>
        <v>17.899999999999999</v>
      </c>
      <c r="J26" s="11">
        <f>[22]Agosto!$D$13</f>
        <v>19.899999999999999</v>
      </c>
      <c r="K26" s="11">
        <f>[22]Agosto!$D$14</f>
        <v>13.5</v>
      </c>
      <c r="L26" s="11">
        <f>[22]Agosto!$D$15</f>
        <v>10.7</v>
      </c>
      <c r="M26" s="11">
        <f>[22]Agosto!$D$16</f>
        <v>16.399999999999999</v>
      </c>
      <c r="N26" s="11">
        <f>[22]Agosto!$D$17</f>
        <v>18.3</v>
      </c>
      <c r="O26" s="11">
        <f>[22]Agosto!$D$18</f>
        <v>9.9</v>
      </c>
      <c r="P26" s="11">
        <f>[22]Agosto!$D$19</f>
        <v>10.9</v>
      </c>
      <c r="Q26" s="11">
        <f>[22]Agosto!$D$20</f>
        <v>17.3</v>
      </c>
      <c r="R26" s="11">
        <f>[22]Agosto!$D$21</f>
        <v>16.100000000000001</v>
      </c>
      <c r="S26" s="11">
        <f>[22]Agosto!$D$22</f>
        <v>19.899999999999999</v>
      </c>
      <c r="T26" s="11">
        <f>[22]Agosto!$D$23</f>
        <v>18.5</v>
      </c>
      <c r="U26" s="11">
        <f>[22]Agosto!$D$24</f>
        <v>16.399999999999999</v>
      </c>
      <c r="V26" s="11">
        <f>[22]Agosto!$D$25</f>
        <v>17.8</v>
      </c>
      <c r="W26" s="11">
        <f>[22]Agosto!$D$26</f>
        <v>16.5</v>
      </c>
      <c r="X26" s="11">
        <f>[22]Agosto!$D$27</f>
        <v>17</v>
      </c>
      <c r="Y26" s="11">
        <f>[22]Agosto!$D$28</f>
        <v>13.7</v>
      </c>
      <c r="Z26" s="11">
        <f>[22]Agosto!$D$29</f>
        <v>14.2</v>
      </c>
      <c r="AA26" s="11">
        <f>[22]Agosto!$D$30</f>
        <v>14.9</v>
      </c>
      <c r="AB26" s="11">
        <f>[22]Agosto!$D$31</f>
        <v>18.600000000000001</v>
      </c>
      <c r="AC26" s="11">
        <f>[22]Agosto!$D$32</f>
        <v>13.6</v>
      </c>
      <c r="AD26" s="11">
        <f>[22]Agosto!$D$33</f>
        <v>18.600000000000001</v>
      </c>
      <c r="AE26" s="11">
        <f>[22]Agosto!$D$34</f>
        <v>19.600000000000001</v>
      </c>
      <c r="AF26" s="11">
        <f>[22]Agosto!$D$35</f>
        <v>17.600000000000001</v>
      </c>
      <c r="AG26" s="15">
        <f t="shared" si="13"/>
        <v>3.9</v>
      </c>
      <c r="AH26" s="88">
        <f t="shared" si="14"/>
        <v>14.987096774193551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[23]Agosto!$D$5</f>
        <v>15.3</v>
      </c>
      <c r="C27" s="11">
        <f>[23]Agosto!$D$6</f>
        <v>10.5</v>
      </c>
      <c r="D27" s="11">
        <f>[23]Agosto!$D$7</f>
        <v>5.9</v>
      </c>
      <c r="E27" s="11">
        <f>[23]Agosto!$D$8</f>
        <v>4.9000000000000004</v>
      </c>
      <c r="F27" s="11">
        <f>[23]Agosto!$D$9</f>
        <v>6.7</v>
      </c>
      <c r="G27" s="11">
        <f>[23]Agosto!$D$10</f>
        <v>13.3</v>
      </c>
      <c r="H27" s="11">
        <f>[23]Agosto!$D$11</f>
        <v>13.8</v>
      </c>
      <c r="I27" s="11">
        <f>[23]Agosto!$D$12</f>
        <v>18.8</v>
      </c>
      <c r="J27" s="11">
        <f>[23]Agosto!$D$13</f>
        <v>20.399999999999999</v>
      </c>
      <c r="K27" s="11">
        <f>[23]Agosto!$D$14</f>
        <v>13.4</v>
      </c>
      <c r="L27" s="11">
        <f>[23]Agosto!$D$15</f>
        <v>8.8000000000000007</v>
      </c>
      <c r="M27" s="11">
        <f>[23]Agosto!$D$16</f>
        <v>17.3</v>
      </c>
      <c r="N27" s="11">
        <f>[23]Agosto!$D$17</f>
        <v>16.399999999999999</v>
      </c>
      <c r="O27" s="11">
        <f>[23]Agosto!$D$18</f>
        <v>7.5</v>
      </c>
      <c r="P27" s="11">
        <f>[23]Agosto!$D$19</f>
        <v>9.4</v>
      </c>
      <c r="Q27" s="11">
        <f>[23]Agosto!$D$20</f>
        <v>17.899999999999999</v>
      </c>
      <c r="R27" s="11">
        <f>[23]Agosto!$D$21</f>
        <v>14.9</v>
      </c>
      <c r="S27" s="11">
        <f>[23]Agosto!$D$22</f>
        <v>19.8</v>
      </c>
      <c r="T27" s="11">
        <f>[23]Agosto!$D$23</f>
        <v>17.7</v>
      </c>
      <c r="U27" s="11">
        <f>[23]Agosto!$D$24</f>
        <v>14.3</v>
      </c>
      <c r="V27" s="11">
        <f>[23]Agosto!$D$25</f>
        <v>14.4</v>
      </c>
      <c r="W27" s="11">
        <f>[23]Agosto!$D$26</f>
        <v>14.6</v>
      </c>
      <c r="X27" s="11">
        <f>[23]Agosto!$D$27</f>
        <v>14.9</v>
      </c>
      <c r="Y27" s="11">
        <f>[23]Agosto!$D$28</f>
        <v>11.5</v>
      </c>
      <c r="Z27" s="11">
        <f>[23]Agosto!$D$29</f>
        <v>12.9</v>
      </c>
      <c r="AA27" s="11">
        <f>[23]Agosto!$D$30</f>
        <v>12.8</v>
      </c>
      <c r="AB27" s="11">
        <f>[23]Agosto!$D$31</f>
        <v>15.9</v>
      </c>
      <c r="AC27" s="11">
        <f>[23]Agosto!$D$32</f>
        <v>14.8</v>
      </c>
      <c r="AD27" s="11">
        <f>[23]Agosto!$D$33</f>
        <v>18.100000000000001</v>
      </c>
      <c r="AE27" s="11">
        <f>[23]Agosto!$D$34</f>
        <v>19.3</v>
      </c>
      <c r="AF27" s="11">
        <f>[23]Agosto!$D$35</f>
        <v>19.899999999999999</v>
      </c>
      <c r="AG27" s="15">
        <f>MIN(B27:AF27)</f>
        <v>4.9000000000000004</v>
      </c>
      <c r="AH27" s="88">
        <f>AVERAGE(B27:AF27)</f>
        <v>14.067741935483872</v>
      </c>
      <c r="AJ27" t="s">
        <v>47</v>
      </c>
      <c r="AL27" t="s">
        <v>47</v>
      </c>
    </row>
    <row r="28" spans="1:39" x14ac:dyDescent="0.2">
      <c r="A28" s="58" t="s">
        <v>9</v>
      </c>
      <c r="B28" s="11">
        <f>[24]Agosto!$D$5</f>
        <v>16.399999999999999</v>
      </c>
      <c r="C28" s="11">
        <f>[24]Agosto!$D$6</f>
        <v>12.1</v>
      </c>
      <c r="D28" s="11">
        <f>[24]Agosto!$D$7</f>
        <v>7</v>
      </c>
      <c r="E28" s="11">
        <f>[24]Agosto!$D$8</f>
        <v>5.7</v>
      </c>
      <c r="F28" s="11">
        <f>[24]Agosto!$D$9</f>
        <v>9.3000000000000007</v>
      </c>
      <c r="G28" s="11">
        <f>[24]Agosto!$D$10</f>
        <v>14.1</v>
      </c>
      <c r="H28" s="11">
        <f>[24]Agosto!$D$11</f>
        <v>16.100000000000001</v>
      </c>
      <c r="I28" s="11">
        <f>[24]Agosto!$D$12</f>
        <v>18.899999999999999</v>
      </c>
      <c r="J28" s="11">
        <f>[24]Agosto!$D$13</f>
        <v>20</v>
      </c>
      <c r="K28" s="11">
        <f>[24]Agosto!$D$14</f>
        <v>14.1</v>
      </c>
      <c r="L28" s="11">
        <f>[24]Agosto!$D$15</f>
        <v>11.9</v>
      </c>
      <c r="M28" s="11">
        <f>[24]Agosto!$D$16</f>
        <v>19.3</v>
      </c>
      <c r="N28" s="11">
        <f>[24]Agosto!$D$17</f>
        <v>18.399999999999999</v>
      </c>
      <c r="O28" s="11">
        <f>[24]Agosto!$D$18</f>
        <v>10.7</v>
      </c>
      <c r="P28" s="11">
        <f>[24]Agosto!$D$19</f>
        <v>11.1</v>
      </c>
      <c r="Q28" s="11">
        <f>[24]Agosto!$D$20</f>
        <v>17.399999999999999</v>
      </c>
      <c r="R28" s="11">
        <f>[24]Agosto!$D$21</f>
        <v>17.399999999999999</v>
      </c>
      <c r="S28" s="11">
        <f>[24]Agosto!$D$22</f>
        <v>20.399999999999999</v>
      </c>
      <c r="T28" s="11">
        <f>[24]Agosto!$D$23</f>
        <v>19.600000000000001</v>
      </c>
      <c r="U28" s="11">
        <f>[24]Agosto!$D$24</f>
        <v>16.600000000000001</v>
      </c>
      <c r="V28" s="11">
        <f>[24]Agosto!$D$25</f>
        <v>16.7</v>
      </c>
      <c r="W28" s="11">
        <f>[24]Agosto!$D$26</f>
        <v>16.600000000000001</v>
      </c>
      <c r="X28" s="11">
        <f>[24]Agosto!$D$27</f>
        <v>17.100000000000001</v>
      </c>
      <c r="Y28" s="11">
        <f>[24]Agosto!$D$28</f>
        <v>15.5</v>
      </c>
      <c r="Z28" s="11">
        <f>[24]Agosto!$D$29</f>
        <v>13.7</v>
      </c>
      <c r="AA28" s="11">
        <f>[24]Agosto!$D$30</f>
        <v>15.1</v>
      </c>
      <c r="AB28" s="11">
        <f>[24]Agosto!$D$31</f>
        <v>17.7</v>
      </c>
      <c r="AC28" s="11">
        <f>[24]Agosto!$D$32</f>
        <v>17.100000000000001</v>
      </c>
      <c r="AD28" s="11">
        <f>[24]Agosto!$D$33</f>
        <v>20.2</v>
      </c>
      <c r="AE28" s="11">
        <f>[24]Agosto!$D$34</f>
        <v>20.100000000000001</v>
      </c>
      <c r="AF28" s="11">
        <f>[24]Agosto!$D$35</f>
        <v>20.7</v>
      </c>
      <c r="AG28" s="15">
        <f t="shared" ref="AG28:AG31" si="15">MIN(B28:AF28)</f>
        <v>5.7</v>
      </c>
      <c r="AH28" s="88">
        <f t="shared" ref="AH28:AH31" si="16">AVERAGE(B28:AF28)</f>
        <v>15.709677419354842</v>
      </c>
      <c r="AL28" t="s">
        <v>47</v>
      </c>
      <c r="AM28" t="s">
        <v>47</v>
      </c>
    </row>
    <row r="29" spans="1:39" x14ac:dyDescent="0.2">
      <c r="A29" s="58" t="s">
        <v>42</v>
      </c>
      <c r="B29" s="11">
        <f>[25]Agosto!$D$5</f>
        <v>14.3</v>
      </c>
      <c r="C29" s="11">
        <f>[25]Agosto!$D$6</f>
        <v>11.9</v>
      </c>
      <c r="D29" s="11">
        <f>[25]Agosto!$D$7</f>
        <v>9.4</v>
      </c>
      <c r="E29" s="11">
        <f>[25]Agosto!$D$8</f>
        <v>1.5</v>
      </c>
      <c r="F29" s="11">
        <f>[25]Agosto!$D$9</f>
        <v>5.0999999999999996</v>
      </c>
      <c r="G29" s="11">
        <f>[25]Agosto!$D$10</f>
        <v>10.199999999999999</v>
      </c>
      <c r="H29" s="11">
        <f>[25]Agosto!$D$11</f>
        <v>14.4</v>
      </c>
      <c r="I29" s="11">
        <f>[25]Agosto!$D$12</f>
        <v>18.100000000000001</v>
      </c>
      <c r="J29" s="11">
        <f>[25]Agosto!$D$13</f>
        <v>18</v>
      </c>
      <c r="K29" s="11">
        <f>[25]Agosto!$D$14</f>
        <v>14</v>
      </c>
      <c r="L29" s="11">
        <f>[25]Agosto!$D$15</f>
        <v>10.7</v>
      </c>
      <c r="M29" s="11">
        <f>[25]Agosto!$D$16</f>
        <v>14.6</v>
      </c>
      <c r="N29" s="11">
        <f>[25]Agosto!$D$17</f>
        <v>17.3</v>
      </c>
      <c r="O29" s="11">
        <f>[25]Agosto!$D$18</f>
        <v>8.9</v>
      </c>
      <c r="P29" s="11">
        <f>[25]Agosto!$D$19</f>
        <v>11.1</v>
      </c>
      <c r="Q29" s="11">
        <f>[25]Agosto!$D$20</f>
        <v>15.1</v>
      </c>
      <c r="R29" s="11">
        <f>[25]Agosto!$D$21</f>
        <v>15</v>
      </c>
      <c r="S29" s="11">
        <f>[25]Agosto!$D$22</f>
        <v>20.6</v>
      </c>
      <c r="T29" s="11">
        <f>[25]Agosto!$D$23</f>
        <v>17.8</v>
      </c>
      <c r="U29" s="11">
        <f>[25]Agosto!$D$24</f>
        <v>14.5</v>
      </c>
      <c r="V29" s="11">
        <f>[25]Agosto!$D$25</f>
        <v>14.6</v>
      </c>
      <c r="W29" s="11">
        <f>[25]Agosto!$D$26</f>
        <v>16</v>
      </c>
      <c r="X29" s="11">
        <f>[25]Agosto!$D$27</f>
        <v>17.3</v>
      </c>
      <c r="Y29" s="11">
        <f>[25]Agosto!$D$28</f>
        <v>13.5</v>
      </c>
      <c r="Z29" s="11">
        <f>[25]Agosto!$D$29</f>
        <v>18.600000000000001</v>
      </c>
      <c r="AA29" s="11">
        <f>[25]Agosto!$D$30</f>
        <v>15.6</v>
      </c>
      <c r="AB29" s="11">
        <f>[25]Agosto!$D$31</f>
        <v>17.399999999999999</v>
      </c>
      <c r="AC29" s="11">
        <f>[25]Agosto!$D$32</f>
        <v>15.1</v>
      </c>
      <c r="AD29" s="11">
        <f>[25]Agosto!$D$33</f>
        <v>16.7</v>
      </c>
      <c r="AE29" s="11">
        <f>[25]Agosto!$D$34</f>
        <v>16.8</v>
      </c>
      <c r="AF29" s="11">
        <f>[25]Agosto!$D$35</f>
        <v>19.600000000000001</v>
      </c>
      <c r="AG29" s="15">
        <f t="shared" si="15"/>
        <v>1.5</v>
      </c>
      <c r="AH29" s="88">
        <f t="shared" si="16"/>
        <v>14.312903225806455</v>
      </c>
      <c r="AM29" t="s">
        <v>47</v>
      </c>
    </row>
    <row r="30" spans="1:39" x14ac:dyDescent="0.2">
      <c r="A30" s="58" t="s">
        <v>10</v>
      </c>
      <c r="B30" s="11">
        <f>[26]Agosto!$D$5</f>
        <v>15.6</v>
      </c>
      <c r="C30" s="11">
        <f>[26]Agosto!$D$6</f>
        <v>10.7</v>
      </c>
      <c r="D30" s="11">
        <f>[26]Agosto!$D$7</f>
        <v>4.9000000000000004</v>
      </c>
      <c r="E30" s="11">
        <f>[26]Agosto!$D$8</f>
        <v>3.1</v>
      </c>
      <c r="F30" s="11">
        <f>[26]Agosto!$D$9</f>
        <v>6.3</v>
      </c>
      <c r="G30" s="11">
        <f>[26]Agosto!$D$10</f>
        <v>14.4</v>
      </c>
      <c r="H30" s="11">
        <f>[26]Agosto!$D$11</f>
        <v>14.2</v>
      </c>
      <c r="I30" s="11">
        <f>[26]Agosto!$D$12</f>
        <v>18.2</v>
      </c>
      <c r="J30" s="11">
        <f>[26]Agosto!$D$13</f>
        <v>20.8</v>
      </c>
      <c r="K30" s="11">
        <f>[26]Agosto!$D$14</f>
        <v>13.4</v>
      </c>
      <c r="L30" s="11">
        <f>[26]Agosto!$D$15</f>
        <v>9.1</v>
      </c>
      <c r="M30" s="11">
        <f>[26]Agosto!$D$16</f>
        <v>16.7</v>
      </c>
      <c r="N30" s="11">
        <f>[26]Agosto!$D$17</f>
        <v>16.7</v>
      </c>
      <c r="O30" s="11">
        <f>[26]Agosto!$D$18</f>
        <v>7.9</v>
      </c>
      <c r="P30" s="11">
        <f>[26]Agosto!$D$19</f>
        <v>10.8</v>
      </c>
      <c r="Q30" s="11">
        <f>[26]Agosto!$D$20</f>
        <v>16.100000000000001</v>
      </c>
      <c r="R30" s="11">
        <f>[26]Agosto!$D$21</f>
        <v>16.2</v>
      </c>
      <c r="S30" s="11">
        <f>[26]Agosto!$D$22</f>
        <v>21</v>
      </c>
      <c r="T30" s="11">
        <f>[26]Agosto!$D$23</f>
        <v>18.5</v>
      </c>
      <c r="U30" s="11">
        <f>[26]Agosto!$D$24</f>
        <v>13.8</v>
      </c>
      <c r="V30" s="11">
        <f>[26]Agosto!$D$25</f>
        <v>15.1</v>
      </c>
      <c r="W30" s="11">
        <f>[26]Agosto!$D$26</f>
        <v>14.7</v>
      </c>
      <c r="X30" s="11">
        <f>[26]Agosto!$D$27</f>
        <v>15.4</v>
      </c>
      <c r="Y30" s="11">
        <f>[26]Agosto!$D$28</f>
        <v>10.8</v>
      </c>
      <c r="Z30" s="11">
        <f>[26]Agosto!$D$29</f>
        <v>13.8</v>
      </c>
      <c r="AA30" s="11">
        <f>[26]Agosto!$D$30</f>
        <v>14.1</v>
      </c>
      <c r="AB30" s="11">
        <f>[26]Agosto!$D$31</f>
        <v>17</v>
      </c>
      <c r="AC30" s="11">
        <f>[26]Agosto!$D$32</f>
        <v>14</v>
      </c>
      <c r="AD30" s="11">
        <f>[26]Agosto!$D$33</f>
        <v>18.100000000000001</v>
      </c>
      <c r="AE30" s="11">
        <f>[26]Agosto!$D$34</f>
        <v>17.600000000000001</v>
      </c>
      <c r="AF30" s="11">
        <f>[26]Agosto!$D$35</f>
        <v>20.3</v>
      </c>
      <c r="AG30" s="15">
        <f t="shared" si="15"/>
        <v>3.1</v>
      </c>
      <c r="AH30" s="88">
        <f t="shared" si="16"/>
        <v>14.170967741935486</v>
      </c>
      <c r="AL30" t="s">
        <v>47</v>
      </c>
    </row>
    <row r="31" spans="1:39" x14ac:dyDescent="0.2">
      <c r="A31" s="58" t="s">
        <v>172</v>
      </c>
      <c r="B31" s="11">
        <f>[27]Agosto!$D$5</f>
        <v>12.4</v>
      </c>
      <c r="C31" s="11">
        <f>[27]Agosto!$D$6</f>
        <v>9.1999999999999993</v>
      </c>
      <c r="D31" s="11">
        <f>[27]Agosto!$D$7</f>
        <v>5.0999999999999996</v>
      </c>
      <c r="E31" s="11">
        <f>[27]Agosto!$D$8</f>
        <v>3.4</v>
      </c>
      <c r="F31" s="11">
        <f>[27]Agosto!$D$9</f>
        <v>7.5</v>
      </c>
      <c r="G31" s="11">
        <f>[27]Agosto!$D$10</f>
        <v>11.6</v>
      </c>
      <c r="H31" s="11">
        <f>[27]Agosto!$D$11</f>
        <v>13</v>
      </c>
      <c r="I31" s="11">
        <f>[27]Agosto!$D$12</f>
        <v>16.399999999999999</v>
      </c>
      <c r="J31" s="11">
        <f>[27]Agosto!$D$13</f>
        <v>18</v>
      </c>
      <c r="K31" s="11">
        <f>[27]Agosto!$D$14</f>
        <v>11.8</v>
      </c>
      <c r="L31" s="11">
        <f>[27]Agosto!$D$15</f>
        <v>8.6</v>
      </c>
      <c r="M31" s="11">
        <f>[27]Agosto!$D$16</f>
        <v>14.4</v>
      </c>
      <c r="N31" s="11">
        <f>[27]Agosto!$D$17</f>
        <v>15.9</v>
      </c>
      <c r="O31" s="11">
        <f>[27]Agosto!$D$18</f>
        <v>6.5</v>
      </c>
      <c r="P31" s="11">
        <f>[27]Agosto!$D$19</f>
        <v>10.4</v>
      </c>
      <c r="Q31" s="11">
        <f>[27]Agosto!$D$20</f>
        <v>15</v>
      </c>
      <c r="R31" s="11">
        <f>[27]Agosto!$D$21</f>
        <v>12.6</v>
      </c>
      <c r="S31" s="11">
        <f>[27]Agosto!$D$22</f>
        <v>20</v>
      </c>
      <c r="T31" s="11">
        <f>[27]Agosto!$D$23</f>
        <v>16.7</v>
      </c>
      <c r="U31" s="11">
        <f>[27]Agosto!$D$24</f>
        <v>12.2</v>
      </c>
      <c r="V31" s="11">
        <f>[27]Agosto!$D$25</f>
        <v>14.2</v>
      </c>
      <c r="W31" s="11">
        <f>[27]Agosto!$D$26</f>
        <v>15.1</v>
      </c>
      <c r="X31" s="11">
        <f>[27]Agosto!$D$27</f>
        <v>14.8</v>
      </c>
      <c r="Y31" s="11">
        <f>[27]Agosto!$D$28</f>
        <v>11.9</v>
      </c>
      <c r="Z31" s="11">
        <f>[27]Agosto!$D$29</f>
        <v>11.8</v>
      </c>
      <c r="AA31" s="11">
        <f>[27]Agosto!$D$30</f>
        <v>13.9</v>
      </c>
      <c r="AB31" s="11">
        <f>[27]Agosto!$D$31</f>
        <v>15.6</v>
      </c>
      <c r="AC31" s="11">
        <f>[27]Agosto!$D$32</f>
        <v>14.5</v>
      </c>
      <c r="AD31" s="11">
        <f>[27]Agosto!$D$33</f>
        <v>17.2</v>
      </c>
      <c r="AE31" s="11">
        <f>[27]Agosto!$D$34</f>
        <v>16.7</v>
      </c>
      <c r="AF31" s="11">
        <f>[27]Agosto!$D$35</f>
        <v>18.7</v>
      </c>
      <c r="AG31" s="15">
        <f t="shared" si="15"/>
        <v>3.4</v>
      </c>
      <c r="AH31" s="88">
        <f t="shared" si="16"/>
        <v>13.067741935483868</v>
      </c>
      <c r="AI31" s="12" t="s">
        <v>47</v>
      </c>
      <c r="AJ31" t="s">
        <v>47</v>
      </c>
      <c r="AL31" t="s">
        <v>47</v>
      </c>
      <c r="AM31" t="s">
        <v>47</v>
      </c>
    </row>
    <row r="32" spans="1:39" x14ac:dyDescent="0.2">
      <c r="A32" s="58" t="s">
        <v>11</v>
      </c>
      <c r="B32" s="11">
        <f>[28]Agosto!$D$5</f>
        <v>11.5</v>
      </c>
      <c r="C32" s="11">
        <f>[28]Agosto!$D$6</f>
        <v>11.8</v>
      </c>
      <c r="D32" s="11">
        <f>[28]Agosto!$D$7</f>
        <v>7.7</v>
      </c>
      <c r="E32" s="11">
        <f>[28]Agosto!$D$8</f>
        <v>5</v>
      </c>
      <c r="F32" s="11">
        <f>[28]Agosto!$D$9</f>
        <v>5.5</v>
      </c>
      <c r="G32" s="11">
        <f>[28]Agosto!$D$10</f>
        <v>9.5</v>
      </c>
      <c r="H32" s="11">
        <f>[28]Agosto!$D$11</f>
        <v>12.1</v>
      </c>
      <c r="I32" s="11">
        <f>[28]Agosto!$D$12</f>
        <v>13.8</v>
      </c>
      <c r="J32" s="11">
        <f>[28]Agosto!$D$13</f>
        <v>14.6</v>
      </c>
      <c r="K32" s="11">
        <f>[28]Agosto!$D$14</f>
        <v>14.2</v>
      </c>
      <c r="L32" s="11">
        <f>[28]Agosto!$D$15</f>
        <v>9.1999999999999993</v>
      </c>
      <c r="M32" s="11">
        <f>[28]Agosto!$D$16</f>
        <v>13.5</v>
      </c>
      <c r="N32" s="11">
        <f>[28]Agosto!$D$17</f>
        <v>17.100000000000001</v>
      </c>
      <c r="O32" s="11">
        <f>[28]Agosto!$D$18</f>
        <v>9.1</v>
      </c>
      <c r="P32" s="11">
        <f>[28]Agosto!$D$19</f>
        <v>11.8</v>
      </c>
      <c r="Q32" s="11">
        <f>[28]Agosto!$D$20</f>
        <v>13.7</v>
      </c>
      <c r="R32" s="11">
        <f>[28]Agosto!$D$21</f>
        <v>11.6</v>
      </c>
      <c r="S32" s="11">
        <f>[28]Agosto!$D$22</f>
        <v>18.2</v>
      </c>
      <c r="T32" s="11">
        <f>[28]Agosto!$D$23</f>
        <v>16.5</v>
      </c>
      <c r="U32" s="11">
        <f>[28]Agosto!$D$24</f>
        <v>15</v>
      </c>
      <c r="V32" s="11">
        <f>[28]Agosto!$D$25</f>
        <v>15.3</v>
      </c>
      <c r="W32" s="11">
        <f>[28]Agosto!$D$26</f>
        <v>13</v>
      </c>
      <c r="X32" s="11">
        <f>[28]Agosto!$D$27</f>
        <v>16</v>
      </c>
      <c r="Y32" s="11">
        <f>[28]Agosto!$D$28</f>
        <v>9.6999999999999993</v>
      </c>
      <c r="Z32" s="11">
        <f>[28]Agosto!$D$29</f>
        <v>14.4</v>
      </c>
      <c r="AA32" s="11">
        <f>[28]Agosto!$D$30</f>
        <v>12.8</v>
      </c>
      <c r="AB32" s="11">
        <f>[28]Agosto!$D$31</f>
        <v>16.3</v>
      </c>
      <c r="AC32" s="11">
        <f>[28]Agosto!$D$32</f>
        <v>11.9</v>
      </c>
      <c r="AD32" s="11">
        <f>[28]Agosto!$D$33</f>
        <v>13.7</v>
      </c>
      <c r="AE32" s="11">
        <f>[28]Agosto!$D$34</f>
        <v>14.8</v>
      </c>
      <c r="AF32" s="11">
        <f>[28]Agosto!$D$35</f>
        <v>18.100000000000001</v>
      </c>
      <c r="AG32" s="15">
        <f t="shared" ref="AG32:AG35" si="17">MIN(B32:AF32)</f>
        <v>5</v>
      </c>
      <c r="AH32" s="88">
        <f t="shared" ref="AH32:AH35" si="18">AVERAGE(B32:AF32)</f>
        <v>12.819354838709677</v>
      </c>
    </row>
    <row r="33" spans="1:39" s="5" customFormat="1" x14ac:dyDescent="0.2">
      <c r="A33" s="58" t="s">
        <v>12</v>
      </c>
      <c r="B33" s="11">
        <f>[29]Agosto!$D$5</f>
        <v>13.2</v>
      </c>
      <c r="C33" s="11">
        <f>[29]Agosto!$D$6</f>
        <v>14.1</v>
      </c>
      <c r="D33" s="11">
        <f>[29]Agosto!$D$7</f>
        <v>12.6</v>
      </c>
      <c r="E33" s="11" t="str">
        <f>[29]Agosto!$D$8</f>
        <v>*</v>
      </c>
      <c r="F33" s="11" t="str">
        <f>[29]Agosto!$D$9</f>
        <v>*</v>
      </c>
      <c r="G33" s="11" t="str">
        <f>[29]Agosto!$D$10</f>
        <v>*</v>
      </c>
      <c r="H33" s="11" t="str">
        <f>[29]Agosto!$D$11</f>
        <v>*</v>
      </c>
      <c r="I33" s="11" t="str">
        <f>[29]Agosto!$D$12</f>
        <v>*</v>
      </c>
      <c r="J33" s="11" t="str">
        <f>[29]Agosto!$D$13</f>
        <v>*</v>
      </c>
      <c r="K33" s="11" t="str">
        <f>[29]Agosto!$D$14</f>
        <v>*</v>
      </c>
      <c r="L33" s="11" t="str">
        <f>[29]Agosto!$D$15</f>
        <v>*</v>
      </c>
      <c r="M33" s="11" t="str">
        <f>[29]Agosto!$D$16</f>
        <v>*</v>
      </c>
      <c r="N33" s="11" t="str">
        <f>[29]Agosto!$D$17</f>
        <v>*</v>
      </c>
      <c r="O33" s="11" t="str">
        <f>[29]Agosto!$D$18</f>
        <v>*</v>
      </c>
      <c r="P33" s="11" t="str">
        <f>[29]Agosto!$D$19</f>
        <v>*</v>
      </c>
      <c r="Q33" s="11" t="str">
        <f>[29]Agosto!$D$20</f>
        <v>*</v>
      </c>
      <c r="R33" s="11" t="str">
        <f>[29]Agosto!$D$21</f>
        <v>*</v>
      </c>
      <c r="S33" s="11" t="str">
        <f>[29]Agosto!$D$22</f>
        <v>*</v>
      </c>
      <c r="T33" s="11" t="str">
        <f>[29]Agosto!$D$23</f>
        <v>*</v>
      </c>
      <c r="U33" s="11" t="str">
        <f>[29]Agosto!$D$24</f>
        <v>*</v>
      </c>
      <c r="V33" s="11" t="str">
        <f>[29]Agosto!$D$25</f>
        <v>*</v>
      </c>
      <c r="W33" s="11" t="str">
        <f>[29]Agosto!$D$26</f>
        <v>*</v>
      </c>
      <c r="X33" s="11" t="str">
        <f>[29]Agosto!$D$27</f>
        <v>*</v>
      </c>
      <c r="Y33" s="11" t="str">
        <f>[29]Agosto!$D$28</f>
        <v>*</v>
      </c>
      <c r="Z33" s="11" t="str">
        <f>[29]Agosto!$D$29</f>
        <v>*</v>
      </c>
      <c r="AA33" s="11" t="str">
        <f>[29]Agosto!$D$30</f>
        <v>*</v>
      </c>
      <c r="AB33" s="11" t="str">
        <f>[29]Agosto!$D$31</f>
        <v>*</v>
      </c>
      <c r="AC33" s="11">
        <f>[29]Agosto!$D$32</f>
        <v>23.2</v>
      </c>
      <c r="AD33" s="11">
        <f>[29]Agosto!$D$33</f>
        <v>17.399999999999999</v>
      </c>
      <c r="AE33" s="11">
        <f>[29]Agosto!$D$34</f>
        <v>18.899999999999999</v>
      </c>
      <c r="AF33" s="11">
        <f>[29]Agosto!$D$35</f>
        <v>20.9</v>
      </c>
      <c r="AG33" s="15">
        <f t="shared" si="17"/>
        <v>12.6</v>
      </c>
      <c r="AH33" s="88">
        <f t="shared" si="18"/>
        <v>17.185714285714287</v>
      </c>
      <c r="AL33" s="5" t="s">
        <v>47</v>
      </c>
    </row>
    <row r="34" spans="1:39" x14ac:dyDescent="0.2">
      <c r="A34" s="58" t="s">
        <v>13</v>
      </c>
      <c r="B34" s="11">
        <f>[30]Agosto!$D$5</f>
        <v>17.399999999999999</v>
      </c>
      <c r="C34" s="11">
        <f>[30]Agosto!$D$6</f>
        <v>15</v>
      </c>
      <c r="D34" s="11">
        <f>[30]Agosto!$D$7</f>
        <v>9.9</v>
      </c>
      <c r="E34" s="11">
        <f>[30]Agosto!$D$8</f>
        <v>5.2</v>
      </c>
      <c r="F34" s="11">
        <f>[30]Agosto!$D$9</f>
        <v>7.5</v>
      </c>
      <c r="G34" s="11">
        <f>[30]Agosto!$D$10</f>
        <v>10.6</v>
      </c>
      <c r="H34" s="11">
        <f>[30]Agosto!$D$11</f>
        <v>20</v>
      </c>
      <c r="I34" s="11">
        <f>[30]Agosto!$D$12</f>
        <v>17.600000000000001</v>
      </c>
      <c r="J34" s="11">
        <f>[30]Agosto!$D$13</f>
        <v>14.6</v>
      </c>
      <c r="K34" s="11">
        <f>[30]Agosto!$D$14</f>
        <v>14.5</v>
      </c>
      <c r="L34" s="11">
        <f>[30]Agosto!$D$15</f>
        <v>10.6</v>
      </c>
      <c r="M34" s="11">
        <f>[30]Agosto!$D$16</f>
        <v>16</v>
      </c>
      <c r="N34" s="11">
        <f>[30]Agosto!$D$17</f>
        <v>18.100000000000001</v>
      </c>
      <c r="O34" s="11">
        <f>[30]Agosto!$D$18</f>
        <v>12.6</v>
      </c>
      <c r="P34" s="11">
        <f>[30]Agosto!$D$19</f>
        <v>11.1</v>
      </c>
      <c r="Q34" s="11">
        <f>[30]Agosto!$D$20</f>
        <v>14.6</v>
      </c>
      <c r="R34" s="11">
        <f>[30]Agosto!$D$21</f>
        <v>17.3</v>
      </c>
      <c r="S34" s="11">
        <f>[30]Agosto!$D$22</f>
        <v>20.5</v>
      </c>
      <c r="T34" s="11">
        <f>[30]Agosto!$D$23</f>
        <v>20.7</v>
      </c>
      <c r="U34" s="11">
        <f>[30]Agosto!$D$24</f>
        <v>16.5</v>
      </c>
      <c r="V34" s="11">
        <f>[30]Agosto!$D$25</f>
        <v>15.7</v>
      </c>
      <c r="W34" s="11">
        <f>[30]Agosto!$D$26</f>
        <v>16.2</v>
      </c>
      <c r="X34" s="11">
        <f>[30]Agosto!$D$27</f>
        <v>21.2</v>
      </c>
      <c r="Y34" s="11">
        <f>[30]Agosto!$D$28</f>
        <v>15.6</v>
      </c>
      <c r="Z34" s="11">
        <f>[30]Agosto!$D$29</f>
        <v>18.5</v>
      </c>
      <c r="AA34" s="11">
        <f>[30]Agosto!$D$30</f>
        <v>20.8</v>
      </c>
      <c r="AB34" s="11">
        <f>[30]Agosto!$D$31</f>
        <v>19.600000000000001</v>
      </c>
      <c r="AC34" s="11">
        <f>[30]Agosto!$D$32</f>
        <v>17.100000000000001</v>
      </c>
      <c r="AD34" s="11">
        <f>[30]Agosto!$D$33</f>
        <v>18.399999999999999</v>
      </c>
      <c r="AE34" s="11">
        <f>[30]Agosto!$D$34</f>
        <v>21.4</v>
      </c>
      <c r="AF34" s="11">
        <f>[30]Agosto!$D$35</f>
        <v>21.9</v>
      </c>
      <c r="AG34" s="15">
        <f t="shared" si="17"/>
        <v>5.2</v>
      </c>
      <c r="AH34" s="88">
        <f t="shared" si="18"/>
        <v>16.022580645161288</v>
      </c>
      <c r="AJ34" t="s">
        <v>47</v>
      </c>
      <c r="AK34" t="s">
        <v>47</v>
      </c>
    </row>
    <row r="35" spans="1:39" x14ac:dyDescent="0.2">
      <c r="A35" s="58" t="s">
        <v>173</v>
      </c>
      <c r="B35" s="11">
        <f>[31]Agosto!$D$5</f>
        <v>18.2</v>
      </c>
      <c r="C35" s="11">
        <f>[31]Agosto!$D$6</f>
        <v>19.5</v>
      </c>
      <c r="D35" s="11">
        <f>[31]Agosto!$D$7</f>
        <v>8.3000000000000007</v>
      </c>
      <c r="E35" s="11">
        <f>[31]Agosto!$D$8</f>
        <v>0.6</v>
      </c>
      <c r="F35" s="11">
        <f>[31]Agosto!$D$9</f>
        <v>12.4</v>
      </c>
      <c r="G35" s="11">
        <f>[31]Agosto!$D$10</f>
        <v>15</v>
      </c>
      <c r="H35" s="11">
        <f>[31]Agosto!$D$11</f>
        <v>17.600000000000001</v>
      </c>
      <c r="I35" s="11">
        <f>[31]Agosto!$D$12</f>
        <v>19.8</v>
      </c>
      <c r="J35" s="11">
        <f>[31]Agosto!$D$13</f>
        <v>19</v>
      </c>
      <c r="K35" s="11">
        <f>[31]Agosto!$D$14</f>
        <v>15.7</v>
      </c>
      <c r="L35" s="11">
        <f>[31]Agosto!$D$15</f>
        <v>11.8</v>
      </c>
      <c r="M35" s="11">
        <f>[31]Agosto!$D$16</f>
        <v>18.3</v>
      </c>
      <c r="N35" s="11">
        <f>[31]Agosto!$D$17</f>
        <v>18.2</v>
      </c>
      <c r="O35" s="11">
        <f>[31]Agosto!$D$18</f>
        <v>10</v>
      </c>
      <c r="P35" s="11">
        <f>[31]Agosto!$D$19</f>
        <v>12.1</v>
      </c>
      <c r="Q35" s="11">
        <f>[31]Agosto!$D$20</f>
        <v>18.7</v>
      </c>
      <c r="R35" s="11">
        <f>[31]Agosto!$D$21</f>
        <v>18.600000000000001</v>
      </c>
      <c r="S35" s="11">
        <f>[31]Agosto!$D$22</f>
        <v>24.1</v>
      </c>
      <c r="T35" s="11">
        <f>[31]Agosto!$D$23</f>
        <v>20.6</v>
      </c>
      <c r="U35" s="11">
        <f>[31]Agosto!$D$24</f>
        <v>17</v>
      </c>
      <c r="V35" s="11">
        <f>[31]Agosto!$D$25</f>
        <v>15.5</v>
      </c>
      <c r="W35" s="11">
        <f>[31]Agosto!$D$26</f>
        <v>18.2</v>
      </c>
      <c r="X35" s="11">
        <f>[31]Agosto!$D$27</f>
        <v>16.5</v>
      </c>
      <c r="Y35" s="11">
        <f>[31]Agosto!$D$28</f>
        <v>14.2</v>
      </c>
      <c r="Z35" s="11">
        <f>[31]Agosto!$D$29</f>
        <v>15.4</v>
      </c>
      <c r="AA35" s="11">
        <f>[31]Agosto!$D$30</f>
        <v>17.5</v>
      </c>
      <c r="AB35" s="11">
        <f>[31]Agosto!$D$31</f>
        <v>18.5</v>
      </c>
      <c r="AC35" s="11">
        <f>[31]Agosto!$D$32</f>
        <v>18.600000000000001</v>
      </c>
      <c r="AD35" s="11">
        <f>[31]Agosto!$D$33</f>
        <v>20.3</v>
      </c>
      <c r="AE35" s="11">
        <f>[31]Agosto!$D$34</f>
        <v>21.9</v>
      </c>
      <c r="AF35" s="11">
        <f>[31]Agosto!$D$35</f>
        <v>22.9</v>
      </c>
      <c r="AG35" s="15">
        <f t="shared" si="17"/>
        <v>0.6</v>
      </c>
      <c r="AH35" s="88">
        <f t="shared" si="18"/>
        <v>16.612903225806452</v>
      </c>
      <c r="AK35" t="s">
        <v>47</v>
      </c>
    </row>
    <row r="36" spans="1:39" x14ac:dyDescent="0.2">
      <c r="A36" s="58" t="s">
        <v>144</v>
      </c>
      <c r="B36" s="11" t="str">
        <f>[32]Agosto!$D$5</f>
        <v>*</v>
      </c>
      <c r="C36" s="11" t="str">
        <f>[32]Agosto!$D$6</f>
        <v>*</v>
      </c>
      <c r="D36" s="11" t="str">
        <f>[32]Agosto!$D$7</f>
        <v>*</v>
      </c>
      <c r="E36" s="11" t="str">
        <f>[32]Agosto!$D$8</f>
        <v>*</v>
      </c>
      <c r="F36" s="11" t="str">
        <f>[32]Agosto!$D$9</f>
        <v>*</v>
      </c>
      <c r="G36" s="11" t="str">
        <f>[32]Agosto!$D$10</f>
        <v>*</v>
      </c>
      <c r="H36" s="11" t="str">
        <f>[32]Agosto!$D$11</f>
        <v>*</v>
      </c>
      <c r="I36" s="11" t="str">
        <f>[32]Agosto!$D$12</f>
        <v>*</v>
      </c>
      <c r="J36" s="11" t="str">
        <f>[32]Agosto!$D$13</f>
        <v>*</v>
      </c>
      <c r="K36" s="11" t="str">
        <f>[32]Agosto!$D$14</f>
        <v>*</v>
      </c>
      <c r="L36" s="11" t="str">
        <f>[32]Agosto!$D$15</f>
        <v>*</v>
      </c>
      <c r="M36" s="11" t="str">
        <f>[32]Agosto!$D$16</f>
        <v>*</v>
      </c>
      <c r="N36" s="11" t="str">
        <f>[32]Agosto!$D$17</f>
        <v>*</v>
      </c>
      <c r="O36" s="11" t="str">
        <f>[32]Agosto!$D$18</f>
        <v>*</v>
      </c>
      <c r="P36" s="11" t="str">
        <f>[32]Agosto!$D$19</f>
        <v>*</v>
      </c>
      <c r="Q36" s="11" t="str">
        <f>[32]Agosto!$D$20</f>
        <v>*</v>
      </c>
      <c r="R36" s="11" t="str">
        <f>[32]Agosto!$D$21</f>
        <v>*</v>
      </c>
      <c r="S36" s="11" t="str">
        <f>[32]Agosto!$D$22</f>
        <v>*</v>
      </c>
      <c r="T36" s="11" t="str">
        <f>[32]Agosto!$D$23</f>
        <v>*</v>
      </c>
      <c r="U36" s="11" t="str">
        <f>[32]Agosto!$D$24</f>
        <v>*</v>
      </c>
      <c r="V36" s="11" t="str">
        <f>[32]Agosto!$D$25</f>
        <v>*</v>
      </c>
      <c r="W36" s="11" t="str">
        <f>[32]Agosto!$D$26</f>
        <v>*</v>
      </c>
      <c r="X36" s="11" t="str">
        <f>[32]Agosto!$D$27</f>
        <v>*</v>
      </c>
      <c r="Y36" s="11" t="str">
        <f>[32]Agosto!$D$28</f>
        <v>*</v>
      </c>
      <c r="Z36" s="11" t="str">
        <f>[32]Agosto!$D$29</f>
        <v>*</v>
      </c>
      <c r="AA36" s="11" t="str">
        <f>[32]Agosto!$D$30</f>
        <v>*</v>
      </c>
      <c r="AB36" s="11" t="str">
        <f>[32]Agosto!$D$31</f>
        <v>*</v>
      </c>
      <c r="AC36" s="11" t="str">
        <f>[32]Agosto!$D$32</f>
        <v>*</v>
      </c>
      <c r="AD36" s="11" t="str">
        <f>[32]Agosto!$D$33</f>
        <v>*</v>
      </c>
      <c r="AE36" s="11" t="str">
        <f>[32]Agosto!$D$34</f>
        <v>*</v>
      </c>
      <c r="AF36" s="11" t="str">
        <f>[32]Agosto!$D$35</f>
        <v>*</v>
      </c>
      <c r="AG36" s="15" t="s">
        <v>226</v>
      </c>
      <c r="AH36" s="88" t="s">
        <v>226</v>
      </c>
      <c r="AJ36" t="s">
        <v>47</v>
      </c>
    </row>
    <row r="37" spans="1:39" x14ac:dyDescent="0.2">
      <c r="A37" s="58" t="s">
        <v>14</v>
      </c>
      <c r="B37" s="11">
        <f>[33]Agosto!$D$5</f>
        <v>14</v>
      </c>
      <c r="C37" s="11">
        <f>[33]Agosto!$D$6</f>
        <v>19.2</v>
      </c>
      <c r="D37" s="11">
        <f>[33]Agosto!$D$7</f>
        <v>11.3</v>
      </c>
      <c r="E37" s="11">
        <f>[33]Agosto!$D$8</f>
        <v>10.7</v>
      </c>
      <c r="F37" s="11">
        <f>[33]Agosto!$D$9</f>
        <v>14.2</v>
      </c>
      <c r="G37" s="11">
        <f>[33]Agosto!$D$10</f>
        <v>16</v>
      </c>
      <c r="H37" s="11">
        <f>[33]Agosto!$D$11</f>
        <v>15.3</v>
      </c>
      <c r="I37" s="11">
        <f>[33]Agosto!$D$12</f>
        <v>17.2</v>
      </c>
      <c r="J37" s="11">
        <f>[33]Agosto!$D$13</f>
        <v>15.1</v>
      </c>
      <c r="K37" s="11">
        <f>[33]Agosto!$D$14</f>
        <v>16.399999999999999</v>
      </c>
      <c r="L37" s="11">
        <f>[33]Agosto!$D$15</f>
        <v>15.8</v>
      </c>
      <c r="M37" s="11">
        <f>[33]Agosto!$D$16</f>
        <v>17.7</v>
      </c>
      <c r="N37" s="11">
        <f>[33]Agosto!$D$17</f>
        <v>17.3</v>
      </c>
      <c r="O37" s="11">
        <f>[33]Agosto!$D$18</f>
        <v>17.3</v>
      </c>
      <c r="P37" s="11">
        <f>[33]Agosto!$D$19</f>
        <v>14.7</v>
      </c>
      <c r="Q37" s="11">
        <f>[33]Agosto!$D$20</f>
        <v>16.2</v>
      </c>
      <c r="R37" s="11">
        <f>[33]Agosto!$D$21</f>
        <v>16.399999999999999</v>
      </c>
      <c r="S37" s="11">
        <f>[33]Agosto!$D$22</f>
        <v>21.8</v>
      </c>
      <c r="T37" s="11">
        <f>[33]Agosto!$D$23</f>
        <v>19.8</v>
      </c>
      <c r="U37" s="11">
        <f>[33]Agosto!$D$24</f>
        <v>19</v>
      </c>
      <c r="V37" s="11">
        <f>[33]Agosto!$D$25</f>
        <v>17.600000000000001</v>
      </c>
      <c r="W37" s="11">
        <f>[33]Agosto!$D$26</f>
        <v>17.600000000000001</v>
      </c>
      <c r="X37" s="11">
        <f>[33]Agosto!$D$27</f>
        <v>15</v>
      </c>
      <c r="Y37" s="11">
        <f>[33]Agosto!$D$28</f>
        <v>13.6</v>
      </c>
      <c r="Z37" s="11">
        <f>[33]Agosto!$D$29</f>
        <v>12.9</v>
      </c>
      <c r="AA37" s="11">
        <f>[33]Agosto!$D$30</f>
        <v>14</v>
      </c>
      <c r="AB37" s="11">
        <f>[33]Agosto!$D$31</f>
        <v>19.2</v>
      </c>
      <c r="AC37" s="11">
        <f>[33]Agosto!$D$32</f>
        <v>17.8</v>
      </c>
      <c r="AD37" s="11">
        <f>[33]Agosto!$D$33</f>
        <v>15.4</v>
      </c>
      <c r="AE37" s="11">
        <f>[33]Agosto!$D$34</f>
        <v>17</v>
      </c>
      <c r="AF37" s="11">
        <f>[33]Agosto!$D$35</f>
        <v>19</v>
      </c>
      <c r="AG37" s="15">
        <f t="shared" ref="AG37:AG38" si="19">MIN(B37:AF37)</f>
        <v>10.7</v>
      </c>
      <c r="AH37" s="88">
        <f t="shared" ref="AH37:AH38" si="20">AVERAGE(B37:AF37)</f>
        <v>16.2741935483871</v>
      </c>
    </row>
    <row r="38" spans="1:39" x14ac:dyDescent="0.2">
      <c r="A38" s="58" t="s">
        <v>174</v>
      </c>
      <c r="B38" s="11">
        <f>[34]Agosto!$D$5</f>
        <v>12.3</v>
      </c>
      <c r="C38" s="11">
        <f>[34]Agosto!$D$6</f>
        <v>19.899999999999999</v>
      </c>
      <c r="D38" s="11">
        <f>[34]Agosto!$D$7</f>
        <v>12.2</v>
      </c>
      <c r="E38" s="11">
        <f>[34]Agosto!$D$8</f>
        <v>11.4</v>
      </c>
      <c r="F38" s="11">
        <f>[34]Agosto!$D$9</f>
        <v>13.6</v>
      </c>
      <c r="G38" s="11">
        <f>[34]Agosto!$D$10</f>
        <v>16.2</v>
      </c>
      <c r="H38" s="11">
        <f>[34]Agosto!$D$11</f>
        <v>15.5</v>
      </c>
      <c r="I38" s="11">
        <f>[34]Agosto!$D$12</f>
        <v>15.1</v>
      </c>
      <c r="J38" s="11">
        <f>[34]Agosto!$D$13</f>
        <v>12.3</v>
      </c>
      <c r="K38" s="11">
        <f>[34]Agosto!$D$14</f>
        <v>12.8</v>
      </c>
      <c r="L38" s="11">
        <f>[34]Agosto!$D$15</f>
        <v>13.3</v>
      </c>
      <c r="M38" s="11">
        <f>[34]Agosto!$D$16</f>
        <v>15</v>
      </c>
      <c r="N38" s="11">
        <f>[34]Agosto!$D$17</f>
        <v>18.600000000000001</v>
      </c>
      <c r="O38" s="11">
        <f>[34]Agosto!$D$18</f>
        <v>15</v>
      </c>
      <c r="P38" s="11">
        <f>[34]Agosto!$D$19</f>
        <v>18.8</v>
      </c>
      <c r="Q38" s="11">
        <f>[34]Agosto!$D$20</f>
        <v>14.8</v>
      </c>
      <c r="R38" s="11">
        <f>[34]Agosto!$D$21</f>
        <v>17</v>
      </c>
      <c r="S38" s="11">
        <f>[34]Agosto!$D$22</f>
        <v>16.600000000000001</v>
      </c>
      <c r="T38" s="11">
        <f>[34]Agosto!$D$23</f>
        <v>18.5</v>
      </c>
      <c r="U38" s="11">
        <f>[34]Agosto!$D$24</f>
        <v>16.399999999999999</v>
      </c>
      <c r="V38" s="11">
        <f>[34]Agosto!$D$25</f>
        <v>17.5</v>
      </c>
      <c r="W38" s="11">
        <f>[34]Agosto!$D$26</f>
        <v>20.100000000000001</v>
      </c>
      <c r="X38" s="11">
        <f>[34]Agosto!$D$27</f>
        <v>19</v>
      </c>
      <c r="Y38" s="11">
        <f>[34]Agosto!$D$28</f>
        <v>16.8</v>
      </c>
      <c r="Z38" s="11">
        <f>[34]Agosto!$D$29</f>
        <v>18</v>
      </c>
      <c r="AA38" s="11">
        <f>[34]Agosto!$D$30</f>
        <v>16</v>
      </c>
      <c r="AB38" s="11">
        <f>[34]Agosto!$D$31</f>
        <v>20.7</v>
      </c>
      <c r="AC38" s="11">
        <f>[34]Agosto!$D$32</f>
        <v>20.399999999999999</v>
      </c>
      <c r="AD38" s="11">
        <f>[34]Agosto!$D$33</f>
        <v>16.5</v>
      </c>
      <c r="AE38" s="11">
        <f>[34]Agosto!$D$34</f>
        <v>18.399999999999999</v>
      </c>
      <c r="AF38" s="11">
        <f>[34]Agosto!$D$35</f>
        <v>17.8</v>
      </c>
      <c r="AG38" s="15">
        <f t="shared" si="19"/>
        <v>11.4</v>
      </c>
      <c r="AH38" s="88">
        <f t="shared" si="20"/>
        <v>16.338709677419356</v>
      </c>
      <c r="AJ38" t="s">
        <v>47</v>
      </c>
      <c r="AL38" t="s">
        <v>47</v>
      </c>
    </row>
    <row r="39" spans="1:39" x14ac:dyDescent="0.2">
      <c r="A39" s="58" t="s">
        <v>15</v>
      </c>
      <c r="B39" s="11">
        <f>[35]Agosto!$D$5</f>
        <v>14.5</v>
      </c>
      <c r="C39" s="11">
        <f>[35]Agosto!$D$6</f>
        <v>7.4</v>
      </c>
      <c r="D39" s="11">
        <f>[35]Agosto!$D$7</f>
        <v>4.3</v>
      </c>
      <c r="E39" s="11">
        <f>[35]Agosto!$D$8</f>
        <v>4.8</v>
      </c>
      <c r="F39" s="11">
        <f>[35]Agosto!$D$9</f>
        <v>6</v>
      </c>
      <c r="G39" s="11">
        <f>[35]Agosto!$D$10</f>
        <v>11.3</v>
      </c>
      <c r="H39" s="11">
        <f>[35]Agosto!$D$11</f>
        <v>12.2</v>
      </c>
      <c r="I39" s="11">
        <f>[35]Agosto!$D$12</f>
        <v>15.9</v>
      </c>
      <c r="J39" s="11">
        <f>[35]Agosto!$D$13</f>
        <v>18.600000000000001</v>
      </c>
      <c r="K39" s="11">
        <f>[35]Agosto!$D$14</f>
        <v>10.199999999999999</v>
      </c>
      <c r="L39" s="11">
        <f>[35]Agosto!$D$15</f>
        <v>10.199999999999999</v>
      </c>
      <c r="M39" s="11">
        <f>[35]Agosto!$D$16</f>
        <v>16.8</v>
      </c>
      <c r="N39" s="11">
        <f>[35]Agosto!$D$17</f>
        <v>14.2</v>
      </c>
      <c r="O39" s="11">
        <f>[35]Agosto!$D$18</f>
        <v>5.0999999999999996</v>
      </c>
      <c r="P39" s="11">
        <f>[35]Agosto!$D$19</f>
        <v>9.4</v>
      </c>
      <c r="Q39" s="11">
        <f>[35]Agosto!$D$20</f>
        <v>15.3</v>
      </c>
      <c r="R39" s="11">
        <f>[35]Agosto!$D$21</f>
        <v>13.5</v>
      </c>
      <c r="S39" s="11">
        <f>[35]Agosto!$D$22</f>
        <v>23.1</v>
      </c>
      <c r="T39" s="11">
        <f>[35]Agosto!$D$23</f>
        <v>14.5</v>
      </c>
      <c r="U39" s="11">
        <f>[35]Agosto!$D$24</f>
        <v>13</v>
      </c>
      <c r="V39" s="11">
        <f>[35]Agosto!$D$25</f>
        <v>14.7</v>
      </c>
      <c r="W39" s="11">
        <f>[35]Agosto!$D$26</f>
        <v>14.3</v>
      </c>
      <c r="X39" s="11">
        <f>[35]Agosto!$D$27</f>
        <v>14.3</v>
      </c>
      <c r="Y39" s="11">
        <f>[35]Agosto!$D$28</f>
        <v>11.7</v>
      </c>
      <c r="Z39" s="11">
        <f>[35]Agosto!$D$29</f>
        <v>12.7</v>
      </c>
      <c r="AA39" s="11">
        <f>[35]Agosto!$D$30</f>
        <v>12.9</v>
      </c>
      <c r="AB39" s="11">
        <f>[35]Agosto!$D$31</f>
        <v>15.1</v>
      </c>
      <c r="AC39" s="11">
        <f>[35]Agosto!$D$32</f>
        <v>17.3</v>
      </c>
      <c r="AD39" s="11">
        <f>[35]Agosto!$D$33</f>
        <v>16.8</v>
      </c>
      <c r="AE39" s="11">
        <f>[35]Agosto!$D$34</f>
        <v>17.899999999999999</v>
      </c>
      <c r="AF39" s="11">
        <f>[35]Agosto!$D$35</f>
        <v>18.7</v>
      </c>
      <c r="AG39" s="15">
        <f t="shared" ref="AG39:AG41" si="21">MIN(B39:AF39)</f>
        <v>4.3</v>
      </c>
      <c r="AH39" s="88">
        <f t="shared" ref="AH39:AH41" si="22">AVERAGE(B39:AF39)</f>
        <v>13.119354838709677</v>
      </c>
      <c r="AI39" s="12" t="s">
        <v>47</v>
      </c>
      <c r="AJ39" t="s">
        <v>47</v>
      </c>
      <c r="AL39" t="s">
        <v>47</v>
      </c>
    </row>
    <row r="40" spans="1:39" x14ac:dyDescent="0.2">
      <c r="A40" s="58" t="s">
        <v>16</v>
      </c>
      <c r="B40" s="11">
        <f>[36]Agosto!$D$5</f>
        <v>18.399999999999999</v>
      </c>
      <c r="C40" s="11">
        <f>[36]Agosto!$D$6</f>
        <v>12.7</v>
      </c>
      <c r="D40" s="11">
        <f>[36]Agosto!$D$7</f>
        <v>7.2</v>
      </c>
      <c r="E40" s="11">
        <f>[36]Agosto!$D$8</f>
        <v>6.5</v>
      </c>
      <c r="F40" s="11">
        <f>[36]Agosto!$D$9</f>
        <v>6.4</v>
      </c>
      <c r="G40" s="11">
        <f>[36]Agosto!$D$10</f>
        <v>8.6</v>
      </c>
      <c r="H40" s="11">
        <f>[36]Agosto!$D$11</f>
        <v>19.7</v>
      </c>
      <c r="I40" s="11">
        <f>[36]Agosto!$D$12</f>
        <v>19.5</v>
      </c>
      <c r="J40" s="11">
        <f>[36]Agosto!$D$13</f>
        <v>17.5</v>
      </c>
      <c r="K40" s="11">
        <f>[36]Agosto!$D$14</f>
        <v>13.2</v>
      </c>
      <c r="L40" s="11">
        <f>[36]Agosto!$D$15</f>
        <v>10.8</v>
      </c>
      <c r="M40" s="11">
        <f>[36]Agosto!$D$16</f>
        <v>19.3</v>
      </c>
      <c r="N40" s="11">
        <f>[36]Agosto!$D$17</f>
        <v>15.5</v>
      </c>
      <c r="O40" s="11">
        <f>[36]Agosto!$D$18</f>
        <v>8.8000000000000007</v>
      </c>
      <c r="P40" s="11">
        <f>[36]Agosto!$D$19</f>
        <v>11</v>
      </c>
      <c r="Q40" s="11">
        <f>[36]Agosto!$D$20</f>
        <v>16.2</v>
      </c>
      <c r="R40" s="11">
        <f>[36]Agosto!$D$21</f>
        <v>21</v>
      </c>
      <c r="S40" s="11">
        <f>[36]Agosto!$D$22</f>
        <v>22.1</v>
      </c>
      <c r="T40" s="11">
        <f>[36]Agosto!$D$23</f>
        <v>17.7</v>
      </c>
      <c r="U40" s="11">
        <f>[36]Agosto!$D$24</f>
        <v>13.2</v>
      </c>
      <c r="V40" s="11">
        <f>[36]Agosto!$D$25</f>
        <v>15.6</v>
      </c>
      <c r="W40" s="11">
        <f>[36]Agosto!$D$26</f>
        <v>19.7</v>
      </c>
      <c r="X40" s="11">
        <f>[36]Agosto!$D$27</f>
        <v>16.2</v>
      </c>
      <c r="Y40" s="11">
        <f>[36]Agosto!$D$28</f>
        <v>19.3</v>
      </c>
      <c r="Z40" s="11">
        <f>[36]Agosto!$D$29</f>
        <v>21.1</v>
      </c>
      <c r="AA40" s="11">
        <f>[36]Agosto!$D$30</f>
        <v>20.6</v>
      </c>
      <c r="AB40" s="11">
        <f>[36]Agosto!$D$31</f>
        <v>21.7</v>
      </c>
      <c r="AC40" s="11">
        <f>[36]Agosto!$D$32</f>
        <v>21.8</v>
      </c>
      <c r="AD40" s="11">
        <f>[36]Agosto!$D$33</f>
        <v>28.8</v>
      </c>
      <c r="AE40" s="11">
        <f>[36]Agosto!$D$34</f>
        <v>25.7</v>
      </c>
      <c r="AF40" s="11">
        <f>[36]Agosto!$D$35</f>
        <v>19.600000000000001</v>
      </c>
      <c r="AG40" s="15">
        <f t="shared" si="21"/>
        <v>6.4</v>
      </c>
      <c r="AH40" s="88">
        <f t="shared" si="22"/>
        <v>16.625806451612906</v>
      </c>
      <c r="AJ40" t="s">
        <v>47</v>
      </c>
      <c r="AK40" t="s">
        <v>47</v>
      </c>
    </row>
    <row r="41" spans="1:39" x14ac:dyDescent="0.2">
      <c r="A41" s="58" t="s">
        <v>175</v>
      </c>
      <c r="B41" s="11">
        <f>[37]Agosto!$D$5</f>
        <v>13.1</v>
      </c>
      <c r="C41" s="11">
        <f>[37]Agosto!$D$6</f>
        <v>16.100000000000001</v>
      </c>
      <c r="D41" s="11">
        <f>[37]Agosto!$D$7</f>
        <v>9.4</v>
      </c>
      <c r="E41" s="11">
        <f>[37]Agosto!$D$8</f>
        <v>5.2</v>
      </c>
      <c r="F41" s="11">
        <f>[37]Agosto!$D$9</f>
        <v>11.6</v>
      </c>
      <c r="G41" s="11">
        <f>[37]Agosto!$D$10</f>
        <v>12.4</v>
      </c>
      <c r="H41" s="11">
        <f>[37]Agosto!$D$11</f>
        <v>15.7</v>
      </c>
      <c r="I41" s="11">
        <f>[37]Agosto!$D$12</f>
        <v>17.7</v>
      </c>
      <c r="J41" s="11">
        <f>[37]Agosto!$D$13</f>
        <v>17.899999999999999</v>
      </c>
      <c r="K41" s="11">
        <f>[37]Agosto!$D$14</f>
        <v>16.600000000000001</v>
      </c>
      <c r="L41" s="11">
        <f>[37]Agosto!$D$15</f>
        <v>13.5</v>
      </c>
      <c r="M41" s="11">
        <f>[37]Agosto!$D$16</f>
        <v>15.7</v>
      </c>
      <c r="N41" s="11">
        <f>[37]Agosto!$D$17</f>
        <v>17.8</v>
      </c>
      <c r="O41" s="11">
        <f>[37]Agosto!$D$18</f>
        <v>12.4</v>
      </c>
      <c r="P41" s="11">
        <f>[37]Agosto!$D$19</f>
        <v>11.7</v>
      </c>
      <c r="Q41" s="11">
        <f>[37]Agosto!$D$20</f>
        <v>16.399999999999999</v>
      </c>
      <c r="R41" s="11">
        <f>[37]Agosto!$D$21</f>
        <v>16.2</v>
      </c>
      <c r="S41" s="11">
        <f>[37]Agosto!$D$22</f>
        <v>19.399999999999999</v>
      </c>
      <c r="T41" s="11">
        <f>[37]Agosto!$D$23</f>
        <v>19.2</v>
      </c>
      <c r="U41" s="11">
        <f>[37]Agosto!$D$24</f>
        <v>17.2</v>
      </c>
      <c r="V41" s="11">
        <f>[37]Agosto!$D$25</f>
        <v>16.5</v>
      </c>
      <c r="W41" s="11">
        <f>[37]Agosto!$D$26</f>
        <v>15</v>
      </c>
      <c r="X41" s="11">
        <f>[37]Agosto!$D$27</f>
        <v>17.399999999999999</v>
      </c>
      <c r="Y41" s="11">
        <f>[37]Agosto!$D$28</f>
        <v>12</v>
      </c>
      <c r="Z41" s="11">
        <f>[37]Agosto!$D$29</f>
        <v>14.6</v>
      </c>
      <c r="AA41" s="11">
        <f>[37]Agosto!$D$30</f>
        <v>15.9</v>
      </c>
      <c r="AB41" s="11">
        <f>[37]Agosto!$D$31</f>
        <v>18.7</v>
      </c>
      <c r="AC41" s="11">
        <f>[37]Agosto!$D$32</f>
        <v>18.100000000000001</v>
      </c>
      <c r="AD41" s="11">
        <f>[37]Agosto!$D$33</f>
        <v>17.100000000000001</v>
      </c>
      <c r="AE41" s="11">
        <f>[37]Agosto!$D$34</f>
        <v>18.100000000000001</v>
      </c>
      <c r="AF41" s="11">
        <f>[37]Agosto!$D$35</f>
        <v>20.399999999999999</v>
      </c>
      <c r="AG41" s="15">
        <f t="shared" si="21"/>
        <v>5.2</v>
      </c>
      <c r="AH41" s="88">
        <f t="shared" si="22"/>
        <v>15.451612903225806</v>
      </c>
      <c r="AL41" t="s">
        <v>47</v>
      </c>
    </row>
    <row r="42" spans="1:39" x14ac:dyDescent="0.2">
      <c r="A42" s="58" t="s">
        <v>17</v>
      </c>
      <c r="B42" s="11">
        <f>[38]Agosto!$D$5</f>
        <v>15.7</v>
      </c>
      <c r="C42" s="11">
        <f>[38]Agosto!$D$6</f>
        <v>12.1</v>
      </c>
      <c r="D42" s="11">
        <f>[38]Agosto!$D$7</f>
        <v>7.7</v>
      </c>
      <c r="E42" s="11">
        <f>[38]Agosto!$D$8</f>
        <v>-0.9</v>
      </c>
      <c r="F42" s="11">
        <f>[38]Agosto!$D$9</f>
        <v>7.4</v>
      </c>
      <c r="G42" s="11">
        <f>[38]Agosto!$D$10</f>
        <v>13</v>
      </c>
      <c r="H42" s="11">
        <f>[38]Agosto!$D$11</f>
        <v>16.399999999999999</v>
      </c>
      <c r="I42" s="11">
        <f>[38]Agosto!$D$12</f>
        <v>15.3</v>
      </c>
      <c r="J42" s="11">
        <f>[38]Agosto!$D$13</f>
        <v>19.5</v>
      </c>
      <c r="K42" s="11">
        <f>[38]Agosto!$D$14</f>
        <v>13.7</v>
      </c>
      <c r="L42" s="11">
        <f>[38]Agosto!$D$15</f>
        <v>9</v>
      </c>
      <c r="M42" s="11">
        <f>[38]Agosto!$D$16</f>
        <v>14.8</v>
      </c>
      <c r="N42" s="11">
        <f>[38]Agosto!$D$17</f>
        <v>16</v>
      </c>
      <c r="O42" s="11">
        <f>[38]Agosto!$D$18</f>
        <v>10</v>
      </c>
      <c r="P42" s="11">
        <f>[38]Agosto!$D$19</f>
        <v>11.8</v>
      </c>
      <c r="Q42" s="11">
        <f>[38]Agosto!$D$20</f>
        <v>18.399999999999999</v>
      </c>
      <c r="R42" s="11">
        <f>[38]Agosto!$D$21</f>
        <v>17.899999999999999</v>
      </c>
      <c r="S42" s="11">
        <f>[38]Agosto!$D$22</f>
        <v>17.8</v>
      </c>
      <c r="T42" s="11">
        <f>[38]Agosto!$D$23</f>
        <v>18.3</v>
      </c>
      <c r="U42" s="11">
        <f>[38]Agosto!$D$24</f>
        <v>15.9</v>
      </c>
      <c r="V42" s="11">
        <f>[38]Agosto!$D$25</f>
        <v>13.6</v>
      </c>
      <c r="W42" s="11">
        <f>[38]Agosto!$D$26</f>
        <v>12.6</v>
      </c>
      <c r="X42" s="11">
        <f>[38]Agosto!$D$27</f>
        <v>13.5</v>
      </c>
      <c r="Y42" s="11">
        <f>[38]Agosto!$D$28</f>
        <v>8.1</v>
      </c>
      <c r="Z42" s="11">
        <f>[38]Agosto!$D$29</f>
        <v>13.9</v>
      </c>
      <c r="AA42" s="11">
        <f>[38]Agosto!$D$30</f>
        <v>13.9</v>
      </c>
      <c r="AB42" s="11">
        <f>[38]Agosto!$D$31</f>
        <v>15.3</v>
      </c>
      <c r="AC42" s="11">
        <f>[38]Agosto!$D$32</f>
        <v>12</v>
      </c>
      <c r="AD42" s="11">
        <f>[38]Agosto!$D$33</f>
        <v>16.7</v>
      </c>
      <c r="AE42" s="11">
        <f>[38]Agosto!$D$34</f>
        <v>17.100000000000001</v>
      </c>
      <c r="AF42" s="11">
        <f>[38]Agosto!$D$35</f>
        <v>18.399999999999999</v>
      </c>
      <c r="AG42" s="15">
        <f t="shared" ref="AG42:AG43" si="23">MIN(B42:AF42)</f>
        <v>-0.9</v>
      </c>
      <c r="AH42" s="88">
        <f t="shared" ref="AH42:AH43" si="24">AVERAGE(B42:AF42)</f>
        <v>13.706451612903228</v>
      </c>
      <c r="AJ42" t="s">
        <v>47</v>
      </c>
      <c r="AK42" t="s">
        <v>47</v>
      </c>
      <c r="AL42" t="s">
        <v>47</v>
      </c>
    </row>
    <row r="43" spans="1:39" x14ac:dyDescent="0.2">
      <c r="A43" s="58" t="s">
        <v>157</v>
      </c>
      <c r="B43" s="11">
        <f>[39]Agosto!$D$5</f>
        <v>17.100000000000001</v>
      </c>
      <c r="C43" s="11">
        <f>[39]Agosto!$D$6</f>
        <v>13.7</v>
      </c>
      <c r="D43" s="11">
        <f>[39]Agosto!$D$7</f>
        <v>8.5</v>
      </c>
      <c r="E43" s="11">
        <f>[39]Agosto!$D$8</f>
        <v>2.2999999999999998</v>
      </c>
      <c r="F43" s="11">
        <f>[39]Agosto!$D$9</f>
        <v>10.8</v>
      </c>
      <c r="G43" s="11">
        <f>[39]Agosto!$D$10</f>
        <v>15.4</v>
      </c>
      <c r="H43" s="11">
        <f>[39]Agosto!$D$11</f>
        <v>16.899999999999999</v>
      </c>
      <c r="I43" s="11">
        <f>[39]Agosto!$D$12</f>
        <v>19</v>
      </c>
      <c r="J43" s="11">
        <f>[39]Agosto!$D$13</f>
        <v>18.399999999999999</v>
      </c>
      <c r="K43" s="11">
        <f>[39]Agosto!$D$14</f>
        <v>11.5</v>
      </c>
      <c r="L43" s="11">
        <f>[39]Agosto!$D$15</f>
        <v>10</v>
      </c>
      <c r="M43" s="11">
        <f>[39]Agosto!$D$16</f>
        <v>14.5</v>
      </c>
      <c r="N43" s="11">
        <f>[39]Agosto!$D$17</f>
        <v>16.5</v>
      </c>
      <c r="O43" s="11">
        <f>[39]Agosto!$D$18</f>
        <v>11.8</v>
      </c>
      <c r="P43" s="11">
        <f>[39]Agosto!$D$19</f>
        <v>11.4</v>
      </c>
      <c r="Q43" s="11">
        <f>[39]Agosto!$D$20</f>
        <v>17</v>
      </c>
      <c r="R43" s="11">
        <f>[39]Agosto!$D$21</f>
        <v>17.3</v>
      </c>
      <c r="S43" s="11">
        <f>[39]Agosto!$D$22</f>
        <v>19.5</v>
      </c>
      <c r="T43" s="11">
        <f>[39]Agosto!$D$23</f>
        <v>17.3</v>
      </c>
      <c r="U43" s="11">
        <f>[39]Agosto!$D$24</f>
        <v>15.9</v>
      </c>
      <c r="V43" s="11">
        <f>[39]Agosto!$D$25</f>
        <v>16.3</v>
      </c>
      <c r="W43" s="11">
        <f>[39]Agosto!$D$26</f>
        <v>15.5</v>
      </c>
      <c r="X43" s="11">
        <f>[39]Agosto!$D$27</f>
        <v>13.4</v>
      </c>
      <c r="Y43" s="11">
        <f>[39]Agosto!$D$28</f>
        <v>14.1</v>
      </c>
      <c r="Z43" s="11">
        <f>[39]Agosto!$D$29</f>
        <v>12.4</v>
      </c>
      <c r="AA43" s="11">
        <f>[39]Agosto!$D$30</f>
        <v>14.3</v>
      </c>
      <c r="AB43" s="11">
        <f>[39]Agosto!$D$31</f>
        <v>12.8</v>
      </c>
      <c r="AC43" s="11">
        <f>[39]Agosto!$D$32</f>
        <v>15.7</v>
      </c>
      <c r="AD43" s="11">
        <f>[39]Agosto!$D$33</f>
        <v>17.2</v>
      </c>
      <c r="AE43" s="11">
        <f>[39]Agosto!$D$34</f>
        <v>19.2</v>
      </c>
      <c r="AF43" s="11">
        <f>[39]Agosto!$D$35</f>
        <v>19.8</v>
      </c>
      <c r="AG43" s="15">
        <f t="shared" si="23"/>
        <v>2.2999999999999998</v>
      </c>
      <c r="AH43" s="88">
        <f t="shared" si="24"/>
        <v>14.693548387096774</v>
      </c>
      <c r="AJ43" t="s">
        <v>47</v>
      </c>
    </row>
    <row r="44" spans="1:39" x14ac:dyDescent="0.2">
      <c r="A44" s="58" t="s">
        <v>18</v>
      </c>
      <c r="B44" s="11">
        <f>[40]Agosto!$D$5</f>
        <v>16</v>
      </c>
      <c r="C44" s="11">
        <f>[40]Agosto!$D$6</f>
        <v>14.4</v>
      </c>
      <c r="D44" s="11">
        <f>[40]Agosto!$D$7</f>
        <v>7.4</v>
      </c>
      <c r="E44" s="11">
        <f>[40]Agosto!$D$8</f>
        <v>6.5</v>
      </c>
      <c r="F44" s="11">
        <f>[40]Agosto!$D$9</f>
        <v>10.4</v>
      </c>
      <c r="G44" s="11">
        <f>[40]Agosto!$D$10</f>
        <v>13.9</v>
      </c>
      <c r="H44" s="11">
        <f>[40]Agosto!$D$11</f>
        <v>15.3</v>
      </c>
      <c r="I44" s="11">
        <f>[40]Agosto!$D$12</f>
        <v>17.2</v>
      </c>
      <c r="J44" s="11">
        <f>[40]Agosto!$D$13</f>
        <v>14.3</v>
      </c>
      <c r="K44" s="11">
        <f>[40]Agosto!$D$14</f>
        <v>12.2</v>
      </c>
      <c r="L44" s="11">
        <f>[40]Agosto!$D$15</f>
        <v>16.100000000000001</v>
      </c>
      <c r="M44" s="11">
        <f>[40]Agosto!$D$16</f>
        <v>15</v>
      </c>
      <c r="N44" s="11">
        <f>[40]Agosto!$D$17</f>
        <v>16.5</v>
      </c>
      <c r="O44" s="11">
        <f>[40]Agosto!$D$18</f>
        <v>13.4</v>
      </c>
      <c r="P44" s="11">
        <f>[40]Agosto!$D$19</f>
        <v>13.8</v>
      </c>
      <c r="Q44" s="11">
        <f>[40]Agosto!$D$20</f>
        <v>16.3</v>
      </c>
      <c r="R44" s="11">
        <f>[40]Agosto!$D$21</f>
        <v>17</v>
      </c>
      <c r="S44" s="11">
        <f>[40]Agosto!$D$22</f>
        <v>18.7</v>
      </c>
      <c r="T44" s="11">
        <f>[40]Agosto!$D$23</f>
        <v>17.7</v>
      </c>
      <c r="U44" s="11">
        <f>[40]Agosto!$D$24</f>
        <v>13.5</v>
      </c>
      <c r="V44" s="11">
        <f>[40]Agosto!$D$25</f>
        <v>17.7</v>
      </c>
      <c r="W44" s="11">
        <f>[40]Agosto!$D$26</f>
        <v>17</v>
      </c>
      <c r="X44" s="11">
        <f>[40]Agosto!$D$27</f>
        <v>17.7</v>
      </c>
      <c r="Y44" s="11">
        <f>[40]Agosto!$D$28</f>
        <v>15.4</v>
      </c>
      <c r="Z44" s="11">
        <f>[40]Agosto!$D$29</f>
        <v>16.100000000000001</v>
      </c>
      <c r="AA44" s="11">
        <f>[40]Agosto!$D$30</f>
        <v>17.7</v>
      </c>
      <c r="AB44" s="11">
        <f>[40]Agosto!$D$31</f>
        <v>18.5</v>
      </c>
      <c r="AC44" s="11">
        <f>[40]Agosto!$D$32</f>
        <v>16.899999999999999</v>
      </c>
      <c r="AD44" s="11">
        <f>[40]Agosto!$D$33</f>
        <v>17.600000000000001</v>
      </c>
      <c r="AE44" s="11">
        <f>[40]Agosto!$D$34</f>
        <v>18.899999999999999</v>
      </c>
      <c r="AF44" s="11">
        <f>[40]Agosto!$D$35</f>
        <v>19.3</v>
      </c>
      <c r="AG44" s="15">
        <f t="shared" ref="AG44:AG47" si="25">MIN(B44:AF44)</f>
        <v>6.5</v>
      </c>
      <c r="AH44" s="88">
        <f t="shared" ref="AH44:AH47" si="26">AVERAGE(B44:AF44)</f>
        <v>15.432258064516128</v>
      </c>
      <c r="AJ44" t="s">
        <v>47</v>
      </c>
      <c r="AL44" t="s">
        <v>47</v>
      </c>
    </row>
    <row r="45" spans="1:39" x14ac:dyDescent="0.2">
      <c r="A45" s="58" t="s">
        <v>162</v>
      </c>
      <c r="B45" s="11">
        <f>[41]Agosto!$D$5</f>
        <v>16.2</v>
      </c>
      <c r="C45" s="11">
        <f>[41]Agosto!$D$6</f>
        <v>18.8</v>
      </c>
      <c r="D45" s="11">
        <f>[41]Agosto!$D$7</f>
        <v>10.5</v>
      </c>
      <c r="E45" s="11">
        <f>[41]Agosto!$D$8</f>
        <v>11.2</v>
      </c>
      <c r="F45" s="11">
        <f>[41]Agosto!$D$9</f>
        <v>14</v>
      </c>
      <c r="G45" s="11">
        <f>[41]Agosto!$D$10</f>
        <v>16.399999999999999</v>
      </c>
      <c r="H45" s="11">
        <f>[41]Agosto!$D$11</f>
        <v>16.600000000000001</v>
      </c>
      <c r="I45" s="11">
        <f>[41]Agosto!$D$12</f>
        <v>16.100000000000001</v>
      </c>
      <c r="J45" s="11">
        <f>[41]Agosto!$D$13</f>
        <v>16.2</v>
      </c>
      <c r="K45" s="11">
        <f>[41]Agosto!$D$14</f>
        <v>15.4</v>
      </c>
      <c r="L45" s="11">
        <f>[41]Agosto!$D$15</f>
        <v>15.5</v>
      </c>
      <c r="M45" s="11">
        <f>[41]Agosto!$D$16</f>
        <v>17.8</v>
      </c>
      <c r="N45" s="11">
        <f>[41]Agosto!$D$17</f>
        <v>18.2</v>
      </c>
      <c r="O45" s="11">
        <f>[41]Agosto!$D$18</f>
        <v>17.399999999999999</v>
      </c>
      <c r="P45" s="11">
        <f>[41]Agosto!$D$19</f>
        <v>14.3</v>
      </c>
      <c r="Q45" s="11">
        <f>[41]Agosto!$D$20</f>
        <v>16.399999999999999</v>
      </c>
      <c r="R45" s="11">
        <f>[41]Agosto!$D$21</f>
        <v>15.8</v>
      </c>
      <c r="S45" s="11">
        <f>[41]Agosto!$D$22</f>
        <v>20.9</v>
      </c>
      <c r="T45" s="11">
        <f>[41]Agosto!$D$23</f>
        <v>18.8</v>
      </c>
      <c r="U45" s="11">
        <f>[41]Agosto!$D$24</f>
        <v>16.899999999999999</v>
      </c>
      <c r="V45" s="11">
        <f>[41]Agosto!$D$25</f>
        <v>17.8</v>
      </c>
      <c r="W45" s="11">
        <f>[41]Agosto!$D$26</f>
        <v>17.5</v>
      </c>
      <c r="X45" s="11">
        <f>[41]Agosto!$D$27</f>
        <v>15.4</v>
      </c>
      <c r="Y45" s="11">
        <f>[41]Agosto!$D$28</f>
        <v>16</v>
      </c>
      <c r="Z45" s="11">
        <f>[41]Agosto!$D$29</f>
        <v>14.6</v>
      </c>
      <c r="AA45" s="11">
        <f>[41]Agosto!$D$30</f>
        <v>17.600000000000001</v>
      </c>
      <c r="AB45" s="11">
        <f>[41]Agosto!$D$31</f>
        <v>18.600000000000001</v>
      </c>
      <c r="AC45" s="11">
        <f>[41]Agosto!$D$32</f>
        <v>17.399999999999999</v>
      </c>
      <c r="AD45" s="11">
        <f>[41]Agosto!$D$33</f>
        <v>19</v>
      </c>
      <c r="AE45" s="11">
        <f>[41]Agosto!$D$34</f>
        <v>19.399999999999999</v>
      </c>
      <c r="AF45" s="11">
        <f>[41]Agosto!$D$35</f>
        <v>20.9</v>
      </c>
      <c r="AG45" s="15">
        <f t="shared" si="25"/>
        <v>10.5</v>
      </c>
      <c r="AH45" s="88">
        <f t="shared" si="26"/>
        <v>16.696774193548389</v>
      </c>
      <c r="AL45" t="s">
        <v>47</v>
      </c>
      <c r="AM45" t="s">
        <v>47</v>
      </c>
    </row>
    <row r="46" spans="1:39" x14ac:dyDescent="0.2">
      <c r="A46" s="58" t="s">
        <v>19</v>
      </c>
      <c r="B46" s="11">
        <f>[42]Agosto!$D$5</f>
        <v>13.7</v>
      </c>
      <c r="C46" s="11">
        <f>[42]Agosto!$D$6</f>
        <v>9.3000000000000007</v>
      </c>
      <c r="D46" s="11">
        <f>[42]Agosto!$D$7</f>
        <v>3.3</v>
      </c>
      <c r="E46" s="11">
        <f>[42]Agosto!$D$8</f>
        <v>4.5999999999999996</v>
      </c>
      <c r="F46" s="11">
        <f>[42]Agosto!$D$9</f>
        <v>6.4</v>
      </c>
      <c r="G46" s="11">
        <f>[42]Agosto!$D$10</f>
        <v>13.6</v>
      </c>
      <c r="H46" s="11">
        <f>[42]Agosto!$D$11</f>
        <v>14.7</v>
      </c>
      <c r="I46" s="11">
        <f>[42]Agosto!$D$12</f>
        <v>17.600000000000001</v>
      </c>
      <c r="J46" s="11">
        <f>[42]Agosto!$D$13</f>
        <v>19.5</v>
      </c>
      <c r="K46" s="11">
        <f>[42]Agosto!$D$14</f>
        <v>10.6</v>
      </c>
      <c r="L46" s="11">
        <f>[42]Agosto!$D$15</f>
        <v>9</v>
      </c>
      <c r="M46" s="11">
        <f>[42]Agosto!$D$16</f>
        <v>16.600000000000001</v>
      </c>
      <c r="N46" s="11">
        <f>[42]Agosto!$D$17</f>
        <v>13.5</v>
      </c>
      <c r="O46" s="11">
        <f>[42]Agosto!$D$18</f>
        <v>3.8</v>
      </c>
      <c r="P46" s="11">
        <f>[42]Agosto!$D$19</f>
        <v>9.9</v>
      </c>
      <c r="Q46" s="11">
        <f>[42]Agosto!$D$20</f>
        <v>16.7</v>
      </c>
      <c r="R46" s="11">
        <f>[42]Agosto!$D$21</f>
        <v>14.9</v>
      </c>
      <c r="S46" s="11">
        <f>[42]Agosto!$D$22</f>
        <v>20.2</v>
      </c>
      <c r="T46" s="11">
        <f>[42]Agosto!$D$23</f>
        <v>14.4</v>
      </c>
      <c r="U46" s="11">
        <f>[42]Agosto!$D$24</f>
        <v>12.4</v>
      </c>
      <c r="V46" s="11">
        <f>[42]Agosto!$D$25</f>
        <v>13.9</v>
      </c>
      <c r="W46" s="11">
        <f>[42]Agosto!$D$26</f>
        <v>14.1</v>
      </c>
      <c r="X46" s="11">
        <f>[42]Agosto!$D$27</f>
        <v>11.5</v>
      </c>
      <c r="Y46" s="11">
        <f>[42]Agosto!$D$28</f>
        <v>12.3</v>
      </c>
      <c r="Z46" s="11">
        <f>[42]Agosto!$D$29</f>
        <v>13.2</v>
      </c>
      <c r="AA46" s="11">
        <f>[42]Agosto!$D$30</f>
        <v>14.6</v>
      </c>
      <c r="AB46" s="11">
        <f>[42]Agosto!$D$31</f>
        <v>15.4</v>
      </c>
      <c r="AC46" s="11">
        <f>[42]Agosto!$D$32</f>
        <v>15.1</v>
      </c>
      <c r="AD46" s="11">
        <f>[42]Agosto!$D$33</f>
        <v>17</v>
      </c>
      <c r="AE46" s="11">
        <f>[42]Agosto!$D$34</f>
        <v>18.399999999999999</v>
      </c>
      <c r="AF46" s="11">
        <f>[42]Agosto!$D$35</f>
        <v>18.7</v>
      </c>
      <c r="AG46" s="15">
        <f t="shared" si="25"/>
        <v>3.3</v>
      </c>
      <c r="AH46" s="88">
        <f t="shared" si="26"/>
        <v>13.19032258064516</v>
      </c>
      <c r="AI46" s="12" t="s">
        <v>47</v>
      </c>
      <c r="AJ46" t="s">
        <v>47</v>
      </c>
    </row>
    <row r="47" spans="1:39" x14ac:dyDescent="0.2">
      <c r="A47" s="58" t="s">
        <v>31</v>
      </c>
      <c r="B47" s="11">
        <f>[43]Agosto!$D$5</f>
        <v>17.600000000000001</v>
      </c>
      <c r="C47" s="11">
        <f>[43]Agosto!$D$6</f>
        <v>13.4</v>
      </c>
      <c r="D47" s="11">
        <f>[43]Agosto!$D$7</f>
        <v>8.1999999999999993</v>
      </c>
      <c r="E47" s="11">
        <f>[43]Agosto!$D$8</f>
        <v>0.1</v>
      </c>
      <c r="F47" s="11">
        <f>[43]Agosto!$D$9</f>
        <v>7.5</v>
      </c>
      <c r="G47" s="11">
        <f>[43]Agosto!$D$10</f>
        <v>13.2</v>
      </c>
      <c r="H47" s="11">
        <f>[43]Agosto!$D$11</f>
        <v>17.399999999999999</v>
      </c>
      <c r="I47" s="11">
        <f>[43]Agosto!$D$12</f>
        <v>19.399999999999999</v>
      </c>
      <c r="J47" s="11">
        <f>[43]Agosto!$D$13</f>
        <v>18.8</v>
      </c>
      <c r="K47" s="11">
        <f>[43]Agosto!$D$14</f>
        <v>13.7</v>
      </c>
      <c r="L47" s="11">
        <f>[43]Agosto!$D$15</f>
        <v>11.4</v>
      </c>
      <c r="M47" s="11">
        <f>[43]Agosto!$D$16</f>
        <v>16.5</v>
      </c>
      <c r="N47" s="11">
        <f>[43]Agosto!$D$17</f>
        <v>18</v>
      </c>
      <c r="O47" s="11">
        <f>[43]Agosto!$D$18</f>
        <v>9.9</v>
      </c>
      <c r="P47" s="11">
        <f>[43]Agosto!$D$19</f>
        <v>13</v>
      </c>
      <c r="Q47" s="11">
        <f>[43]Agosto!$D$20</f>
        <v>19.2</v>
      </c>
      <c r="R47" s="11">
        <f>[43]Agosto!$D$21</f>
        <v>19.899999999999999</v>
      </c>
      <c r="S47" s="11">
        <f>[43]Agosto!$D$22</f>
        <v>21.4</v>
      </c>
      <c r="T47" s="11">
        <f>[43]Agosto!$D$23</f>
        <v>18.899999999999999</v>
      </c>
      <c r="U47" s="11">
        <f>[43]Agosto!$D$24</f>
        <v>16</v>
      </c>
      <c r="V47" s="11">
        <f>[43]Agosto!$D$25</f>
        <v>14.4</v>
      </c>
      <c r="W47" s="11">
        <f>[43]Agosto!$D$26</f>
        <v>17.100000000000001</v>
      </c>
      <c r="X47" s="11">
        <f>[43]Agosto!$D$27</f>
        <v>15</v>
      </c>
      <c r="Y47" s="11">
        <f>[43]Agosto!$D$28</f>
        <v>12.6</v>
      </c>
      <c r="Z47" s="11">
        <f>[43]Agosto!$D$29</f>
        <v>16.100000000000001</v>
      </c>
      <c r="AA47" s="11">
        <f>[43]Agosto!$D$30</f>
        <v>19.8</v>
      </c>
      <c r="AB47" s="11">
        <f>[43]Agosto!$D$31</f>
        <v>15.9</v>
      </c>
      <c r="AC47" s="11">
        <f>[43]Agosto!$D$32</f>
        <v>15.4</v>
      </c>
      <c r="AD47" s="11">
        <f>[43]Agosto!$D$33</f>
        <v>21.7</v>
      </c>
      <c r="AE47" s="11">
        <f>[43]Agosto!$D$34</f>
        <v>22.1</v>
      </c>
      <c r="AF47" s="11">
        <f>[43]Agosto!$D$35</f>
        <v>23.7</v>
      </c>
      <c r="AG47" s="15">
        <f t="shared" si="25"/>
        <v>0.1</v>
      </c>
      <c r="AH47" s="88">
        <f t="shared" si="26"/>
        <v>15.719354838709679</v>
      </c>
    </row>
    <row r="48" spans="1:39" x14ac:dyDescent="0.2">
      <c r="A48" s="58" t="s">
        <v>44</v>
      </c>
      <c r="B48" s="11">
        <f>[44]Agosto!$D$5</f>
        <v>16.7</v>
      </c>
      <c r="C48" s="11">
        <f>[44]Agosto!$D$6</f>
        <v>15.3</v>
      </c>
      <c r="D48" s="11">
        <f>[44]Agosto!$D$7</f>
        <v>8.5</v>
      </c>
      <c r="E48" s="11">
        <f>[44]Agosto!$D$8</f>
        <v>8.9</v>
      </c>
      <c r="F48" s="11">
        <f>[44]Agosto!$D$9</f>
        <v>12.3</v>
      </c>
      <c r="G48" s="11">
        <f>[44]Agosto!$D$10</f>
        <v>16.8</v>
      </c>
      <c r="H48" s="11">
        <f>[44]Agosto!$D$11</f>
        <v>18.3</v>
      </c>
      <c r="I48" s="11">
        <f>[44]Agosto!$D$12</f>
        <v>19.8</v>
      </c>
      <c r="J48" s="11">
        <f>[44]Agosto!$D$13</f>
        <v>17.3</v>
      </c>
      <c r="K48" s="11">
        <f>[44]Agosto!$D$14</f>
        <v>16.899999999999999</v>
      </c>
      <c r="L48" s="11">
        <f>[44]Agosto!$D$15</f>
        <v>16.899999999999999</v>
      </c>
      <c r="M48" s="11">
        <f>[44]Agosto!$D$16</f>
        <v>19.100000000000001</v>
      </c>
      <c r="N48" s="11">
        <f>[44]Agosto!$D$17</f>
        <v>21</v>
      </c>
      <c r="O48" s="11">
        <f>[44]Agosto!$D$18</f>
        <v>15.2</v>
      </c>
      <c r="P48" s="11">
        <f>[44]Agosto!$D$19</f>
        <v>15.7</v>
      </c>
      <c r="Q48" s="11">
        <f>[44]Agosto!$D$20</f>
        <v>19</v>
      </c>
      <c r="R48" s="11">
        <f>[44]Agosto!$D$21</f>
        <v>20.7</v>
      </c>
      <c r="S48" s="11">
        <f>[44]Agosto!$D$22</f>
        <v>21.8</v>
      </c>
      <c r="T48" s="11">
        <f>[44]Agosto!$D$23</f>
        <v>19.5</v>
      </c>
      <c r="U48" s="11">
        <f>[44]Agosto!$D$24</f>
        <v>16.7</v>
      </c>
      <c r="V48" s="11">
        <f>[44]Agosto!$D$25</f>
        <v>18.7</v>
      </c>
      <c r="W48" s="11">
        <f>[44]Agosto!$D$26</f>
        <v>19.899999999999999</v>
      </c>
      <c r="X48" s="11">
        <f>[44]Agosto!$D$27</f>
        <v>20.100000000000001</v>
      </c>
      <c r="Y48" s="11">
        <f>[44]Agosto!$D$28</f>
        <v>19.3</v>
      </c>
      <c r="Z48" s="11">
        <f>[44]Agosto!$D$29</f>
        <v>19.600000000000001</v>
      </c>
      <c r="AA48" s="11">
        <f>[44]Agosto!$D$30</f>
        <v>19.7</v>
      </c>
      <c r="AB48" s="11">
        <f>[44]Agosto!$D$31</f>
        <v>16.8</v>
      </c>
      <c r="AC48" s="11">
        <f>[44]Agosto!$D$32</f>
        <v>21.1</v>
      </c>
      <c r="AD48" s="11">
        <f>[44]Agosto!$D$33</f>
        <v>21.1</v>
      </c>
      <c r="AE48" s="11">
        <f>[44]Agosto!$D$34</f>
        <v>20.3</v>
      </c>
      <c r="AF48" s="11">
        <f>[44]Agosto!$D$35</f>
        <v>22.3</v>
      </c>
      <c r="AG48" s="15">
        <f>MIN(B48:AF48)</f>
        <v>8.5</v>
      </c>
      <c r="AH48" s="88">
        <f>AVERAGE(B48:AF48)</f>
        <v>17.912903225806449</v>
      </c>
      <c r="AI48" s="12" t="s">
        <v>47</v>
      </c>
      <c r="AJ48" t="s">
        <v>47</v>
      </c>
      <c r="AL48" t="s">
        <v>47</v>
      </c>
    </row>
    <row r="49" spans="1:39" x14ac:dyDescent="0.2">
      <c r="A49" s="58" t="s">
        <v>20</v>
      </c>
      <c r="B49" s="11" t="str">
        <f>[45]Agosto!$D$5</f>
        <v>*</v>
      </c>
      <c r="C49" s="11" t="str">
        <f>[45]Agosto!$D$6</f>
        <v>*</v>
      </c>
      <c r="D49" s="11" t="str">
        <f>[45]Agosto!$D$7</f>
        <v>*</v>
      </c>
      <c r="E49" s="11" t="str">
        <f>[45]Agosto!$D$8</f>
        <v>*</v>
      </c>
      <c r="F49" s="11" t="str">
        <f>[45]Agosto!$D$9</f>
        <v>*</v>
      </c>
      <c r="G49" s="11" t="str">
        <f>[45]Agosto!$D$10</f>
        <v>*</v>
      </c>
      <c r="H49" s="11" t="str">
        <f>[45]Agosto!$D$11</f>
        <v>*</v>
      </c>
      <c r="I49" s="11" t="str">
        <f>[45]Agosto!$D$12</f>
        <v>*</v>
      </c>
      <c r="J49" s="11" t="str">
        <f>[45]Agosto!$D$13</f>
        <v>*</v>
      </c>
      <c r="K49" s="11" t="str">
        <f>[45]Agosto!$D$14</f>
        <v>*</v>
      </c>
      <c r="L49" s="11" t="str">
        <f>[45]Agosto!$D$15</f>
        <v>*</v>
      </c>
      <c r="M49" s="11" t="str">
        <f>[45]Agosto!$D$16</f>
        <v>*</v>
      </c>
      <c r="N49" s="11" t="str">
        <f>[45]Agosto!$D$17</f>
        <v>*</v>
      </c>
      <c r="O49" s="11" t="str">
        <f>[45]Agosto!$D$18</f>
        <v>*</v>
      </c>
      <c r="P49" s="11" t="str">
        <f>[45]Agosto!$D$19</f>
        <v>*</v>
      </c>
      <c r="Q49" s="11" t="str">
        <f>[45]Agosto!$D$20</f>
        <v>*</v>
      </c>
      <c r="R49" s="11">
        <f>[45]Agosto!$D$21</f>
        <v>27.5</v>
      </c>
      <c r="S49" s="11">
        <f>[45]Agosto!$D$22</f>
        <v>20.9</v>
      </c>
      <c r="T49" s="11">
        <f>[45]Agosto!$D$23</f>
        <v>20.7</v>
      </c>
      <c r="U49" s="11">
        <f>[45]Agosto!$D$24</f>
        <v>16.899999999999999</v>
      </c>
      <c r="V49" s="11">
        <f>[45]Agosto!$D$25</f>
        <v>17</v>
      </c>
      <c r="W49" s="11">
        <f>[45]Agosto!$D$26</f>
        <v>15.9</v>
      </c>
      <c r="X49" s="11">
        <f>[45]Agosto!$D$27</f>
        <v>15.3</v>
      </c>
      <c r="Y49" s="11">
        <f>[45]Agosto!$D$28</f>
        <v>14.1</v>
      </c>
      <c r="Z49" s="11">
        <f>[45]Agosto!$D$29</f>
        <v>14.1</v>
      </c>
      <c r="AA49" s="11">
        <f>[45]Agosto!$D$30</f>
        <v>15.4</v>
      </c>
      <c r="AB49" s="11">
        <f>[45]Agosto!$D$31</f>
        <v>19.100000000000001</v>
      </c>
      <c r="AC49" s="11">
        <f>[45]Agosto!$D$32</f>
        <v>19</v>
      </c>
      <c r="AD49" s="11">
        <f>[45]Agosto!$D$33</f>
        <v>19</v>
      </c>
      <c r="AE49" s="11">
        <f>[45]Agosto!$D$34</f>
        <v>22.3</v>
      </c>
      <c r="AF49" s="11">
        <f>[45]Agosto!$D$35</f>
        <v>22</v>
      </c>
      <c r="AG49" s="15">
        <f>MIN(B49:AF49)</f>
        <v>14.1</v>
      </c>
      <c r="AH49" s="88">
        <f>AVERAGE(B49:AF49)</f>
        <v>18.613333333333333</v>
      </c>
    </row>
    <row r="50" spans="1:39" s="5" customFormat="1" ht="17.100000000000001" customHeight="1" x14ac:dyDescent="0.2">
      <c r="A50" s="59" t="s">
        <v>228</v>
      </c>
      <c r="B50" s="13">
        <f t="shared" ref="B50:AG50" si="27">MIN(B5:B49)</f>
        <v>11.5</v>
      </c>
      <c r="C50" s="13">
        <f t="shared" si="27"/>
        <v>7.3</v>
      </c>
      <c r="D50" s="13">
        <f t="shared" si="27"/>
        <v>2</v>
      </c>
      <c r="E50" s="13">
        <f t="shared" si="27"/>
        <v>-0.9</v>
      </c>
      <c r="F50" s="13">
        <f t="shared" si="27"/>
        <v>2.8</v>
      </c>
      <c r="G50" s="13">
        <f t="shared" si="27"/>
        <v>8.6</v>
      </c>
      <c r="H50" s="13">
        <f t="shared" si="27"/>
        <v>12.1</v>
      </c>
      <c r="I50" s="13">
        <f t="shared" si="27"/>
        <v>13.6</v>
      </c>
      <c r="J50" s="13">
        <f t="shared" si="27"/>
        <v>12.3</v>
      </c>
      <c r="K50" s="13">
        <f t="shared" si="27"/>
        <v>9.8000000000000007</v>
      </c>
      <c r="L50" s="13">
        <f t="shared" si="27"/>
        <v>7.8</v>
      </c>
      <c r="M50" s="13">
        <f t="shared" si="27"/>
        <v>12.9</v>
      </c>
      <c r="N50" s="13">
        <f t="shared" si="27"/>
        <v>13.5</v>
      </c>
      <c r="O50" s="13">
        <f t="shared" si="27"/>
        <v>3.8</v>
      </c>
      <c r="P50" s="13">
        <f t="shared" si="27"/>
        <v>8.1</v>
      </c>
      <c r="Q50" s="13">
        <f t="shared" si="27"/>
        <v>13.7</v>
      </c>
      <c r="R50" s="13">
        <f t="shared" si="27"/>
        <v>11.6</v>
      </c>
      <c r="S50" s="13">
        <f t="shared" si="27"/>
        <v>16.399999999999999</v>
      </c>
      <c r="T50" s="13">
        <f t="shared" si="27"/>
        <v>14</v>
      </c>
      <c r="U50" s="13">
        <f t="shared" si="27"/>
        <v>10.199999999999999</v>
      </c>
      <c r="V50" s="13">
        <f t="shared" si="27"/>
        <v>11.7</v>
      </c>
      <c r="W50" s="13">
        <f t="shared" si="27"/>
        <v>11.6</v>
      </c>
      <c r="X50" s="13">
        <f t="shared" si="27"/>
        <v>11.5</v>
      </c>
      <c r="Y50" s="13">
        <f t="shared" si="27"/>
        <v>7</v>
      </c>
      <c r="Z50" s="13">
        <f t="shared" si="27"/>
        <v>11.5</v>
      </c>
      <c r="AA50" s="13">
        <f t="shared" si="27"/>
        <v>12</v>
      </c>
      <c r="AB50" s="13">
        <f t="shared" si="27"/>
        <v>12.8</v>
      </c>
      <c r="AC50" s="13">
        <f t="shared" si="27"/>
        <v>11.7</v>
      </c>
      <c r="AD50" s="13">
        <f t="shared" si="27"/>
        <v>13.7</v>
      </c>
      <c r="AE50" s="13">
        <f t="shared" si="27"/>
        <v>14.8</v>
      </c>
      <c r="AF50" s="13">
        <f t="shared" si="27"/>
        <v>16.899999999999999</v>
      </c>
      <c r="AG50" s="15">
        <f t="shared" si="27"/>
        <v>-0.9</v>
      </c>
      <c r="AH50" s="88">
        <f>AVERAGE(AH5:AH49)</f>
        <v>15.528765918103778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55"/>
      <c r="AE51" s="55"/>
      <c r="AF51" s="61" t="s">
        <v>47</v>
      </c>
      <c r="AG51" s="52"/>
      <c r="AH51" s="54"/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3"/>
      <c r="K52" s="133"/>
      <c r="L52" s="133"/>
      <c r="M52" s="133" t="s">
        <v>45</v>
      </c>
      <c r="N52" s="133"/>
      <c r="O52" s="133"/>
      <c r="P52" s="133"/>
      <c r="Q52" s="133"/>
      <c r="R52" s="133"/>
      <c r="S52" s="133"/>
      <c r="T52" s="142" t="s">
        <v>97</v>
      </c>
      <c r="U52" s="142"/>
      <c r="V52" s="142"/>
      <c r="W52" s="142"/>
      <c r="X52" s="142"/>
      <c r="Y52" s="133"/>
      <c r="Z52" s="133"/>
      <c r="AA52" s="133"/>
      <c r="AB52" s="133"/>
      <c r="AC52" s="133"/>
      <c r="AD52" s="133"/>
      <c r="AE52" s="133"/>
      <c r="AF52" s="133"/>
      <c r="AG52" s="52"/>
      <c r="AH52" s="51"/>
      <c r="AL52" t="s">
        <v>47</v>
      </c>
      <c r="AM52" t="s">
        <v>47</v>
      </c>
    </row>
    <row r="53" spans="1:39" x14ac:dyDescent="0.2">
      <c r="A53" s="50"/>
      <c r="B53" s="133"/>
      <c r="C53" s="133"/>
      <c r="D53" s="133"/>
      <c r="E53" s="133"/>
      <c r="F53" s="133"/>
      <c r="G53" s="133"/>
      <c r="H53" s="133"/>
      <c r="I53" s="133"/>
      <c r="J53" s="134"/>
      <c r="K53" s="134"/>
      <c r="L53" s="134"/>
      <c r="M53" s="134" t="s">
        <v>46</v>
      </c>
      <c r="N53" s="134"/>
      <c r="O53" s="134"/>
      <c r="P53" s="134"/>
      <c r="Q53" s="133"/>
      <c r="R53" s="133"/>
      <c r="S53" s="133"/>
      <c r="T53" s="143" t="s">
        <v>98</v>
      </c>
      <c r="U53" s="143"/>
      <c r="V53" s="143"/>
      <c r="W53" s="143"/>
      <c r="X53" s="143"/>
      <c r="Y53" s="133"/>
      <c r="Z53" s="133"/>
      <c r="AA53" s="133"/>
      <c r="AB53" s="133"/>
      <c r="AC53" s="133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55"/>
      <c r="AE54" s="55"/>
      <c r="AF54" s="55"/>
      <c r="AG54" s="52"/>
      <c r="AH54" s="89"/>
    </row>
    <row r="55" spans="1:39" x14ac:dyDescent="0.2">
      <c r="A55" s="50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55"/>
      <c r="AG55" s="52"/>
      <c r="AH55" s="54"/>
      <c r="AK55" t="s">
        <v>47</v>
      </c>
      <c r="AL55" t="s">
        <v>47</v>
      </c>
    </row>
    <row r="56" spans="1:39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56"/>
      <c r="AG56" s="52"/>
      <c r="AH56" s="54"/>
      <c r="AL56" t="s">
        <v>47</v>
      </c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0"/>
      <c r="AL57" t="s">
        <v>47</v>
      </c>
    </row>
    <row r="58" spans="1:39" x14ac:dyDescent="0.2">
      <c r="AJ58" t="s">
        <v>47</v>
      </c>
    </row>
    <row r="60" spans="1:39" x14ac:dyDescent="0.2">
      <c r="AD60" s="2" t="s">
        <v>47</v>
      </c>
      <c r="AM60" t="s">
        <v>47</v>
      </c>
    </row>
    <row r="62" spans="1:39" x14ac:dyDescent="0.2">
      <c r="AI62" s="12" t="s">
        <v>47</v>
      </c>
      <c r="AJ62" t="s">
        <v>47</v>
      </c>
    </row>
    <row r="65" spans="9:35" x14ac:dyDescent="0.2">
      <c r="I65" s="2" t="s">
        <v>47</v>
      </c>
      <c r="Y65" s="2" t="s">
        <v>47</v>
      </c>
      <c r="AB65" s="2" t="s">
        <v>47</v>
      </c>
      <c r="AI65" t="s">
        <v>47</v>
      </c>
    </row>
    <row r="72" spans="9:35" x14ac:dyDescent="0.2">
      <c r="AI72" s="12" t="s">
        <v>47</v>
      </c>
    </row>
    <row r="93" spans="40:40" x14ac:dyDescent="0.2">
      <c r="AN93" s="12" t="s">
        <v>47</v>
      </c>
    </row>
  </sheetData>
  <sheetProtection password="C6EC" sheet="1" objects="1" scenarios="1"/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J64" sqref="AJ64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6" ht="20.100000000000001" customHeight="1" x14ac:dyDescent="0.2">
      <c r="A1" s="151" t="s">
        <v>25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3"/>
    </row>
    <row r="2" spans="1:36" s="4" customFormat="1" ht="20.100000000000001" customHeight="1" x14ac:dyDescent="0.2">
      <c r="A2" s="154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9"/>
      <c r="AG2" s="150"/>
    </row>
    <row r="3" spans="1:36" s="5" customFormat="1" ht="20.100000000000001" customHeight="1" x14ac:dyDescent="0.2">
      <c r="A3" s="154"/>
      <c r="B3" s="144">
        <v>1</v>
      </c>
      <c r="C3" s="144">
        <f>SUM(B3+1)</f>
        <v>2</v>
      </c>
      <c r="D3" s="144">
        <f t="shared" ref="D3:AD3" si="0">SUM(C3+1)</f>
        <v>3</v>
      </c>
      <c r="E3" s="144">
        <f t="shared" si="0"/>
        <v>4</v>
      </c>
      <c r="F3" s="144">
        <f t="shared" si="0"/>
        <v>5</v>
      </c>
      <c r="G3" s="144">
        <f t="shared" si="0"/>
        <v>6</v>
      </c>
      <c r="H3" s="144">
        <f t="shared" si="0"/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f t="shared" si="0"/>
        <v>28</v>
      </c>
      <c r="AD3" s="144">
        <f t="shared" si="0"/>
        <v>29</v>
      </c>
      <c r="AE3" s="144">
        <v>30</v>
      </c>
      <c r="AF3" s="145">
        <v>31</v>
      </c>
      <c r="AG3" s="165" t="s">
        <v>36</v>
      </c>
    </row>
    <row r="4" spans="1:36" s="5" customFormat="1" ht="20.100000000000001" customHeight="1" x14ac:dyDescent="0.2">
      <c r="A4" s="15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6"/>
      <c r="AG4" s="166"/>
    </row>
    <row r="5" spans="1:36" s="5" customFormat="1" x14ac:dyDescent="0.2">
      <c r="A5" s="58" t="s">
        <v>40</v>
      </c>
      <c r="B5" s="120">
        <f>[1]Agosto!$E$5</f>
        <v>55.708333333333336</v>
      </c>
      <c r="C5" s="120">
        <f>[1]Agosto!$E$6</f>
        <v>56.333333333333336</v>
      </c>
      <c r="D5" s="120">
        <f>[1]Agosto!$E$7</f>
        <v>55.708333333333336</v>
      </c>
      <c r="E5" s="120">
        <f>[1]Agosto!$E$8</f>
        <v>56.208333333333336</v>
      </c>
      <c r="F5" s="120">
        <f>[1]Agosto!$E$9</f>
        <v>80.666666666666671</v>
      </c>
      <c r="G5" s="120">
        <f>[1]Agosto!$E$10</f>
        <v>85.208333333333329</v>
      </c>
      <c r="H5" s="120">
        <f>[1]Agosto!$E$11</f>
        <v>69.375</v>
      </c>
      <c r="I5" s="120">
        <f>[1]Agosto!$E$12</f>
        <v>59.583333333333336</v>
      </c>
      <c r="J5" s="120">
        <f>[1]Agosto!$E$13</f>
        <v>52.916666666666664</v>
      </c>
      <c r="K5" s="120">
        <f>[1]Agosto!$E$14</f>
        <v>55.291666666666664</v>
      </c>
      <c r="L5" s="120">
        <f>[1]Agosto!$E$15</f>
        <v>60.291666666666664</v>
      </c>
      <c r="M5" s="120">
        <f>[1]Agosto!$E$16</f>
        <v>51.958333333333336</v>
      </c>
      <c r="N5" s="120">
        <f>[1]Agosto!$E$17</f>
        <v>57.875</v>
      </c>
      <c r="O5" s="120">
        <f>[1]Agosto!$E$18</f>
        <v>47.166666666666664</v>
      </c>
      <c r="P5" s="120">
        <f>[1]Agosto!$E$19</f>
        <v>60</v>
      </c>
      <c r="Q5" s="120">
        <f>[1]Agosto!$E$20</f>
        <v>57.041666666666664</v>
      </c>
      <c r="R5" s="120">
        <f>[1]Agosto!$E$21</f>
        <v>49.863636363636367</v>
      </c>
      <c r="S5" s="120">
        <f>[1]Agosto!$E$22</f>
        <v>51.166666666666664</v>
      </c>
      <c r="T5" s="120">
        <f>[1]Agosto!$E$23</f>
        <v>69.875</v>
      </c>
      <c r="U5" s="120">
        <f>[1]Agosto!$E$24</f>
        <v>71.583333333333329</v>
      </c>
      <c r="V5" s="120">
        <f>[1]Agosto!$E$25</f>
        <v>65.291666666666671</v>
      </c>
      <c r="W5" s="120">
        <f>[1]Agosto!$E$26</f>
        <v>60.416666666666664</v>
      </c>
      <c r="X5" s="120">
        <f>[1]Agosto!$E$27</f>
        <v>59.25</v>
      </c>
      <c r="Y5" s="120">
        <f>[1]Agosto!$E$28</f>
        <v>58.583333333333336</v>
      </c>
      <c r="Z5" s="120">
        <f>[1]Agosto!$E$29</f>
        <v>52.208333333333336</v>
      </c>
      <c r="AA5" s="120">
        <f>[1]Agosto!$E$30</f>
        <v>47.708333333333336</v>
      </c>
      <c r="AB5" s="120">
        <f>[1]Agosto!$E$31</f>
        <v>54.75</v>
      </c>
      <c r="AC5" s="120">
        <f>[1]Agosto!$E$32</f>
        <v>57.583333333333336</v>
      </c>
      <c r="AD5" s="120">
        <f>[1]Agosto!$E$33</f>
        <v>52.75</v>
      </c>
      <c r="AE5" s="120">
        <f>[1]Agosto!$E$34</f>
        <v>54.416666666666664</v>
      </c>
      <c r="AF5" s="120">
        <f>[1]Agosto!$E$35</f>
        <v>54.833333333333336</v>
      </c>
      <c r="AG5" s="87">
        <f t="shared" ref="AG5:AG9" si="1">AVERAGE(B5:AF5)</f>
        <v>58.761730205278582</v>
      </c>
    </row>
    <row r="6" spans="1:36" x14ac:dyDescent="0.2">
      <c r="A6" s="58" t="s">
        <v>0</v>
      </c>
      <c r="B6" s="11">
        <f>[2]Agosto!$E$5</f>
        <v>51.583333333333336</v>
      </c>
      <c r="C6" s="11">
        <f>[2]Agosto!$E$6</f>
        <v>50.791666666666664</v>
      </c>
      <c r="D6" s="11">
        <f>[2]Agosto!$E$7</f>
        <v>59.25</v>
      </c>
      <c r="E6" s="11">
        <f>[2]Agosto!$E$8</f>
        <v>49.375</v>
      </c>
      <c r="F6" s="11">
        <f>[2]Agosto!$E$9</f>
        <v>59.208333333333336</v>
      </c>
      <c r="G6" s="11">
        <f>[2]Agosto!$E$10</f>
        <v>65.541666666666671</v>
      </c>
      <c r="H6" s="11">
        <f>[2]Agosto!$E$11</f>
        <v>62.416666666666664</v>
      </c>
      <c r="I6" s="11">
        <f>[2]Agosto!$E$12</f>
        <v>62.541666666666664</v>
      </c>
      <c r="J6" s="11">
        <f>[2]Agosto!$E$13</f>
        <v>46</v>
      </c>
      <c r="K6" s="11">
        <f>[2]Agosto!$E$14</f>
        <v>76.791666666666671</v>
      </c>
      <c r="L6" s="11">
        <f>[2]Agosto!$E$15</f>
        <v>67.541666666666671</v>
      </c>
      <c r="M6" s="11">
        <f>[2]Agosto!$E$16</f>
        <v>45.458333333333336</v>
      </c>
      <c r="N6" s="11">
        <f>[2]Agosto!$E$17</f>
        <v>55.375</v>
      </c>
      <c r="O6" s="11">
        <f>[2]Agosto!$E$18</f>
        <v>42.541666666666664</v>
      </c>
      <c r="P6" s="11">
        <f>[2]Agosto!$E$19</f>
        <v>53.5</v>
      </c>
      <c r="Q6" s="11">
        <f>[2]Agosto!$E$20</f>
        <v>54.75</v>
      </c>
      <c r="R6" s="11">
        <f>[2]Agosto!$E$21</f>
        <v>41.583333333333336</v>
      </c>
      <c r="S6" s="11">
        <f>[2]Agosto!$E$22</f>
        <v>40.75</v>
      </c>
      <c r="T6" s="11">
        <f>[2]Agosto!$E$23</f>
        <v>66.958333333333329</v>
      </c>
      <c r="U6" s="11">
        <f>[2]Agosto!$E$24</f>
        <v>62.958333333333336</v>
      </c>
      <c r="V6" s="11">
        <f>[2]Agosto!$E$25</f>
        <v>63.458333333333336</v>
      </c>
      <c r="W6" s="11">
        <f>[2]Agosto!$E$26</f>
        <v>62.291666666666664</v>
      </c>
      <c r="X6" s="11">
        <f>[2]Agosto!$E$27</f>
        <v>64.625</v>
      </c>
      <c r="Y6" s="11">
        <f>[2]Agosto!$E$28</f>
        <v>51.458333333333336</v>
      </c>
      <c r="Z6" s="11">
        <f>[2]Agosto!$E$29</f>
        <v>53</v>
      </c>
      <c r="AA6" s="11">
        <f>[2]Agosto!$E$30</f>
        <v>62.625</v>
      </c>
      <c r="AB6" s="11">
        <f>[2]Agosto!$E$31</f>
        <v>61.541666666666664</v>
      </c>
      <c r="AC6" s="11">
        <f>[2]Agosto!$E$32</f>
        <v>60.625</v>
      </c>
      <c r="AD6" s="11">
        <f>[2]Agosto!$E$33</f>
        <v>48.5</v>
      </c>
      <c r="AE6" s="11">
        <f>[2]Agosto!$E$34</f>
        <v>41.291666666666664</v>
      </c>
      <c r="AF6" s="11">
        <f>[2]Agosto!$E$35</f>
        <v>56.416666666666664</v>
      </c>
      <c r="AG6" s="87">
        <f t="shared" si="1"/>
        <v>56.153225806451616</v>
      </c>
    </row>
    <row r="7" spans="1:36" x14ac:dyDescent="0.2">
      <c r="A7" s="58" t="s">
        <v>104</v>
      </c>
      <c r="B7" s="11">
        <f>[3]Agosto!$E$5</f>
        <v>39.8125</v>
      </c>
      <c r="C7" s="11">
        <f>[3]Agosto!$E$6</f>
        <v>48</v>
      </c>
      <c r="D7" s="11">
        <f>[3]Agosto!$E$7</f>
        <v>47.058823529411768</v>
      </c>
      <c r="E7" s="11">
        <f>[3]Agosto!$E$8</f>
        <v>43.9375</v>
      </c>
      <c r="F7" s="11">
        <f>[3]Agosto!$E$9</f>
        <v>57.625</v>
      </c>
      <c r="G7" s="11">
        <f>[3]Agosto!$E$10</f>
        <v>55.5625</v>
      </c>
      <c r="H7" s="11">
        <f>[3]Agosto!$E$11</f>
        <v>57.375</v>
      </c>
      <c r="I7" s="11">
        <f>[3]Agosto!$E$12</f>
        <v>46.3125</v>
      </c>
      <c r="J7" s="11">
        <f>[3]Agosto!$E$13</f>
        <v>35.375</v>
      </c>
      <c r="K7" s="11">
        <f>[3]Agosto!$E$14</f>
        <v>60.125</v>
      </c>
      <c r="L7" s="11">
        <f>[3]Agosto!$E$15</f>
        <v>52.588235294117645</v>
      </c>
      <c r="M7" s="11">
        <f>[3]Agosto!$E$16</f>
        <v>37.4375</v>
      </c>
      <c r="N7" s="11">
        <f>[3]Agosto!$E$17</f>
        <v>48.0625</v>
      </c>
      <c r="O7" s="11">
        <f>[3]Agosto!$E$18</f>
        <v>41.764705882352942</v>
      </c>
      <c r="P7" s="11">
        <f>[3]Agosto!$E$19</f>
        <v>49.5</v>
      </c>
      <c r="Q7" s="11">
        <f>[3]Agosto!$E$20</f>
        <v>41.8125</v>
      </c>
      <c r="R7" s="11">
        <f>[3]Agosto!$E$21</f>
        <v>34.875</v>
      </c>
      <c r="S7" s="11">
        <f>[3]Agosto!$E$22</f>
        <v>42.875</v>
      </c>
      <c r="T7" s="11">
        <f>[3]Agosto!$E$23</f>
        <v>56.625</v>
      </c>
      <c r="U7" s="11">
        <f>[3]Agosto!$E$24</f>
        <v>57.5</v>
      </c>
      <c r="V7" s="11">
        <f>[3]Agosto!$E$25</f>
        <v>55</v>
      </c>
      <c r="W7" s="11">
        <f>[3]Agosto!$E$26</f>
        <v>49.411764705882355</v>
      </c>
      <c r="X7" s="11">
        <f>[3]Agosto!$E$27</f>
        <v>46.176470588235297</v>
      </c>
      <c r="Y7" s="11">
        <f>[3]Agosto!$E$28</f>
        <v>40.529411764705884</v>
      </c>
      <c r="Z7" s="11">
        <f>[3]Agosto!$E$29</f>
        <v>42.235294117647058</v>
      </c>
      <c r="AA7" s="11">
        <f>[3]Agosto!$E$30</f>
        <v>44.3125</v>
      </c>
      <c r="AB7" s="11">
        <f>[3]Agosto!$E$31</f>
        <v>55.875</v>
      </c>
      <c r="AC7" s="11">
        <f>[3]Agosto!$E$32</f>
        <v>48.0625</v>
      </c>
      <c r="AD7" s="11">
        <f>[3]Agosto!$E$33</f>
        <v>37.875</v>
      </c>
      <c r="AE7" s="11">
        <f>[3]Agosto!$E$34</f>
        <v>33.875</v>
      </c>
      <c r="AF7" s="11">
        <f>[3]Agosto!$E$35</f>
        <v>56.266666666666666</v>
      </c>
      <c r="AG7" s="87">
        <f t="shared" si="1"/>
        <v>47.220770082226437</v>
      </c>
    </row>
    <row r="8" spans="1:36" x14ac:dyDescent="0.2">
      <c r="A8" s="58" t="s">
        <v>1</v>
      </c>
      <c r="B8" s="11">
        <f>[4]Agosto!$E$5</f>
        <v>56.375</v>
      </c>
      <c r="C8" s="11">
        <f>[4]Agosto!$E$6</f>
        <v>58.708333333333336</v>
      </c>
      <c r="D8" s="11">
        <f>[4]Agosto!$E$7</f>
        <v>56.958333333333336</v>
      </c>
      <c r="E8" s="11">
        <f>[4]Agosto!$E$8</f>
        <v>55.708333333333336</v>
      </c>
      <c r="F8" s="11">
        <f>[4]Agosto!$E$9</f>
        <v>55.666666666666664</v>
      </c>
      <c r="G8" s="11">
        <f>[4]Agosto!$E$10</f>
        <v>71.75</v>
      </c>
      <c r="H8" s="11" t="str">
        <f>[4]Agosto!$E$11</f>
        <v>*</v>
      </c>
      <c r="I8" s="11" t="str">
        <f>[4]Agosto!$E$12</f>
        <v>*</v>
      </c>
      <c r="J8" s="11" t="str">
        <f>[4]Agosto!$E$13</f>
        <v>*</v>
      </c>
      <c r="K8" s="11" t="str">
        <f>[4]Agosto!$E$14</f>
        <v>*</v>
      </c>
      <c r="L8" s="11" t="str">
        <f>[4]Agosto!$E$15</f>
        <v>*</v>
      </c>
      <c r="M8" s="11" t="str">
        <f>[4]Agosto!$E$16</f>
        <v>*</v>
      </c>
      <c r="N8" s="11">
        <f>[4]Agosto!$E$17</f>
        <v>42.5</v>
      </c>
      <c r="O8" s="11">
        <f>[4]Agosto!$E$18</f>
        <v>43.416666666666664</v>
      </c>
      <c r="P8" s="11">
        <f>[4]Agosto!$E$19</f>
        <v>50.583333333333336</v>
      </c>
      <c r="Q8" s="11">
        <f>[4]Agosto!$E$20</f>
        <v>41.166666666666664</v>
      </c>
      <c r="R8" s="11">
        <f>[4]Agosto!$E$21</f>
        <v>46.291666666666664</v>
      </c>
      <c r="S8" s="11">
        <f>[4]Agosto!$E$22</f>
        <v>53.375</v>
      </c>
      <c r="T8" s="11">
        <f>[4]Agosto!$E$23</f>
        <v>61.75</v>
      </c>
      <c r="U8" s="11">
        <f>[4]Agosto!$E$24</f>
        <v>58.333333333333336</v>
      </c>
      <c r="V8" s="11">
        <f>[4]Agosto!$E$25</f>
        <v>64.2</v>
      </c>
      <c r="W8" s="11" t="str">
        <f>[4]Agosto!$E$26</f>
        <v>*</v>
      </c>
      <c r="X8" s="11" t="str">
        <f>[4]Agosto!$E$27</f>
        <v>*</v>
      </c>
      <c r="Y8" s="11" t="str">
        <f>[4]Agosto!$E$28</f>
        <v>*</v>
      </c>
      <c r="Z8" s="11" t="str">
        <f>[4]Agosto!$E$29</f>
        <v>*</v>
      </c>
      <c r="AA8" s="11" t="str">
        <f>[4]Agosto!$E$30</f>
        <v>*</v>
      </c>
      <c r="AB8" s="11" t="str">
        <f>[4]Agosto!$E$31</f>
        <v>*</v>
      </c>
      <c r="AC8" s="11">
        <f>[4]Agosto!$E$32</f>
        <v>37.583333333333336</v>
      </c>
      <c r="AD8" s="11">
        <f>[4]Agosto!$E$33</f>
        <v>54.541666666666664</v>
      </c>
      <c r="AE8" s="11">
        <f>[4]Agosto!$E$34</f>
        <v>50.25</v>
      </c>
      <c r="AF8" s="11">
        <f>[4]Agosto!$E$35</f>
        <v>51.416666666666664</v>
      </c>
      <c r="AG8" s="87">
        <f t="shared" ref="AG8" si="2">AVERAGE(B8:AF8)</f>
        <v>53.188157894736847</v>
      </c>
    </row>
    <row r="9" spans="1:36" x14ac:dyDescent="0.2">
      <c r="A9" s="58" t="s">
        <v>167</v>
      </c>
      <c r="B9" s="11">
        <f>[5]Agosto!$E$5</f>
        <v>48</v>
      </c>
      <c r="C9" s="11">
        <f>[5]Agosto!$E$6</f>
        <v>61.083333333333336</v>
      </c>
      <c r="D9" s="11">
        <f>[5]Agosto!$E$7</f>
        <v>59.041666666666664</v>
      </c>
      <c r="E9" s="11">
        <f>[5]Agosto!$E$8</f>
        <v>53.166666666666664</v>
      </c>
      <c r="F9" s="11">
        <f>[5]Agosto!$E$9</f>
        <v>63</v>
      </c>
      <c r="G9" s="11">
        <f>[5]Agosto!$E$10</f>
        <v>68.833333333333329</v>
      </c>
      <c r="H9" s="11">
        <f>[5]Agosto!$E$11</f>
        <v>66.708333333333329</v>
      </c>
      <c r="I9" s="11">
        <f>[5]Agosto!$E$12</f>
        <v>62.086956521739133</v>
      </c>
      <c r="J9" s="11">
        <f>[5]Agosto!$E$13</f>
        <v>44.454545454545453</v>
      </c>
      <c r="K9" s="11">
        <f>[5]Agosto!$E$14</f>
        <v>91.63636363636364</v>
      </c>
      <c r="L9" s="11">
        <f>[5]Agosto!$E$15</f>
        <v>65.608695652173907</v>
      </c>
      <c r="M9" s="11">
        <f>[5]Agosto!$E$16</f>
        <v>38.142857142857146</v>
      </c>
      <c r="N9" s="11">
        <f>[5]Agosto!$E$17</f>
        <v>56.863636363636367</v>
      </c>
      <c r="O9" s="11">
        <f>[5]Agosto!$E$18</f>
        <v>50.291666666666664</v>
      </c>
      <c r="P9" s="11">
        <f>[5]Agosto!$E$19</f>
        <v>56.304347826086953</v>
      </c>
      <c r="Q9" s="11">
        <f>[5]Agosto!$E$20</f>
        <v>55.478260869565219</v>
      </c>
      <c r="R9" s="11">
        <f>[5]Agosto!$E$21</f>
        <v>42</v>
      </c>
      <c r="S9" s="11">
        <f>[5]Agosto!$E$22</f>
        <v>43.863636363636367</v>
      </c>
      <c r="T9" s="11">
        <f>[5]Agosto!$E$23</f>
        <v>76.090909090909093</v>
      </c>
      <c r="U9" s="11">
        <f>[5]Agosto!$E$24</f>
        <v>63.708333333333336</v>
      </c>
      <c r="V9" s="11">
        <f>[5]Agosto!$E$25</f>
        <v>65.166666666666671</v>
      </c>
      <c r="W9" s="11">
        <f>[5]Agosto!$E$26</f>
        <v>59.708333333333336</v>
      </c>
      <c r="X9" s="11">
        <f>[5]Agosto!$E$27</f>
        <v>63</v>
      </c>
      <c r="Y9" s="11">
        <f>[5]Agosto!$E$28</f>
        <v>47.708333333333336</v>
      </c>
      <c r="Z9" s="11">
        <f>[5]Agosto!$E$29</f>
        <v>52.458333333333336</v>
      </c>
      <c r="AA9" s="11">
        <f>[5]Agosto!$E$30</f>
        <v>62.583333333333336</v>
      </c>
      <c r="AB9" s="11">
        <f>[5]Agosto!$E$31</f>
        <v>59.833333333333336</v>
      </c>
      <c r="AC9" s="11">
        <f>[5]Agosto!$E$32</f>
        <v>49.125</v>
      </c>
      <c r="AD9" s="11">
        <f>[5]Agosto!$E$33</f>
        <v>47.041666666666664</v>
      </c>
      <c r="AE9" s="11">
        <f>[5]Agosto!$E$34</f>
        <v>42</v>
      </c>
      <c r="AF9" s="11">
        <f>[5]Agosto!$E$35</f>
        <v>58.333333333333336</v>
      </c>
      <c r="AG9" s="87">
        <f t="shared" si="1"/>
        <v>57.203931470586433</v>
      </c>
    </row>
    <row r="10" spans="1:36" x14ac:dyDescent="0.2">
      <c r="A10" s="58" t="s">
        <v>111</v>
      </c>
      <c r="B10" s="11" t="str">
        <f>[6]Agosto!$E$5</f>
        <v>*</v>
      </c>
      <c r="C10" s="11" t="str">
        <f>[6]Agosto!$E$6</f>
        <v>*</v>
      </c>
      <c r="D10" s="11" t="str">
        <f>[6]Agosto!$E$7</f>
        <v>*</v>
      </c>
      <c r="E10" s="11" t="str">
        <f>[6]Agosto!$E$8</f>
        <v>*</v>
      </c>
      <c r="F10" s="11" t="str">
        <f>[6]Agosto!$E$9</f>
        <v>*</v>
      </c>
      <c r="G10" s="11" t="str">
        <f>[6]Agosto!$E$10</f>
        <v>*</v>
      </c>
      <c r="H10" s="11" t="str">
        <f>[6]Agosto!$E$11</f>
        <v>*</v>
      </c>
      <c r="I10" s="11" t="str">
        <f>[6]Agosto!$E$12</f>
        <v>*</v>
      </c>
      <c r="J10" s="11" t="str">
        <f>[6]Agosto!$E$13</f>
        <v>*</v>
      </c>
      <c r="K10" s="11" t="str">
        <f>[6]Agosto!$E$14</f>
        <v>*</v>
      </c>
      <c r="L10" s="11" t="str">
        <f>[6]Agosto!$E$15</f>
        <v>*</v>
      </c>
      <c r="M10" s="11" t="str">
        <f>[6]Agosto!$E$16</f>
        <v>*</v>
      </c>
      <c r="N10" s="11" t="str">
        <f>[6]Agosto!$E$17</f>
        <v>*</v>
      </c>
      <c r="O10" s="11" t="str">
        <f>[6]Agosto!$E$18</f>
        <v>*</v>
      </c>
      <c r="P10" s="11" t="str">
        <f>[6]Agosto!$E$19</f>
        <v>*</v>
      </c>
      <c r="Q10" s="11" t="str">
        <f>[6]Agosto!$E$20</f>
        <v>*</v>
      </c>
      <c r="R10" s="11" t="str">
        <f>[6]Agosto!$E$21</f>
        <v>*</v>
      </c>
      <c r="S10" s="11" t="str">
        <f>[6]Agosto!$E$22</f>
        <v>*</v>
      </c>
      <c r="T10" s="11" t="str">
        <f>[6]Agosto!$E$23</f>
        <v>*</v>
      </c>
      <c r="U10" s="11" t="str">
        <f>[6]Agosto!$E$24</f>
        <v>*</v>
      </c>
      <c r="V10" s="11" t="str">
        <f>[6]Agosto!$E$25</f>
        <v>*</v>
      </c>
      <c r="W10" s="11" t="str">
        <f>[6]Agosto!$E$26</f>
        <v>*</v>
      </c>
      <c r="X10" s="11" t="str">
        <f>[6]Agosto!$E$27</f>
        <v>*</v>
      </c>
      <c r="Y10" s="11" t="str">
        <f>[6]Agosto!$E$28</f>
        <v>*</v>
      </c>
      <c r="Z10" s="11" t="str">
        <f>[6]Agosto!$E$29</f>
        <v>*</v>
      </c>
      <c r="AA10" s="11" t="str">
        <f>[6]Agosto!$E$30</f>
        <v>*</v>
      </c>
      <c r="AB10" s="11" t="str">
        <f>[6]Agosto!$E$31</f>
        <v>*</v>
      </c>
      <c r="AC10" s="11" t="str">
        <f>[6]Agosto!$E$32</f>
        <v>*</v>
      </c>
      <c r="AD10" s="11" t="str">
        <f>[6]Agosto!$E$33</f>
        <v>*</v>
      </c>
      <c r="AE10" s="11" t="str">
        <f>[6]Agosto!$E$34</f>
        <v>*</v>
      </c>
      <c r="AF10" s="11" t="str">
        <f>[6]Agosto!$E$35</f>
        <v>*</v>
      </c>
      <c r="AG10" s="87" t="s">
        <v>226</v>
      </c>
    </row>
    <row r="11" spans="1:36" x14ac:dyDescent="0.2">
      <c r="A11" s="58" t="s">
        <v>64</v>
      </c>
      <c r="B11" s="11">
        <f>[7]Agosto!$E$5</f>
        <v>44.666666666666664</v>
      </c>
      <c r="C11" s="11">
        <f>[7]Agosto!$E$6</f>
        <v>44.791666666666664</v>
      </c>
      <c r="D11" s="11">
        <f>[7]Agosto!$E$7</f>
        <v>55</v>
      </c>
      <c r="E11" s="11">
        <f>[7]Agosto!$E$8</f>
        <v>57.25</v>
      </c>
      <c r="F11" s="11">
        <f>[7]Agosto!$E$9</f>
        <v>64.333333333333329</v>
      </c>
      <c r="G11" s="11">
        <f>[7]Agosto!$E$10</f>
        <v>68.791666666666671</v>
      </c>
      <c r="H11" s="11">
        <f>[7]Agosto!$E$11</f>
        <v>66.208333333333329</v>
      </c>
      <c r="I11" s="11">
        <f>[7]Agosto!$E$12</f>
        <v>49.125</v>
      </c>
      <c r="J11" s="11">
        <f>[7]Agosto!$E$13</f>
        <v>39.75</v>
      </c>
      <c r="K11" s="11">
        <f>[7]Agosto!$E$14</f>
        <v>49.666666666666664</v>
      </c>
      <c r="L11" s="11">
        <f>[7]Agosto!$E$15</f>
        <v>57.666666666666664</v>
      </c>
      <c r="M11" s="11">
        <f>[7]Agosto!$E$16</f>
        <v>35.75</v>
      </c>
      <c r="N11" s="11">
        <f>[7]Agosto!$E$17</f>
        <v>40.958333333333336</v>
      </c>
      <c r="O11" s="11">
        <f>[7]Agosto!$E$18</f>
        <v>47.416666666666664</v>
      </c>
      <c r="P11" s="11">
        <f>[7]Agosto!$E$19</f>
        <v>56.291666666666664</v>
      </c>
      <c r="Q11" s="11">
        <f>[7]Agosto!$E$20</f>
        <v>52</v>
      </c>
      <c r="R11" s="11">
        <f>[7]Agosto!$E$21</f>
        <v>42.208333333333336</v>
      </c>
      <c r="S11" s="11">
        <f>[7]Agosto!$E$22</f>
        <v>40.125</v>
      </c>
      <c r="T11" s="11">
        <f>[7]Agosto!$E$23</f>
        <v>51.833333333333336</v>
      </c>
      <c r="U11" s="11">
        <f>[7]Agosto!$E$24</f>
        <v>62.916666666666664</v>
      </c>
      <c r="V11" s="11">
        <f>[7]Agosto!$E$25</f>
        <v>59.041666666666664</v>
      </c>
      <c r="W11" s="11">
        <f>[7]Agosto!$E$26</f>
        <v>55.25</v>
      </c>
      <c r="X11" s="11">
        <f>[7]Agosto!$E$27</f>
        <v>51.083333333333336</v>
      </c>
      <c r="Y11" s="11">
        <f>[7]Agosto!$E$28</f>
        <v>48.208333333333336</v>
      </c>
      <c r="Z11" s="11">
        <f>[7]Agosto!$E$29</f>
        <v>51.5</v>
      </c>
      <c r="AA11" s="11">
        <f>[7]Agosto!$E$30</f>
        <v>52.541666666666664</v>
      </c>
      <c r="AB11" s="11">
        <f>[7]Agosto!$E$31</f>
        <v>51.291666666666664</v>
      </c>
      <c r="AC11" s="11">
        <f>[7]Agosto!$E$32</f>
        <v>52.541666666666664</v>
      </c>
      <c r="AD11" s="11">
        <f>[7]Agosto!$E$33</f>
        <v>43.375</v>
      </c>
      <c r="AE11" s="11">
        <f>[7]Agosto!$E$34</f>
        <v>40.291666666666664</v>
      </c>
      <c r="AF11" s="11">
        <f>[7]Agosto!$E$35</f>
        <v>41.416666666666664</v>
      </c>
      <c r="AG11" s="87">
        <f t="shared" ref="AG11:AG12" si="3">AVERAGE(B11:AF11)</f>
        <v>50.751344086021518</v>
      </c>
    </row>
    <row r="12" spans="1:36" x14ac:dyDescent="0.2">
      <c r="A12" s="58" t="s">
        <v>41</v>
      </c>
      <c r="B12" s="11">
        <f>[8]Agosto!$E$5</f>
        <v>54.708333333333336</v>
      </c>
      <c r="C12" s="11">
        <f>[8]Agosto!$E$6</f>
        <v>60.458333333333336</v>
      </c>
      <c r="D12" s="11">
        <f>[8]Agosto!$E$7</f>
        <v>63.541666666666664</v>
      </c>
      <c r="E12" s="11">
        <f>[8]Agosto!$E$8</f>
        <v>64.291666666666671</v>
      </c>
      <c r="F12" s="11">
        <f>[8]Agosto!$E$9</f>
        <v>71.875</v>
      </c>
      <c r="G12" s="11">
        <f>[8]Agosto!$E$10</f>
        <v>69.166666666666671</v>
      </c>
      <c r="H12" s="11">
        <f>[8]Agosto!$E$11</f>
        <v>58.5</v>
      </c>
      <c r="I12" s="11">
        <f>[8]Agosto!$E$12</f>
        <v>59.791666666666664</v>
      </c>
      <c r="J12" s="11">
        <f>[8]Agosto!$E$13</f>
        <v>59.583333333333336</v>
      </c>
      <c r="K12" s="11">
        <f>[8]Agosto!$E$14</f>
        <v>75.833333333333329</v>
      </c>
      <c r="L12" s="11">
        <f>[8]Agosto!$E$15</f>
        <v>61.736842105263158</v>
      </c>
      <c r="M12" s="11">
        <f>[8]Agosto!$E$16</f>
        <v>53.166666666666664</v>
      </c>
      <c r="N12" s="11">
        <f>[8]Agosto!$E$17</f>
        <v>62.708333333333336</v>
      </c>
      <c r="O12" s="11">
        <f>[8]Agosto!$E$18</f>
        <v>51.958333333333336</v>
      </c>
      <c r="P12" s="11">
        <f>[8]Agosto!$E$19</f>
        <v>61.291666666666664</v>
      </c>
      <c r="Q12" s="11">
        <f>[8]Agosto!$E$20</f>
        <v>56.5</v>
      </c>
      <c r="R12" s="11">
        <f>[8]Agosto!$E$21</f>
        <v>43.916666666666664</v>
      </c>
      <c r="S12" s="11">
        <f>[8]Agosto!$E$22</f>
        <v>47.291666666666664</v>
      </c>
      <c r="T12" s="11">
        <f>[8]Agosto!$E$23</f>
        <v>69.5</v>
      </c>
      <c r="U12" s="11">
        <f>[8]Agosto!$E$24</f>
        <v>67.681818181818187</v>
      </c>
      <c r="V12" s="11">
        <f>[8]Agosto!$E$25</f>
        <v>68.86363636363636</v>
      </c>
      <c r="W12" s="11">
        <f>[8]Agosto!$E$26</f>
        <v>66.454545454545453</v>
      </c>
      <c r="X12" s="11">
        <f>[8]Agosto!$E$27</f>
        <v>60.666666666666664</v>
      </c>
      <c r="Y12" s="11">
        <f>[8]Agosto!$E$28</f>
        <v>61.5</v>
      </c>
      <c r="Z12" s="11">
        <f>[8]Agosto!$E$29</f>
        <v>43.166666666666664</v>
      </c>
      <c r="AA12" s="11">
        <f>[8]Agosto!$E$30</f>
        <v>61.541666666666664</v>
      </c>
      <c r="AB12" s="11">
        <f>[8]Agosto!$E$31</f>
        <v>61.875</v>
      </c>
      <c r="AC12" s="11">
        <f>[8]Agosto!$E$32</f>
        <v>60.18181818181818</v>
      </c>
      <c r="AD12" s="11">
        <f>[8]Agosto!$E$33</f>
        <v>56.666666666666664</v>
      </c>
      <c r="AE12" s="11">
        <f>[8]Agosto!$E$34</f>
        <v>48.375</v>
      </c>
      <c r="AF12" s="11">
        <f>[8]Agosto!$E$35</f>
        <v>62.833333333333336</v>
      </c>
      <c r="AG12" s="87">
        <f t="shared" si="3"/>
        <v>60.181515923239196</v>
      </c>
    </row>
    <row r="13" spans="1:36" x14ac:dyDescent="0.2">
      <c r="A13" s="58" t="s">
        <v>114</v>
      </c>
      <c r="B13" s="11" t="str">
        <f>[9]Agosto!$E$5</f>
        <v>*</v>
      </c>
      <c r="C13" s="11" t="str">
        <f>[9]Agosto!$E$6</f>
        <v>*</v>
      </c>
      <c r="D13" s="11" t="str">
        <f>[9]Agosto!$E$7</f>
        <v>*</v>
      </c>
      <c r="E13" s="11" t="str">
        <f>[9]Agosto!$E$8</f>
        <v>*</v>
      </c>
      <c r="F13" s="11" t="str">
        <f>[9]Agosto!$E$9</f>
        <v>*</v>
      </c>
      <c r="G13" s="11" t="str">
        <f>[9]Agosto!$E$10</f>
        <v>*</v>
      </c>
      <c r="H13" s="11" t="str">
        <f>[9]Agosto!$E$11</f>
        <v>*</v>
      </c>
      <c r="I13" s="11" t="str">
        <f>[9]Agosto!$E$12</f>
        <v>*</v>
      </c>
      <c r="J13" s="11" t="str">
        <f>[9]Agosto!$E$13</f>
        <v>*</v>
      </c>
      <c r="K13" s="11" t="str">
        <f>[9]Agosto!$E$14</f>
        <v>*</v>
      </c>
      <c r="L13" s="11" t="str">
        <f>[9]Agosto!$E$15</f>
        <v>*</v>
      </c>
      <c r="M13" s="11" t="str">
        <f>[9]Agosto!$E$16</f>
        <v>*</v>
      </c>
      <c r="N13" s="11" t="str">
        <f>[9]Agosto!$E$17</f>
        <v>*</v>
      </c>
      <c r="O13" s="11" t="str">
        <f>[9]Agosto!$E$18</f>
        <v>*</v>
      </c>
      <c r="P13" s="11" t="str">
        <f>[9]Agosto!$E$19</f>
        <v>*</v>
      </c>
      <c r="Q13" s="11" t="str">
        <f>[9]Agosto!$E$20</f>
        <v>*</v>
      </c>
      <c r="R13" s="11" t="str">
        <f>[9]Agosto!$E$21</f>
        <v>*</v>
      </c>
      <c r="S13" s="11" t="str">
        <f>[9]Agosto!$E$22</f>
        <v>*</v>
      </c>
      <c r="T13" s="11" t="str">
        <f>[9]Agosto!$E$23</f>
        <v>*</v>
      </c>
      <c r="U13" s="11" t="str">
        <f>[9]Agosto!$E$24</f>
        <v>*</v>
      </c>
      <c r="V13" s="11" t="str">
        <f>[9]Agosto!$E$25</f>
        <v>*</v>
      </c>
      <c r="W13" s="11" t="str">
        <f>[9]Agosto!$E$26</f>
        <v>*</v>
      </c>
      <c r="X13" s="11" t="str">
        <f>[9]Agosto!$E$27</f>
        <v>*</v>
      </c>
      <c r="Y13" s="11" t="str">
        <f>[9]Agosto!$E$28</f>
        <v>*</v>
      </c>
      <c r="Z13" s="11" t="str">
        <f>[9]Agosto!$E$29</f>
        <v>*</v>
      </c>
      <c r="AA13" s="11" t="str">
        <f>[9]Agosto!$E$30</f>
        <v>*</v>
      </c>
      <c r="AB13" s="11" t="str">
        <f>[9]Agosto!$E$31</f>
        <v>*</v>
      </c>
      <c r="AC13" s="11" t="str">
        <f>[9]Agosto!$E$32</f>
        <v>*</v>
      </c>
      <c r="AD13" s="11" t="str">
        <f>[9]Agosto!$E$33</f>
        <v>*</v>
      </c>
      <c r="AE13" s="11" t="str">
        <f>[9]Agosto!$E$34</f>
        <v>*</v>
      </c>
      <c r="AF13" s="11" t="str">
        <f>[9]Agosto!$E$35</f>
        <v>*</v>
      </c>
      <c r="AG13" s="91" t="s">
        <v>226</v>
      </c>
    </row>
    <row r="14" spans="1:36" x14ac:dyDescent="0.2">
      <c r="A14" s="58" t="s">
        <v>118</v>
      </c>
      <c r="B14" s="11" t="str">
        <f>[10]Agosto!$E$5</f>
        <v>*</v>
      </c>
      <c r="C14" s="11" t="str">
        <f>[10]Agosto!$E$6</f>
        <v>*</v>
      </c>
      <c r="D14" s="11" t="str">
        <f>[10]Agosto!$E$7</f>
        <v>*</v>
      </c>
      <c r="E14" s="11" t="str">
        <f>[10]Agosto!$E$8</f>
        <v>*</v>
      </c>
      <c r="F14" s="11" t="str">
        <f>[10]Agosto!$E$9</f>
        <v>*</v>
      </c>
      <c r="G14" s="11" t="str">
        <f>[10]Agosto!$E$10</f>
        <v>*</v>
      </c>
      <c r="H14" s="11" t="str">
        <f>[10]Agosto!$E$11</f>
        <v>*</v>
      </c>
      <c r="I14" s="11" t="str">
        <f>[10]Agosto!$E$12</f>
        <v>*</v>
      </c>
      <c r="J14" s="11" t="str">
        <f>[10]Agosto!$E$13</f>
        <v>*</v>
      </c>
      <c r="K14" s="11" t="str">
        <f>[10]Agosto!$E$14</f>
        <v>*</v>
      </c>
      <c r="L14" s="11" t="str">
        <f>[10]Agosto!$E$15</f>
        <v>*</v>
      </c>
      <c r="M14" s="11" t="str">
        <f>[10]Agosto!$E$16</f>
        <v>*</v>
      </c>
      <c r="N14" s="11" t="str">
        <f>[10]Agosto!$E$17</f>
        <v>*</v>
      </c>
      <c r="O14" s="11" t="str">
        <f>[10]Agosto!$E$18</f>
        <v>*</v>
      </c>
      <c r="P14" s="11" t="str">
        <f>[10]Agosto!$E$19</f>
        <v>*</v>
      </c>
      <c r="Q14" s="11" t="str">
        <f>[10]Agosto!$E$20</f>
        <v>*</v>
      </c>
      <c r="R14" s="11" t="str">
        <f>[10]Agosto!$E$21</f>
        <v>*</v>
      </c>
      <c r="S14" s="11" t="str">
        <f>[10]Agosto!$E$22</f>
        <v>*</v>
      </c>
      <c r="T14" s="11" t="str">
        <f>[10]Agosto!$E$23</f>
        <v>*</v>
      </c>
      <c r="U14" s="11" t="str">
        <f>[10]Agosto!$E$24</f>
        <v>*</v>
      </c>
      <c r="V14" s="11" t="str">
        <f>[10]Agosto!$E$25</f>
        <v>*</v>
      </c>
      <c r="W14" s="11" t="str">
        <f>[10]Agosto!$E$26</f>
        <v>*</v>
      </c>
      <c r="X14" s="11" t="str">
        <f>[10]Agosto!$E$27</f>
        <v>*</v>
      </c>
      <c r="Y14" s="11" t="str">
        <f>[10]Agosto!$E$28</f>
        <v>*</v>
      </c>
      <c r="Z14" s="11" t="str">
        <f>[10]Agosto!$E$29</f>
        <v>*</v>
      </c>
      <c r="AA14" s="11" t="str">
        <f>[10]Agosto!$E$30</f>
        <v>*</v>
      </c>
      <c r="AB14" s="11" t="str">
        <f>[10]Agosto!$E$31</f>
        <v>*</v>
      </c>
      <c r="AC14" s="11" t="str">
        <f>[10]Agosto!$E$32</f>
        <v>*</v>
      </c>
      <c r="AD14" s="11" t="str">
        <f>[10]Agosto!$E$33</f>
        <v>*</v>
      </c>
      <c r="AE14" s="11" t="str">
        <f>[10]Agosto!$E$34</f>
        <v>*</v>
      </c>
      <c r="AF14" s="11" t="str">
        <f>[10]Agosto!$E$35</f>
        <v>*</v>
      </c>
      <c r="AG14" s="87" t="s">
        <v>226</v>
      </c>
      <c r="AJ14" t="s">
        <v>47</v>
      </c>
    </row>
    <row r="15" spans="1:36" x14ac:dyDescent="0.2">
      <c r="A15" s="58" t="s">
        <v>121</v>
      </c>
      <c r="B15" s="11">
        <f>[11]Agosto!$E$5</f>
        <v>36.272727272727273</v>
      </c>
      <c r="C15" s="11">
        <f>[11]Agosto!$E$6</f>
        <v>51</v>
      </c>
      <c r="D15" s="11">
        <f>[11]Agosto!$E$7</f>
        <v>42.5</v>
      </c>
      <c r="E15" s="11">
        <f>[11]Agosto!$E$8</f>
        <v>41.75</v>
      </c>
      <c r="F15" s="11">
        <f>[11]Agosto!$E$9</f>
        <v>59.25</v>
      </c>
      <c r="G15" s="11">
        <f>[11]Agosto!$E$10</f>
        <v>53.083333333333336</v>
      </c>
      <c r="H15" s="11">
        <f>[11]Agosto!$E$11</f>
        <v>59</v>
      </c>
      <c r="I15" s="11">
        <f>[11]Agosto!$E$12</f>
        <v>46.272727272727273</v>
      </c>
      <c r="J15" s="11">
        <f>[11]Agosto!$E$13</f>
        <v>33.666666666666664</v>
      </c>
      <c r="K15" s="11">
        <f>[11]Agosto!$E$14</f>
        <v>71.454545454545453</v>
      </c>
      <c r="L15" s="11">
        <f>[11]Agosto!$E$15</f>
        <v>47.81818181818182</v>
      </c>
      <c r="M15" s="11">
        <f>[11]Agosto!$E$16</f>
        <v>32.18181818181818</v>
      </c>
      <c r="N15" s="11">
        <f>[11]Agosto!$E$17</f>
        <v>47.545454545454547</v>
      </c>
      <c r="O15" s="11">
        <f>[11]Agosto!$E$18</f>
        <v>43.272727272727273</v>
      </c>
      <c r="P15" s="11">
        <f>[11]Agosto!$E$19</f>
        <v>50.272727272727273</v>
      </c>
      <c r="Q15" s="11">
        <f>[11]Agosto!$E$20</f>
        <v>38.636363636363633</v>
      </c>
      <c r="R15" s="11">
        <f>[11]Agosto!$E$21</f>
        <v>33.636363636363633</v>
      </c>
      <c r="S15" s="11">
        <f>[11]Agosto!$E$22</f>
        <v>40.6</v>
      </c>
      <c r="T15" s="11">
        <f>[11]Agosto!$E$23</f>
        <v>67.454545454545453</v>
      </c>
      <c r="U15" s="11">
        <f>[11]Agosto!$E$24</f>
        <v>52.333333333333336</v>
      </c>
      <c r="V15" s="11">
        <f>[11]Agosto!$E$25</f>
        <v>55.090909090909093</v>
      </c>
      <c r="W15" s="11">
        <f>[11]Agosto!$E$26</f>
        <v>47.363636363636367</v>
      </c>
      <c r="X15" s="11">
        <f>[11]Agosto!$E$27</f>
        <v>53.75</v>
      </c>
      <c r="Y15" s="11">
        <f>[11]Agosto!$E$28</f>
        <v>34.636363636363633</v>
      </c>
      <c r="Z15" s="11">
        <f>[11]Agosto!$E$29</f>
        <v>42.363636363636367</v>
      </c>
      <c r="AA15" s="11">
        <f>[11]Agosto!$E$30</f>
        <v>53.81818181818182</v>
      </c>
      <c r="AB15" s="11">
        <f>[11]Agosto!$E$31</f>
        <v>63.583333333333336</v>
      </c>
      <c r="AC15" s="11">
        <f>[11]Agosto!$E$32</f>
        <v>44.454545454545453</v>
      </c>
      <c r="AD15" s="11">
        <f>[11]Agosto!$E$33</f>
        <v>35.909090909090907</v>
      </c>
      <c r="AE15" s="11">
        <f>[11]Agosto!$E$34</f>
        <v>31.90909090909091</v>
      </c>
      <c r="AF15" s="11">
        <f>[11]Agosto!$E$35</f>
        <v>72.8</v>
      </c>
      <c r="AG15" s="87">
        <f t="shared" ref="AG15" si="4">AVERAGE(B15:AF15)</f>
        <v>47.860654936461387</v>
      </c>
      <c r="AJ15" t="s">
        <v>47</v>
      </c>
    </row>
    <row r="16" spans="1:36" x14ac:dyDescent="0.2">
      <c r="A16" s="58" t="s">
        <v>168</v>
      </c>
      <c r="B16" s="11" t="str">
        <f>[12]Agosto!$E$5</f>
        <v>*</v>
      </c>
      <c r="C16" s="11" t="str">
        <f>[12]Agosto!$E$6</f>
        <v>*</v>
      </c>
      <c r="D16" s="11" t="str">
        <f>[12]Agosto!$E$7</f>
        <v>*</v>
      </c>
      <c r="E16" s="11" t="str">
        <f>[12]Agosto!$E$8</f>
        <v>*</v>
      </c>
      <c r="F16" s="11" t="str">
        <f>[12]Agosto!$E$9</f>
        <v>*</v>
      </c>
      <c r="G16" s="11" t="str">
        <f>[12]Agosto!$E$10</f>
        <v>*</v>
      </c>
      <c r="H16" s="11" t="str">
        <f>[12]Agosto!$E$11</f>
        <v>*</v>
      </c>
      <c r="I16" s="11" t="str">
        <f>[12]Agosto!$E$12</f>
        <v>*</v>
      </c>
      <c r="J16" s="11" t="str">
        <f>[12]Agosto!$E$13</f>
        <v>*</v>
      </c>
      <c r="K16" s="11" t="str">
        <f>[12]Agosto!$E$14</f>
        <v>*</v>
      </c>
      <c r="L16" s="11" t="str">
        <f>[12]Agosto!$E$15</f>
        <v>*</v>
      </c>
      <c r="M16" s="11" t="str">
        <f>[12]Agosto!$E$16</f>
        <v>*</v>
      </c>
      <c r="N16" s="11" t="str">
        <f>[12]Agosto!$E$17</f>
        <v>*</v>
      </c>
      <c r="O16" s="11" t="str">
        <f>[12]Agosto!$E$18</f>
        <v>*</v>
      </c>
      <c r="P16" s="11" t="str">
        <f>[12]Agosto!$E$19</f>
        <v>*</v>
      </c>
      <c r="Q16" s="11" t="str">
        <f>[12]Agosto!$E$20</f>
        <v>*</v>
      </c>
      <c r="R16" s="11" t="str">
        <f>[12]Agosto!$E$21</f>
        <v>*</v>
      </c>
      <c r="S16" s="11" t="str">
        <f>[12]Agosto!$E$22</f>
        <v>*</v>
      </c>
      <c r="T16" s="11" t="str">
        <f>[12]Agosto!$E$23</f>
        <v>*</v>
      </c>
      <c r="U16" s="11" t="str">
        <f>[12]Agosto!$E$24</f>
        <v>*</v>
      </c>
      <c r="V16" s="11" t="str">
        <f>[12]Agosto!$E$25</f>
        <v>*</v>
      </c>
      <c r="W16" s="11" t="str">
        <f>[12]Agosto!$E$26</f>
        <v>*</v>
      </c>
      <c r="X16" s="11" t="str">
        <f>[12]Agosto!$E$27</f>
        <v>*</v>
      </c>
      <c r="Y16" s="11" t="str">
        <f>[12]Agosto!$E$28</f>
        <v>*</v>
      </c>
      <c r="Z16" s="11" t="str">
        <f>[12]Agosto!$E$29</f>
        <v>*</v>
      </c>
      <c r="AA16" s="11" t="str">
        <f>[12]Agosto!$E$30</f>
        <v>*</v>
      </c>
      <c r="AB16" s="11" t="str">
        <f>[12]Agosto!$E$31</f>
        <v>*</v>
      </c>
      <c r="AC16" s="11" t="str">
        <f>[12]Agosto!$E$32</f>
        <v>*</v>
      </c>
      <c r="AD16" s="11" t="str">
        <f>[12]Agosto!$E$33</f>
        <v>*</v>
      </c>
      <c r="AE16" s="11" t="str">
        <f>[12]Agosto!$E$34</f>
        <v>*</v>
      </c>
      <c r="AF16" s="11" t="str">
        <f>[12]Agosto!$E$35</f>
        <v>*</v>
      </c>
      <c r="AG16" s="87" t="s">
        <v>226</v>
      </c>
    </row>
    <row r="17" spans="1:36" x14ac:dyDescent="0.2">
      <c r="A17" s="58" t="s">
        <v>2</v>
      </c>
      <c r="B17" s="11">
        <f>[13]Agosto!$E$5</f>
        <v>36.791666666666664</v>
      </c>
      <c r="C17" s="11">
        <f>[13]Agosto!$E$6</f>
        <v>53.208333333333336</v>
      </c>
      <c r="D17" s="11">
        <f>[13]Agosto!$E$7</f>
        <v>62.666666666666664</v>
      </c>
      <c r="E17" s="11">
        <f>[13]Agosto!$E$8</f>
        <v>47.523809523809526</v>
      </c>
      <c r="F17" s="11">
        <f>[13]Agosto!$E$9</f>
        <v>63.375</v>
      </c>
      <c r="G17" s="11">
        <f>[13]Agosto!$E$10</f>
        <v>67.75</v>
      </c>
      <c r="H17" s="11">
        <f>[13]Agosto!$E$11</f>
        <v>54.958333333333336</v>
      </c>
      <c r="I17" s="11">
        <f>[13]Agosto!$E$12</f>
        <v>42.291666666666664</v>
      </c>
      <c r="J17" s="11">
        <f>[13]Agosto!$E$13</f>
        <v>34.75</v>
      </c>
      <c r="K17" s="11">
        <f>[13]Agosto!$E$14</f>
        <v>54.666666666666664</v>
      </c>
      <c r="L17" s="11">
        <f>[13]Agosto!$E$15</f>
        <v>51.416666666666664</v>
      </c>
      <c r="M17" s="11">
        <f>[13]Agosto!$E$16</f>
        <v>41.25</v>
      </c>
      <c r="N17" s="11">
        <f>[13]Agosto!$E$17</f>
        <v>53.416666666666664</v>
      </c>
      <c r="O17" s="11">
        <f>[13]Agosto!$E$18</f>
        <v>43.833333333333336</v>
      </c>
      <c r="P17" s="11">
        <f>[13]Agosto!$E$19</f>
        <v>52.833333333333336</v>
      </c>
      <c r="Q17" s="11">
        <f>[13]Agosto!$E$20</f>
        <v>44.583333333333336</v>
      </c>
      <c r="R17" s="11">
        <f>[13]Agosto!$E$21</f>
        <v>35</v>
      </c>
      <c r="S17" s="11">
        <f>[13]Agosto!$E$22</f>
        <v>44.458333333333336</v>
      </c>
      <c r="T17" s="11">
        <f>[13]Agosto!$E$23</f>
        <v>66.25</v>
      </c>
      <c r="U17" s="11">
        <f>[13]Agosto!$E$24</f>
        <v>64.041666666666671</v>
      </c>
      <c r="V17" s="11">
        <f>[13]Agosto!$E$25</f>
        <v>52.958333333333336</v>
      </c>
      <c r="W17" s="11">
        <f>[13]Agosto!$E$26</f>
        <v>41.625</v>
      </c>
      <c r="X17" s="11">
        <f>[13]Agosto!$E$27</f>
        <v>45.208333333333336</v>
      </c>
      <c r="Y17" s="11">
        <f>[13]Agosto!$E$28</f>
        <v>39.333333333333336</v>
      </c>
      <c r="Z17" s="11">
        <f>[13]Agosto!$E$29</f>
        <v>34.375</v>
      </c>
      <c r="AA17" s="11">
        <f>[13]Agosto!$E$30</f>
        <v>28.791666666666668</v>
      </c>
      <c r="AB17" s="11">
        <f>[13]Agosto!$E$31</f>
        <v>55.583333333333336</v>
      </c>
      <c r="AC17" s="11">
        <f>[13]Agosto!$E$32</f>
        <v>46.5</v>
      </c>
      <c r="AD17" s="11">
        <f>[13]Agosto!$E$33</f>
        <v>37.125</v>
      </c>
      <c r="AE17" s="11">
        <f>[13]Agosto!$E$34</f>
        <v>33.5</v>
      </c>
      <c r="AF17" s="11">
        <f>[13]Agosto!$E$35</f>
        <v>40.75</v>
      </c>
      <c r="AG17" s="87">
        <f t="shared" ref="AG17:AG23" si="5">AVERAGE(B17:AF17)</f>
        <v>47.445660522273414</v>
      </c>
      <c r="AH17" s="12" t="s">
        <v>47</v>
      </c>
    </row>
    <row r="18" spans="1:36" x14ac:dyDescent="0.2">
      <c r="A18" s="58" t="s">
        <v>3</v>
      </c>
      <c r="B18" s="11">
        <f>[14]Agosto!$E$5</f>
        <v>44.375</v>
      </c>
      <c r="C18" s="11">
        <f>[14]Agosto!$E$6</f>
        <v>44.083333333333336</v>
      </c>
      <c r="D18" s="11">
        <f>[14]Agosto!$E$7</f>
        <v>49.916666666666664</v>
      </c>
      <c r="E18" s="11">
        <f>[14]Agosto!$E$8</f>
        <v>73.375</v>
      </c>
      <c r="F18" s="11">
        <f>[14]Agosto!$E$9</f>
        <v>78.041666666666671</v>
      </c>
      <c r="G18" s="11">
        <f>[14]Agosto!$E$10</f>
        <v>85.75</v>
      </c>
      <c r="H18" s="11">
        <f>[14]Agosto!$E$11</f>
        <v>69.166666666666671</v>
      </c>
      <c r="I18" s="11">
        <f>[14]Agosto!$E$12</f>
        <v>59.291666666666664</v>
      </c>
      <c r="J18" s="11">
        <f>[14]Agosto!$E$13</f>
        <v>55.666666666666664</v>
      </c>
      <c r="K18" s="11">
        <f>[14]Agosto!$E$14</f>
        <v>52.333333333333336</v>
      </c>
      <c r="L18" s="11">
        <f>[14]Agosto!$E$15</f>
        <v>53.625</v>
      </c>
      <c r="M18" s="11">
        <f>[14]Agosto!$E$16</f>
        <v>48.291666666666664</v>
      </c>
      <c r="N18" s="11">
        <f>[14]Agosto!$E$17</f>
        <v>52</v>
      </c>
      <c r="O18" s="11">
        <f>[14]Agosto!$E$18</f>
        <v>49.958333333333336</v>
      </c>
      <c r="P18" s="11">
        <f>[14]Agosto!$E$19</f>
        <v>55.541666666666664</v>
      </c>
      <c r="Q18" s="11">
        <f>[14]Agosto!$E$20</f>
        <v>52.375</v>
      </c>
      <c r="R18" s="11">
        <f>[14]Agosto!$E$21</f>
        <v>47.791666666666664</v>
      </c>
      <c r="S18" s="11">
        <f>[14]Agosto!$E$22</f>
        <v>47.833333333333336</v>
      </c>
      <c r="T18" s="11">
        <f>[14]Agosto!$E$23</f>
        <v>60</v>
      </c>
      <c r="U18" s="11">
        <f>[14]Agosto!$E$24</f>
        <v>66.208333333333329</v>
      </c>
      <c r="V18" s="11">
        <f>[14]Agosto!$E$25</f>
        <v>58.208333333333336</v>
      </c>
      <c r="W18" s="11">
        <f>[14]Agosto!$E$26</f>
        <v>54</v>
      </c>
      <c r="X18" s="11">
        <f>[14]Agosto!$E$27</f>
        <v>55.041666666666664</v>
      </c>
      <c r="Y18" s="11">
        <f>[14]Agosto!$E$28</f>
        <v>52.291666666666664</v>
      </c>
      <c r="Z18" s="11">
        <f>[14]Agosto!$E$29</f>
        <v>49.166666666666664</v>
      </c>
      <c r="AA18" s="11">
        <f>[14]Agosto!$E$30</f>
        <v>42.041666666666664</v>
      </c>
      <c r="AB18" s="11">
        <f>[14]Agosto!$E$31</f>
        <v>42.708333333333336</v>
      </c>
      <c r="AC18" s="11">
        <f>[14]Agosto!$E$32</f>
        <v>53</v>
      </c>
      <c r="AD18" s="11">
        <f>[14]Agosto!$E$33</f>
        <v>48.791666666666664</v>
      </c>
      <c r="AE18" s="11">
        <f>[14]Agosto!$E$34</f>
        <v>46.666666666666664</v>
      </c>
      <c r="AF18" s="11">
        <f>[14]Agosto!$E$35</f>
        <v>47.333333333333336</v>
      </c>
      <c r="AG18" s="87">
        <f t="shared" si="5"/>
        <v>54.673387096774199</v>
      </c>
      <c r="AH18" s="12" t="s">
        <v>47</v>
      </c>
    </row>
    <row r="19" spans="1:36" x14ac:dyDescent="0.2">
      <c r="A19" s="58" t="s">
        <v>4</v>
      </c>
      <c r="B19" s="11">
        <f>[15]Agosto!$E$5</f>
        <v>36.375</v>
      </c>
      <c r="C19" s="11">
        <f>[15]Agosto!$E$6</f>
        <v>38.916666666666664</v>
      </c>
      <c r="D19" s="11">
        <f>[15]Agosto!$E$7</f>
        <v>59.541666666666664</v>
      </c>
      <c r="E19" s="11">
        <f>[15]Agosto!$E$8</f>
        <v>86.583333333333329</v>
      </c>
      <c r="F19" s="11">
        <f>[15]Agosto!$E$9</f>
        <v>80.916666666666671</v>
      </c>
      <c r="G19" s="11">
        <f>[15]Agosto!$E$10</f>
        <v>85.666666666666671</v>
      </c>
      <c r="H19" s="11">
        <f>[15]Agosto!$E$11</f>
        <v>67.291666666666671</v>
      </c>
      <c r="I19" s="11">
        <f>[15]Agosto!$E$12</f>
        <v>46</v>
      </c>
      <c r="J19" s="11">
        <f>[15]Agosto!$E$13</f>
        <v>38.916666666666664</v>
      </c>
      <c r="K19" s="11">
        <f>[15]Agosto!$E$14</f>
        <v>33.291666666666664</v>
      </c>
      <c r="L19" s="11">
        <f>[15]Agosto!$E$15</f>
        <v>41.958333333333336</v>
      </c>
      <c r="M19" s="11">
        <f>[15]Agosto!$E$16</f>
        <v>39.791666666666664</v>
      </c>
      <c r="N19" s="11">
        <f>[15]Agosto!$E$17</f>
        <v>43.541666666666664</v>
      </c>
      <c r="O19" s="11">
        <f>[15]Agosto!$E$18</f>
        <v>53.708333333333336</v>
      </c>
      <c r="P19" s="11">
        <f>[15]Agosto!$E$19</f>
        <v>62.25</v>
      </c>
      <c r="Q19" s="11">
        <f>[15]Agosto!$E$20</f>
        <v>45.291666666666664</v>
      </c>
      <c r="R19" s="11">
        <f>[15]Agosto!$E$21</f>
        <v>41.458333333333336</v>
      </c>
      <c r="S19" s="11">
        <f>[15]Agosto!$E$22</f>
        <v>40.041666666666664</v>
      </c>
      <c r="T19" s="11">
        <f>[15]Agosto!$E$23</f>
        <v>54.083333333333336</v>
      </c>
      <c r="U19" s="11">
        <f>[15]Agosto!$E$24</f>
        <v>62.75</v>
      </c>
      <c r="V19" s="11">
        <f>[15]Agosto!$E$25</f>
        <v>57.166666666666664</v>
      </c>
      <c r="W19" s="11">
        <f>[15]Agosto!$E$26</f>
        <v>50.583333333333336</v>
      </c>
      <c r="X19" s="11">
        <f>[15]Agosto!$E$27</f>
        <v>44.083333333333336</v>
      </c>
      <c r="Y19" s="11">
        <f>[15]Agosto!$E$28</f>
        <v>44.541666666666664</v>
      </c>
      <c r="Z19" s="11">
        <f>[15]Agosto!$E$29</f>
        <v>36.583333333333336</v>
      </c>
      <c r="AA19" s="11">
        <f>[15]Agosto!$E$30</f>
        <v>29.875</v>
      </c>
      <c r="AB19" s="11">
        <f>[15]Agosto!$E$31</f>
        <v>39.958333333333336</v>
      </c>
      <c r="AC19" s="11">
        <f>[15]Agosto!$E$32</f>
        <v>46.833333333333336</v>
      </c>
      <c r="AD19" s="11">
        <f>[15]Agosto!$E$33</f>
        <v>40.833333333333336</v>
      </c>
      <c r="AE19" s="11">
        <f>[15]Agosto!$E$34</f>
        <v>38.375</v>
      </c>
      <c r="AF19" s="11">
        <f>[15]Agosto!$E$35</f>
        <v>34</v>
      </c>
      <c r="AG19" s="87">
        <f t="shared" si="5"/>
        <v>49.071236559139777</v>
      </c>
      <c r="AH19" t="s">
        <v>47</v>
      </c>
    </row>
    <row r="20" spans="1:36" x14ac:dyDescent="0.2">
      <c r="A20" s="58" t="s">
        <v>5</v>
      </c>
      <c r="B20" s="11">
        <f>[16]Agosto!$E$5</f>
        <v>50.875</v>
      </c>
      <c r="C20" s="11">
        <f>[16]Agosto!$E$6</f>
        <v>53.958333333333336</v>
      </c>
      <c r="D20" s="11">
        <f>[16]Agosto!$E$7</f>
        <v>46.291666666666664</v>
      </c>
      <c r="E20" s="11">
        <f>[16]Agosto!$E$8</f>
        <v>32.625</v>
      </c>
      <c r="F20" s="11">
        <f>[16]Agosto!$E$9</f>
        <v>50.125</v>
      </c>
      <c r="G20" s="11">
        <f>[16]Agosto!$E$10</f>
        <v>57.375</v>
      </c>
      <c r="H20" s="11">
        <f>[16]Agosto!$E$11</f>
        <v>61.625</v>
      </c>
      <c r="I20" s="11">
        <f>[16]Agosto!$E$12</f>
        <v>50.608695652173914</v>
      </c>
      <c r="J20" s="11">
        <f>[16]Agosto!$E$13</f>
        <v>47.458333333333336</v>
      </c>
      <c r="K20" s="11">
        <f>[16]Agosto!$E$14</f>
        <v>52.125</v>
      </c>
      <c r="L20" s="11">
        <f>[16]Agosto!$E$15</f>
        <v>62.75</v>
      </c>
      <c r="M20" s="11">
        <f>[16]Agosto!$E$16</f>
        <v>41.928571428571431</v>
      </c>
      <c r="N20" s="11">
        <f>[16]Agosto!$E$17</f>
        <v>48.791666666666664</v>
      </c>
      <c r="O20" s="11">
        <f>[16]Agosto!$E$18</f>
        <v>37.291666666666664</v>
      </c>
      <c r="P20" s="11">
        <f>[16]Agosto!$E$19</f>
        <v>46.583333333333336</v>
      </c>
      <c r="Q20" s="11">
        <f>[16]Agosto!$E$20</f>
        <v>46.333333333333336</v>
      </c>
      <c r="R20" s="11">
        <f>[16]Agosto!$E$21</f>
        <v>44.869565217391305</v>
      </c>
      <c r="S20" s="11">
        <f>[16]Agosto!$E$22</f>
        <v>49.083333333333336</v>
      </c>
      <c r="T20" s="11">
        <f>[16]Agosto!$E$23</f>
        <v>50.75</v>
      </c>
      <c r="U20" s="11">
        <f>[16]Agosto!$E$24</f>
        <v>50.375</v>
      </c>
      <c r="V20" s="11">
        <f>[16]Agosto!$E$25</f>
        <v>44.5</v>
      </c>
      <c r="W20" s="11">
        <f>[16]Agosto!$E$26</f>
        <v>48.041666666666664</v>
      </c>
      <c r="X20" s="11">
        <f>[16]Agosto!$E$27</f>
        <v>47.666666666666664</v>
      </c>
      <c r="Y20" s="11">
        <f>[16]Agosto!$E$28</f>
        <v>56.041666666666664</v>
      </c>
      <c r="Z20" s="11">
        <f>[16]Agosto!$E$29</f>
        <v>37.958333333333336</v>
      </c>
      <c r="AA20" s="11">
        <f>[16]Agosto!$E$30</f>
        <v>43.041666666666664</v>
      </c>
      <c r="AB20" s="11">
        <f>[16]Agosto!$E$31</f>
        <v>68.916666666666671</v>
      </c>
      <c r="AC20" s="11">
        <f>[16]Agosto!$E$32</f>
        <v>64.041666666666671</v>
      </c>
      <c r="AD20" s="11">
        <f>[16]Agosto!$E$33</f>
        <v>48.666666666666664</v>
      </c>
      <c r="AE20" s="11">
        <f>[16]Agosto!$E$34</f>
        <v>46.25</v>
      </c>
      <c r="AF20" s="11">
        <f>[16]Agosto!$E$35</f>
        <v>44.791666666666664</v>
      </c>
      <c r="AG20" s="87">
        <f t="shared" si="5"/>
        <v>49.410973084886145</v>
      </c>
    </row>
    <row r="21" spans="1:36" x14ac:dyDescent="0.2">
      <c r="A21" s="58" t="s">
        <v>43</v>
      </c>
      <c r="B21" s="11">
        <f>[17]Agosto!$E$5</f>
        <v>41.875</v>
      </c>
      <c r="C21" s="11">
        <f>[17]Agosto!$E$6</f>
        <v>41.416666666666664</v>
      </c>
      <c r="D21" s="11">
        <f>[17]Agosto!$E$7</f>
        <v>53.083333333333336</v>
      </c>
      <c r="E21" s="11">
        <f>[17]Agosto!$E$8</f>
        <v>82.708333333333329</v>
      </c>
      <c r="F21" s="11">
        <f>[17]Agosto!$E$9</f>
        <v>80.208333333333329</v>
      </c>
      <c r="G21" s="11">
        <f>[17]Agosto!$E$10</f>
        <v>88.125</v>
      </c>
      <c r="H21" s="11">
        <f>[17]Agosto!$E$11</f>
        <v>64.208333333333329</v>
      </c>
      <c r="I21" s="11">
        <f>[17]Agosto!$E$12</f>
        <v>49.625</v>
      </c>
      <c r="J21" s="11">
        <f>[17]Agosto!$E$13</f>
        <v>43.875</v>
      </c>
      <c r="K21" s="11">
        <f>[17]Agosto!$E$14</f>
        <v>36.75</v>
      </c>
      <c r="L21" s="11">
        <f>[17]Agosto!$E$15</f>
        <v>46.916666666666664</v>
      </c>
      <c r="M21" s="11">
        <f>[17]Agosto!$E$16</f>
        <v>44.25</v>
      </c>
      <c r="N21" s="11">
        <f>[17]Agosto!$E$17</f>
        <v>47.666666666666664</v>
      </c>
      <c r="O21" s="11">
        <f>[17]Agosto!$E$18</f>
        <v>47.291666666666664</v>
      </c>
      <c r="P21" s="11">
        <f>[17]Agosto!$E$19</f>
        <v>55.208333333333336</v>
      </c>
      <c r="Q21" s="11">
        <f>[17]Agosto!$E$20</f>
        <v>45.291666666666664</v>
      </c>
      <c r="R21" s="11">
        <f>[17]Agosto!$E$21</f>
        <v>42.083333333333336</v>
      </c>
      <c r="S21" s="11">
        <f>[17]Agosto!$E$22</f>
        <v>41.875</v>
      </c>
      <c r="T21" s="11">
        <f>[17]Agosto!$E$23</f>
        <v>58.666666666666664</v>
      </c>
      <c r="U21" s="11">
        <f>[17]Agosto!$E$24</f>
        <v>64.75</v>
      </c>
      <c r="V21" s="11">
        <f>[17]Agosto!$E$25</f>
        <v>53.916666666666664</v>
      </c>
      <c r="W21" s="11">
        <f>[17]Agosto!$E$26</f>
        <v>46.375</v>
      </c>
      <c r="X21" s="11">
        <f>[17]Agosto!$E$27</f>
        <v>43.625</v>
      </c>
      <c r="Y21" s="11">
        <f>[17]Agosto!$E$28</f>
        <v>42.708333333333336</v>
      </c>
      <c r="Z21" s="11">
        <f>[17]Agosto!$E$29</f>
        <v>33.333333333333336</v>
      </c>
      <c r="AA21" s="11">
        <f>[17]Agosto!$E$30</f>
        <v>32.416666666666664</v>
      </c>
      <c r="AB21" s="11">
        <f>[17]Agosto!$E$31</f>
        <v>44.333333333333336</v>
      </c>
      <c r="AC21" s="11">
        <f>[17]Agosto!$E$32</f>
        <v>46.666666666666664</v>
      </c>
      <c r="AD21" s="11">
        <f>[17]Agosto!$E$33</f>
        <v>41.5</v>
      </c>
      <c r="AE21" s="11">
        <f>[17]Agosto!$E$34</f>
        <v>41.583333333333336</v>
      </c>
      <c r="AF21" s="11">
        <f>[17]Agosto!$E$35</f>
        <v>35.375</v>
      </c>
      <c r="AG21" s="87">
        <f>AVERAGE(B21:AF21)</f>
        <v>49.603494623655912</v>
      </c>
      <c r="AH21" t="s">
        <v>47</v>
      </c>
      <c r="AI21" t="s">
        <v>47</v>
      </c>
    </row>
    <row r="22" spans="1:36" x14ac:dyDescent="0.2">
      <c r="A22" s="58" t="s">
        <v>6</v>
      </c>
      <c r="B22" s="11">
        <f>[18]Agosto!$E$5</f>
        <v>37.799999999999997</v>
      </c>
      <c r="C22" s="11">
        <f>[18]Agosto!$E$6</f>
        <v>55.75</v>
      </c>
      <c r="D22" s="11">
        <f>[18]Agosto!$E$7</f>
        <v>41.6</v>
      </c>
      <c r="E22" s="11">
        <f>[18]Agosto!$E$8</f>
        <v>29.833333333333332</v>
      </c>
      <c r="F22" s="11">
        <f>[18]Agosto!$E$9</f>
        <v>51.5</v>
      </c>
      <c r="G22" s="11">
        <f>[18]Agosto!$E$10</f>
        <v>63.5</v>
      </c>
      <c r="H22" s="11">
        <f>[18]Agosto!$E$11</f>
        <v>47.857142857142854</v>
      </c>
      <c r="I22" s="11">
        <f>[18]Agosto!$E$12</f>
        <v>38.444444444444443</v>
      </c>
      <c r="J22" s="11">
        <f>[18]Agosto!$E$13</f>
        <v>31.285714285714285</v>
      </c>
      <c r="K22" s="11">
        <f>[18]Agosto!$E$14</f>
        <v>32</v>
      </c>
      <c r="L22" s="11">
        <f>[18]Agosto!$E$15</f>
        <v>44.666666666666664</v>
      </c>
      <c r="M22" s="11">
        <f>[18]Agosto!$E$16</f>
        <v>60</v>
      </c>
      <c r="N22" s="11">
        <f>[18]Agosto!$E$17</f>
        <v>34.4</v>
      </c>
      <c r="O22" s="11">
        <f>[18]Agosto!$E$18</f>
        <v>33.5</v>
      </c>
      <c r="P22" s="11">
        <f>[18]Agosto!$E$19</f>
        <v>40.4</v>
      </c>
      <c r="Q22" s="11">
        <f>[18]Agosto!$E$20</f>
        <v>32</v>
      </c>
      <c r="R22" s="11">
        <f>[18]Agosto!$E$21</f>
        <v>31</v>
      </c>
      <c r="S22" s="11">
        <f>[18]Agosto!$E$22</f>
        <v>32</v>
      </c>
      <c r="T22" s="11" t="str">
        <f>[18]Agosto!$E$23</f>
        <v>*</v>
      </c>
      <c r="U22" s="11">
        <f>[18]Agosto!$E$24</f>
        <v>62.571428571428569</v>
      </c>
      <c r="V22" s="11">
        <f>[18]Agosto!$E$25</f>
        <v>47.5</v>
      </c>
      <c r="W22" s="11">
        <f>[18]Agosto!$E$26</f>
        <v>33.571428571428569</v>
      </c>
      <c r="X22" s="11">
        <f>[18]Agosto!$E$27</f>
        <v>30.714285714285715</v>
      </c>
      <c r="Y22" s="11">
        <f>[18]Agosto!$E$28</f>
        <v>37.857142857142854</v>
      </c>
      <c r="Z22" s="11">
        <f>[18]Agosto!$E$29</f>
        <v>24.571428571428573</v>
      </c>
      <c r="AA22" s="11">
        <f>[18]Agosto!$E$30</f>
        <v>22.428571428571427</v>
      </c>
      <c r="AB22" s="11" t="str">
        <f>[18]Agosto!$E$31</f>
        <v>*</v>
      </c>
      <c r="AC22" s="11">
        <f>[18]Agosto!$E$32</f>
        <v>38.25</v>
      </c>
      <c r="AD22" s="11">
        <f>[18]Agosto!$E$33</f>
        <v>33</v>
      </c>
      <c r="AE22" s="11">
        <f>[18]Agosto!$E$34</f>
        <v>24.8</v>
      </c>
      <c r="AF22" s="11">
        <f>[18]Agosto!$E$35</f>
        <v>26.6</v>
      </c>
      <c r="AG22" s="87">
        <f t="shared" si="5"/>
        <v>38.600054734537487</v>
      </c>
      <c r="AJ22" t="s">
        <v>47</v>
      </c>
    </row>
    <row r="23" spans="1:36" x14ac:dyDescent="0.2">
      <c r="A23" s="58" t="s">
        <v>7</v>
      </c>
      <c r="B23" s="11">
        <f>[19]Agosto!$E$5</f>
        <v>45.833333333333336</v>
      </c>
      <c r="C23" s="11">
        <f>[19]Agosto!$E$6</f>
        <v>54.208333333333336</v>
      </c>
      <c r="D23" s="11">
        <f>[19]Agosto!$E$7</f>
        <v>60.791666666666664</v>
      </c>
      <c r="E23" s="11">
        <f>[19]Agosto!$E$8</f>
        <v>53.875</v>
      </c>
      <c r="F23" s="11">
        <f>[19]Agosto!$E$9</f>
        <v>64.125</v>
      </c>
      <c r="G23" s="11">
        <f>[19]Agosto!$E$10</f>
        <v>67.083333333333329</v>
      </c>
      <c r="H23" s="11">
        <f>[19]Agosto!$E$11</f>
        <v>70.666666666666671</v>
      </c>
      <c r="I23" s="11">
        <f>[19]Agosto!$E$12</f>
        <v>60.541666666666664</v>
      </c>
      <c r="J23" s="11">
        <f>[19]Agosto!$E$13</f>
        <v>41.625</v>
      </c>
      <c r="K23" s="11">
        <f>[19]Agosto!$E$14</f>
        <v>74.041666666666671</v>
      </c>
      <c r="L23" s="11">
        <f>[19]Agosto!$E$15</f>
        <v>64.833333333333329</v>
      </c>
      <c r="M23" s="11">
        <f>[19]Agosto!$E$16</f>
        <v>39.291666666666664</v>
      </c>
      <c r="N23" s="11">
        <f>[19]Agosto!$E$17</f>
        <v>53.75</v>
      </c>
      <c r="O23" s="11">
        <f>[19]Agosto!$E$18</f>
        <v>47.5</v>
      </c>
      <c r="P23" s="11">
        <f>[19]Agosto!$E$19</f>
        <v>57.083333333333336</v>
      </c>
      <c r="Q23" s="11">
        <f>[19]Agosto!$E$20</f>
        <v>47.5</v>
      </c>
      <c r="R23" s="11">
        <f>[19]Agosto!$E$21</f>
        <v>40.541666666666664</v>
      </c>
      <c r="S23" s="11">
        <f>[19]Agosto!$E$22</f>
        <v>47.666666666666664</v>
      </c>
      <c r="T23" s="11">
        <f>[19]Agosto!$E$23</f>
        <v>69.083333333333329</v>
      </c>
      <c r="U23" s="11">
        <f>[19]Agosto!$E$24</f>
        <v>62.083333333333336</v>
      </c>
      <c r="V23" s="11">
        <f>[19]Agosto!$E$25</f>
        <v>65.375</v>
      </c>
      <c r="W23" s="11">
        <f>[19]Agosto!$E$26</f>
        <v>53.583333333333336</v>
      </c>
      <c r="X23" s="11">
        <f>[19]Agosto!$E$27</f>
        <v>63.833333333333336</v>
      </c>
      <c r="Y23" s="11">
        <f>[19]Agosto!$E$28</f>
        <v>42.583333333333336</v>
      </c>
      <c r="Z23" s="11">
        <f>[19]Agosto!$E$29</f>
        <v>48.791666666666664</v>
      </c>
      <c r="AA23" s="11">
        <f>[19]Agosto!$E$30</f>
        <v>54.166666666666664</v>
      </c>
      <c r="AB23" s="11">
        <f>[19]Agosto!$E$31</f>
        <v>62.666666666666664</v>
      </c>
      <c r="AC23" s="11">
        <f>[19]Agosto!$E$32</f>
        <v>40.92307692307692</v>
      </c>
      <c r="AD23" s="11">
        <f>[19]Agosto!$E$33</f>
        <v>41</v>
      </c>
      <c r="AE23" s="11">
        <f>[19]Agosto!$E$34</f>
        <v>34.210526315789473</v>
      </c>
      <c r="AF23" s="11">
        <f>[19]Agosto!$E$35</f>
        <v>52</v>
      </c>
      <c r="AG23" s="87">
        <f t="shared" si="5"/>
        <v>54.234148491576327</v>
      </c>
    </row>
    <row r="24" spans="1:36" x14ac:dyDescent="0.2">
      <c r="A24" s="58" t="s">
        <v>169</v>
      </c>
      <c r="B24" s="11" t="str">
        <f>[20]Agosto!$E$5</f>
        <v>*</v>
      </c>
      <c r="C24" s="11" t="str">
        <f>[20]Agosto!$E$6</f>
        <v>*</v>
      </c>
      <c r="D24" s="11" t="str">
        <f>[20]Agosto!$E$7</f>
        <v>*</v>
      </c>
      <c r="E24" s="11" t="str">
        <f>[20]Agosto!$E$8</f>
        <v>*</v>
      </c>
      <c r="F24" s="11" t="str">
        <f>[20]Agosto!$E$9</f>
        <v>*</v>
      </c>
      <c r="G24" s="11" t="str">
        <f>[20]Agosto!$E$10</f>
        <v>*</v>
      </c>
      <c r="H24" s="11" t="str">
        <f>[20]Agosto!$E$11</f>
        <v>*</v>
      </c>
      <c r="I24" s="11" t="str">
        <f>[20]Agosto!$E$12</f>
        <v>*</v>
      </c>
      <c r="J24" s="11" t="str">
        <f>[20]Agosto!$E$13</f>
        <v>*</v>
      </c>
      <c r="K24" s="11" t="str">
        <f>[20]Agosto!$E$14</f>
        <v>*</v>
      </c>
      <c r="L24" s="11" t="str">
        <f>[20]Agosto!$E$15</f>
        <v>*</v>
      </c>
      <c r="M24" s="11" t="str">
        <f>[20]Agosto!$E$16</f>
        <v>*</v>
      </c>
      <c r="N24" s="11" t="str">
        <f>[20]Agosto!$E$17</f>
        <v>*</v>
      </c>
      <c r="O24" s="11" t="str">
        <f>[20]Agosto!$E$18</f>
        <v>*</v>
      </c>
      <c r="P24" s="11" t="str">
        <f>[20]Agosto!$E$19</f>
        <v>*</v>
      </c>
      <c r="Q24" s="11" t="str">
        <f>[20]Agosto!$E$20</f>
        <v>*</v>
      </c>
      <c r="R24" s="11" t="str">
        <f>[20]Agosto!$E$21</f>
        <v>*</v>
      </c>
      <c r="S24" s="11" t="str">
        <f>[20]Agosto!$E$22</f>
        <v>*</v>
      </c>
      <c r="T24" s="11" t="str">
        <f>[20]Agosto!$E$23</f>
        <v>*</v>
      </c>
      <c r="U24" s="11" t="str">
        <f>[20]Agosto!$E$24</f>
        <v>*</v>
      </c>
      <c r="V24" s="11" t="str">
        <f>[20]Agosto!$E$25</f>
        <v>*</v>
      </c>
      <c r="W24" s="11" t="str">
        <f>[20]Agosto!$E$26</f>
        <v>*</v>
      </c>
      <c r="X24" s="11" t="str">
        <f>[20]Agosto!$E$27</f>
        <v>*</v>
      </c>
      <c r="Y24" s="11" t="str">
        <f>[20]Agosto!$E$28</f>
        <v>*</v>
      </c>
      <c r="Z24" s="11" t="str">
        <f>[20]Agosto!$E$29</f>
        <v>*</v>
      </c>
      <c r="AA24" s="11" t="str">
        <f>[20]Agosto!$E$30</f>
        <v>*</v>
      </c>
      <c r="AB24" s="11" t="str">
        <f>[20]Agosto!$E$31</f>
        <v>*</v>
      </c>
      <c r="AC24" s="11" t="str">
        <f>[20]Agosto!$E$32</f>
        <v>*</v>
      </c>
      <c r="AD24" s="11" t="str">
        <f>[20]Agosto!$E$33</f>
        <v>*</v>
      </c>
      <c r="AE24" s="11" t="str">
        <f>[20]Agosto!$E$34</f>
        <v>*</v>
      </c>
      <c r="AF24" s="11" t="str">
        <f>[20]Agosto!$E$35</f>
        <v>*</v>
      </c>
      <c r="AG24" s="87" t="s">
        <v>226</v>
      </c>
      <c r="AH24" t="s">
        <v>47</v>
      </c>
      <c r="AJ24" t="s">
        <v>47</v>
      </c>
    </row>
    <row r="25" spans="1:36" x14ac:dyDescent="0.2">
      <c r="A25" s="58" t="s">
        <v>170</v>
      </c>
      <c r="B25" s="11">
        <f>[21]Agosto!$E$5</f>
        <v>43.125</v>
      </c>
      <c r="C25" s="11">
        <f>[21]Agosto!$E$6</f>
        <v>56.9375</v>
      </c>
      <c r="D25" s="11">
        <f>[21]Agosto!$E$7</f>
        <v>47.428571428571431</v>
      </c>
      <c r="E25" s="11">
        <f>[21]Agosto!$E$8</f>
        <v>44.1875</v>
      </c>
      <c r="F25" s="11">
        <f>[21]Agosto!$E$9</f>
        <v>55.25</v>
      </c>
      <c r="G25" s="11">
        <f>[21]Agosto!$E$10</f>
        <v>55.125</v>
      </c>
      <c r="H25" s="11">
        <f>[21]Agosto!$E$11</f>
        <v>61.3125</v>
      </c>
      <c r="I25" s="11">
        <f>[21]Agosto!$E$12</f>
        <v>49.733333333333334</v>
      </c>
      <c r="J25" s="11">
        <f>[21]Agosto!$E$13</f>
        <v>38.3125</v>
      </c>
      <c r="K25" s="11">
        <f>[21]Agosto!$E$14</f>
        <v>78.333333333333329</v>
      </c>
      <c r="L25" s="11">
        <f>[21]Agosto!$E$15</f>
        <v>50.571428571428569</v>
      </c>
      <c r="M25" s="11">
        <f>[21]Agosto!$E$16</f>
        <v>38.5</v>
      </c>
      <c r="N25" s="11">
        <f>[21]Agosto!$E$17</f>
        <v>45.8</v>
      </c>
      <c r="O25" s="11">
        <f>[21]Agosto!$E$18</f>
        <v>40.6875</v>
      </c>
      <c r="P25" s="11">
        <f>[21]Agosto!$E$19</f>
        <v>49.8125</v>
      </c>
      <c r="Q25" s="11">
        <f>[21]Agosto!$E$20</f>
        <v>44.5</v>
      </c>
      <c r="R25" s="11" t="s">
        <v>226</v>
      </c>
      <c r="S25" s="11">
        <f>[21]Agosto!$E$22</f>
        <v>43.875</v>
      </c>
      <c r="T25" s="11">
        <f>[21]Agosto!$E$23</f>
        <v>66.733333333333334</v>
      </c>
      <c r="U25" s="11">
        <f>[21]Agosto!$E$24</f>
        <v>60.25</v>
      </c>
      <c r="V25" s="11">
        <f>[21]Agosto!$E$25</f>
        <v>58.6</v>
      </c>
      <c r="W25" s="11">
        <f>[21]Agosto!$E$26</f>
        <v>55</v>
      </c>
      <c r="X25" s="11">
        <f>[21]Agosto!$E$27</f>
        <v>57.875</v>
      </c>
      <c r="Y25" s="11">
        <f>[21]Agosto!$E$28</f>
        <v>45.5</v>
      </c>
      <c r="Z25" s="11">
        <f>[21]Agosto!$E$29</f>
        <v>43.6875</v>
      </c>
      <c r="AA25" s="11">
        <f>[21]Agosto!$E$30</f>
        <v>53.75</v>
      </c>
      <c r="AB25" s="11">
        <f>[21]Agosto!$E$31</f>
        <v>53.93333333333333</v>
      </c>
      <c r="AC25" s="11">
        <f>[21]Agosto!$E$32</f>
        <v>48.533333333333331</v>
      </c>
      <c r="AD25" s="11">
        <f>[21]Agosto!$E$33</f>
        <v>39.06666666666667</v>
      </c>
      <c r="AE25" s="11">
        <f>[21]Agosto!$E$34</f>
        <v>31.666666666666668</v>
      </c>
      <c r="AF25" s="11">
        <f>[21]Agosto!$E$35</f>
        <v>76.266666666666666</v>
      </c>
      <c r="AG25" s="87">
        <f t="shared" ref="AG25:AG26" si="6">AVERAGE(B25:AF25)</f>
        <v>51.145138888888894</v>
      </c>
      <c r="AJ25" t="s">
        <v>47</v>
      </c>
    </row>
    <row r="26" spans="1:36" x14ac:dyDescent="0.2">
      <c r="A26" s="58" t="s">
        <v>171</v>
      </c>
      <c r="B26" s="11">
        <f>[22]Agosto!$E$5</f>
        <v>38.5</v>
      </c>
      <c r="C26" s="11">
        <f>[22]Agosto!$E$6</f>
        <v>48.46153846153846</v>
      </c>
      <c r="D26" s="11">
        <f>[22]Agosto!$E$7</f>
        <v>46.705882352941174</v>
      </c>
      <c r="E26" s="11">
        <f>[22]Agosto!$E$8</f>
        <v>41.125</v>
      </c>
      <c r="F26" s="11">
        <f>[22]Agosto!$E$9</f>
        <v>58.866666666666667</v>
      </c>
      <c r="G26" s="11">
        <f>[22]Agosto!$E$10</f>
        <v>57.2</v>
      </c>
      <c r="H26" s="11">
        <f>[22]Agosto!$E$11</f>
        <v>66.285714285714292</v>
      </c>
      <c r="I26" s="11">
        <f>[22]Agosto!$E$12</f>
        <v>55.266666666666666</v>
      </c>
      <c r="J26" s="11">
        <f>[22]Agosto!$E$13</f>
        <v>39.133333333333333</v>
      </c>
      <c r="K26" s="11">
        <f>[22]Agosto!$E$14</f>
        <v>61.733333333333334</v>
      </c>
      <c r="L26" s="11">
        <f>[22]Agosto!$E$15</f>
        <v>52.3125</v>
      </c>
      <c r="M26" s="11">
        <f>[22]Agosto!$E$16</f>
        <v>38.6</v>
      </c>
      <c r="N26" s="11">
        <f>[22]Agosto!$E$17</f>
        <v>45.4</v>
      </c>
      <c r="O26" s="11">
        <f>[22]Agosto!$E$18</f>
        <v>40.058823529411768</v>
      </c>
      <c r="P26" s="11">
        <f>[22]Agosto!$E$19</f>
        <v>49.4375</v>
      </c>
      <c r="Q26" s="11">
        <f>[22]Agosto!$E$20</f>
        <v>41.4</v>
      </c>
      <c r="R26" s="11">
        <f>[22]Agosto!$E$21</f>
        <v>37.8125</v>
      </c>
      <c r="S26" s="11">
        <f>[22]Agosto!$E$22</f>
        <v>46.071428571428569</v>
      </c>
      <c r="T26" s="11">
        <f>[22]Agosto!$E$23</f>
        <v>61.8</v>
      </c>
      <c r="U26" s="11">
        <f>[22]Agosto!$E$24</f>
        <v>49.8</v>
      </c>
      <c r="V26" s="11">
        <f>[22]Agosto!$E$25</f>
        <v>54.375</v>
      </c>
      <c r="W26" s="11">
        <f>[22]Agosto!$E$26</f>
        <v>49.5625</v>
      </c>
      <c r="X26" s="11">
        <f>[22]Agosto!$E$27</f>
        <v>48.875</v>
      </c>
      <c r="Y26" s="11">
        <f>[22]Agosto!$E$28</f>
        <v>36.588235294117645</v>
      </c>
      <c r="Z26" s="11">
        <f>[22]Agosto!$E$29</f>
        <v>43.823529411764703</v>
      </c>
      <c r="AA26" s="11">
        <f>[22]Agosto!$E$30</f>
        <v>52.294117647058826</v>
      </c>
      <c r="AB26" s="11">
        <f>[22]Agosto!$E$31</f>
        <v>60.4</v>
      </c>
      <c r="AC26" s="11">
        <f>[22]Agosto!$E$32</f>
        <v>53.5</v>
      </c>
      <c r="AD26" s="11">
        <f>[22]Agosto!$E$33</f>
        <v>41.222222222222221</v>
      </c>
      <c r="AE26" s="11">
        <f>[22]Agosto!$E$34</f>
        <v>36.125</v>
      </c>
      <c r="AF26" s="11">
        <f>[22]Agosto!$E$35</f>
        <v>63.411764705882355</v>
      </c>
      <c r="AG26" s="87">
        <f t="shared" si="6"/>
        <v>48.908008273615472</v>
      </c>
      <c r="AI26" t="s">
        <v>47</v>
      </c>
      <c r="AJ26" t="s">
        <v>47</v>
      </c>
    </row>
    <row r="27" spans="1:36" x14ac:dyDescent="0.2">
      <c r="A27" s="58" t="s">
        <v>8</v>
      </c>
      <c r="B27" s="11">
        <f>[23]Agosto!$E$5</f>
        <v>52.5</v>
      </c>
      <c r="C27" s="11">
        <f>[23]Agosto!$E$6</f>
        <v>57.541666666666664</v>
      </c>
      <c r="D27" s="11">
        <f>[23]Agosto!$E$7</f>
        <v>60.875</v>
      </c>
      <c r="E27" s="11">
        <f>[23]Agosto!$E$8</f>
        <v>53.125</v>
      </c>
      <c r="F27" s="11">
        <f>[23]Agosto!$E$9</f>
        <v>62.458333333333336</v>
      </c>
      <c r="G27" s="11">
        <f>[23]Agosto!$E$10</f>
        <v>65.166666666666671</v>
      </c>
      <c r="H27" s="11">
        <f>[23]Agosto!$E$11</f>
        <v>68.25</v>
      </c>
      <c r="I27" s="11">
        <f>[23]Agosto!$E$12</f>
        <v>61.583333333333336</v>
      </c>
      <c r="J27" s="11">
        <f>[23]Agosto!$E$13</f>
        <v>44.333333333333336</v>
      </c>
      <c r="K27" s="11">
        <f>[23]Agosto!$E$14</f>
        <v>79.083333333333329</v>
      </c>
      <c r="L27" s="11">
        <f>[23]Agosto!$E$15</f>
        <v>66.150000000000006</v>
      </c>
      <c r="M27" s="11">
        <f>[23]Agosto!$E$16</f>
        <v>47.458333333333336</v>
      </c>
      <c r="N27" s="11">
        <f>[23]Agosto!$E$17</f>
        <v>57</v>
      </c>
      <c r="O27" s="11">
        <f>[23]Agosto!$E$18</f>
        <v>49.333333333333336</v>
      </c>
      <c r="P27" s="11">
        <f>[23]Agosto!$E$19</f>
        <v>57.541666666666664</v>
      </c>
      <c r="Q27" s="11">
        <f>[23]Agosto!$E$20</f>
        <v>51.333333333333336</v>
      </c>
      <c r="R27" s="11">
        <f>[23]Agosto!$E$21</f>
        <v>40.791666666666664</v>
      </c>
      <c r="S27" s="11">
        <f>[23]Agosto!$E$22</f>
        <v>50</v>
      </c>
      <c r="T27" s="11">
        <f>[23]Agosto!$E$23</f>
        <v>69.75</v>
      </c>
      <c r="U27" s="11">
        <f>[23]Agosto!$E$24</f>
        <v>64.291666666666671</v>
      </c>
      <c r="V27" s="11">
        <f>[23]Agosto!$E$25</f>
        <v>68.625</v>
      </c>
      <c r="W27" s="11">
        <f>[23]Agosto!$E$26</f>
        <v>63.75</v>
      </c>
      <c r="X27" s="11">
        <f>[23]Agosto!$E$27</f>
        <v>60.791666666666664</v>
      </c>
      <c r="Y27" s="11">
        <f>[23]Agosto!$E$28</f>
        <v>54.083333333333336</v>
      </c>
      <c r="Z27" s="11">
        <f>[23]Agosto!$E$29</f>
        <v>54.166666666666664</v>
      </c>
      <c r="AA27" s="11">
        <f>[23]Agosto!$E$30</f>
        <v>55.208333333333336</v>
      </c>
      <c r="AB27" s="11">
        <f>[23]Agosto!$E$31</f>
        <v>64.916666666666671</v>
      </c>
      <c r="AC27" s="11">
        <f>[23]Agosto!$E$32</f>
        <v>59.666666666666664</v>
      </c>
      <c r="AD27" s="11">
        <f>[23]Agosto!$E$33</f>
        <v>48.125</v>
      </c>
      <c r="AE27" s="11">
        <f>[23]Agosto!$E$34</f>
        <v>37.041666666666664</v>
      </c>
      <c r="AF27" s="11">
        <f>[23]Agosto!$E$35</f>
        <v>64.166666666666671</v>
      </c>
      <c r="AG27" s="87">
        <f t="shared" ref="AG27:AG31" si="7">AVERAGE(B27:AF27)</f>
        <v>57.713172043010765</v>
      </c>
    </row>
    <row r="28" spans="1:36" x14ac:dyDescent="0.2">
      <c r="A28" s="58" t="s">
        <v>9</v>
      </c>
      <c r="B28" s="11">
        <f>[24]Agosto!$E$5</f>
        <v>43.916666666666664</v>
      </c>
      <c r="C28" s="11">
        <f>[24]Agosto!$E$6</f>
        <v>48.791666666666664</v>
      </c>
      <c r="D28" s="11">
        <f>[24]Agosto!$E$7</f>
        <v>54.75</v>
      </c>
      <c r="E28" s="11">
        <f>[24]Agosto!$E$8</f>
        <v>50.916666666666664</v>
      </c>
      <c r="F28" s="11">
        <f>[24]Agosto!$E$9</f>
        <v>65.666666666666671</v>
      </c>
      <c r="G28" s="11">
        <f>[24]Agosto!$E$10</f>
        <v>63.583333333333336</v>
      </c>
      <c r="H28" s="11">
        <f>[24]Agosto!$E$11</f>
        <v>65.208333333333329</v>
      </c>
      <c r="I28" s="11">
        <f>[24]Agosto!$E$12</f>
        <v>57.833333333333336</v>
      </c>
      <c r="J28" s="11">
        <f>[24]Agosto!$E$13</f>
        <v>39.666666666666664</v>
      </c>
      <c r="K28" s="11">
        <f>[24]Agosto!$E$14</f>
        <v>63.791666666666664</v>
      </c>
      <c r="L28" s="11">
        <f>[24]Agosto!$E$15</f>
        <v>61.625</v>
      </c>
      <c r="M28" s="11">
        <f>[24]Agosto!$E$16</f>
        <v>40.75</v>
      </c>
      <c r="N28" s="11">
        <f>[24]Agosto!$E$17</f>
        <v>52.458333333333336</v>
      </c>
      <c r="O28" s="11">
        <f>[24]Agosto!$E$18</f>
        <v>42.708333333333336</v>
      </c>
      <c r="P28" s="11">
        <f>[24]Agosto!$E$19</f>
        <v>57.791666666666664</v>
      </c>
      <c r="Q28" s="11">
        <f>[24]Agosto!$E$20</f>
        <v>49.416666666666664</v>
      </c>
      <c r="R28" s="11">
        <f>[24]Agosto!$E$21</f>
        <v>40.166666666666664</v>
      </c>
      <c r="S28" s="11">
        <f>[24]Agosto!$E$22</f>
        <v>44.458333333333336</v>
      </c>
      <c r="T28" s="11">
        <f>[24]Agosto!$E$23</f>
        <v>61.291666666666664</v>
      </c>
      <c r="U28" s="11">
        <f>[24]Agosto!$E$24</f>
        <v>61.25</v>
      </c>
      <c r="V28" s="11">
        <f>[24]Agosto!$E$25</f>
        <v>61.416666666666664</v>
      </c>
      <c r="W28" s="11">
        <f>[24]Agosto!$E$26</f>
        <v>54.5</v>
      </c>
      <c r="X28" s="11">
        <f>[24]Agosto!$E$27</f>
        <v>52.083333333333336</v>
      </c>
      <c r="Y28" s="11">
        <f>[24]Agosto!$E$28</f>
        <v>45.5</v>
      </c>
      <c r="Z28" s="11">
        <f>[24]Agosto!$E$29</f>
        <v>50.166666666666664</v>
      </c>
      <c r="AA28" s="11">
        <f>[24]Agosto!$E$30</f>
        <v>50.791666666666664</v>
      </c>
      <c r="AB28" s="11">
        <f>[24]Agosto!$E$31</f>
        <v>55.541666666666664</v>
      </c>
      <c r="AC28" s="11">
        <f>[24]Agosto!$E$32</f>
        <v>52.956521739130437</v>
      </c>
      <c r="AD28" s="11">
        <f>[24]Agosto!$E$33</f>
        <v>43.25</v>
      </c>
      <c r="AE28" s="11">
        <f>[24]Agosto!$E$34</f>
        <v>35.81818181818182</v>
      </c>
      <c r="AF28" s="11">
        <f>[24]Agosto!$E$35</f>
        <v>51.904761904761905</v>
      </c>
      <c r="AG28" s="87">
        <f t="shared" si="7"/>
        <v>52.257133294475516</v>
      </c>
      <c r="AI28" t="s">
        <v>47</v>
      </c>
    </row>
    <row r="29" spans="1:36" x14ac:dyDescent="0.2">
      <c r="A29" s="58" t="s">
        <v>42</v>
      </c>
      <c r="B29" s="11">
        <f>[25]Agosto!$E$5</f>
        <v>53.25</v>
      </c>
      <c r="C29" s="11">
        <f>[25]Agosto!$E$6</f>
        <v>54.416666666666664</v>
      </c>
      <c r="D29" s="11">
        <f>[25]Agosto!$E$7</f>
        <v>57.375</v>
      </c>
      <c r="E29" s="11">
        <f>[25]Agosto!$E$8</f>
        <v>54.625</v>
      </c>
      <c r="F29" s="11">
        <f>[25]Agosto!$E$9</f>
        <v>56.791666666666664</v>
      </c>
      <c r="G29" s="11">
        <f>[25]Agosto!$E$10</f>
        <v>61.375</v>
      </c>
      <c r="H29" s="11">
        <f>[25]Agosto!$E$11</f>
        <v>55.583333333333336</v>
      </c>
      <c r="I29" s="11">
        <f>[25]Agosto!$E$12</f>
        <v>59.5</v>
      </c>
      <c r="J29" s="11">
        <f>[25]Agosto!$E$13</f>
        <v>50.958333333333336</v>
      </c>
      <c r="K29" s="11">
        <f>[25]Agosto!$E$14</f>
        <v>67.75</v>
      </c>
      <c r="L29" s="11">
        <f>[25]Agosto!$E$15</f>
        <v>65.333333333333329</v>
      </c>
      <c r="M29" s="11">
        <f>[25]Agosto!$E$16</f>
        <v>55.958333333333336</v>
      </c>
      <c r="N29" s="11">
        <f>[25]Agosto!$E$17</f>
        <v>58.833333333333336</v>
      </c>
      <c r="O29" s="11">
        <f>[25]Agosto!$E$18</f>
        <v>46.416666666666664</v>
      </c>
      <c r="P29" s="11">
        <f>[25]Agosto!$E$19</f>
        <v>54.166666666666664</v>
      </c>
      <c r="Q29" s="11">
        <f>[25]Agosto!$E$20</f>
        <v>50.125</v>
      </c>
      <c r="R29" s="11">
        <f>[25]Agosto!$E$21</f>
        <v>44.291666666666664</v>
      </c>
      <c r="S29" s="11">
        <f>[25]Agosto!$E$22</f>
        <v>52.416666666666664</v>
      </c>
      <c r="T29" s="11">
        <f>[25]Agosto!$E$23</f>
        <v>65.5</v>
      </c>
      <c r="U29" s="11">
        <f>[25]Agosto!$E$24</f>
        <v>60.916666666666664</v>
      </c>
      <c r="V29" s="11">
        <f>[25]Agosto!$E$25</f>
        <v>62.791666666666664</v>
      </c>
      <c r="W29" s="11">
        <f>[25]Agosto!$E$26</f>
        <v>54.958333333333336</v>
      </c>
      <c r="X29" s="11">
        <f>[25]Agosto!$E$27</f>
        <v>57.083333333333336</v>
      </c>
      <c r="Y29" s="11">
        <f>[25]Agosto!$E$28</f>
        <v>47.333333333333336</v>
      </c>
      <c r="Z29" s="11">
        <f>[25]Agosto!$E$29</f>
        <v>39.166666666666664</v>
      </c>
      <c r="AA29" s="11">
        <f>[25]Agosto!$E$30</f>
        <v>51.916666666666664</v>
      </c>
      <c r="AB29" s="11">
        <f>[25]Agosto!$E$31</f>
        <v>68.416666666666671</v>
      </c>
      <c r="AC29" s="11">
        <f>[25]Agosto!$E$32</f>
        <v>61.333333333333336</v>
      </c>
      <c r="AD29" s="11">
        <f>[25]Agosto!$E$33</f>
        <v>56.083333333333336</v>
      </c>
      <c r="AE29" s="11">
        <f>[25]Agosto!$E$34</f>
        <v>54.5</v>
      </c>
      <c r="AF29" s="11">
        <f>[25]Agosto!$E$35</f>
        <v>64.416666666666671</v>
      </c>
      <c r="AG29" s="87">
        <f t="shared" si="7"/>
        <v>56.244623655913976</v>
      </c>
      <c r="AJ29" t="s">
        <v>47</v>
      </c>
    </row>
    <row r="30" spans="1:36" x14ac:dyDescent="0.2">
      <c r="A30" s="58" t="s">
        <v>10</v>
      </c>
      <c r="B30" s="11">
        <f>[26]Agosto!$E$5</f>
        <v>44.208333333333336</v>
      </c>
      <c r="C30" s="11">
        <f>[26]Agosto!$E$6</f>
        <v>52.5</v>
      </c>
      <c r="D30" s="11">
        <f>[26]Agosto!$E$7</f>
        <v>59.458333333333336</v>
      </c>
      <c r="E30" s="11">
        <f>[26]Agosto!$E$8</f>
        <v>52.958333333333336</v>
      </c>
      <c r="F30" s="11">
        <f>[26]Agosto!$E$9</f>
        <v>63.833333333333336</v>
      </c>
      <c r="G30" s="11">
        <f>[26]Agosto!$E$10</f>
        <v>64.5</v>
      </c>
      <c r="H30" s="11">
        <f>[26]Agosto!$E$11</f>
        <v>66.958333333333329</v>
      </c>
      <c r="I30" s="11">
        <f>[26]Agosto!$E$12</f>
        <v>58.333333333333336</v>
      </c>
      <c r="J30" s="11">
        <f>[26]Agosto!$E$13</f>
        <v>39.166666666666664</v>
      </c>
      <c r="K30" s="11">
        <f>[26]Agosto!$E$14</f>
        <v>76.291666666666671</v>
      </c>
      <c r="L30" s="11">
        <f>[26]Agosto!$E$15</f>
        <v>66.791666666666671</v>
      </c>
      <c r="M30" s="11">
        <f>[26]Agosto!$E$16</f>
        <v>45.875</v>
      </c>
      <c r="N30" s="11">
        <f>[26]Agosto!$E$17</f>
        <v>54.75</v>
      </c>
      <c r="O30" s="11">
        <f>[26]Agosto!$E$18</f>
        <v>47.833333333333336</v>
      </c>
      <c r="P30" s="11">
        <f>[26]Agosto!$E$19</f>
        <v>56.208333333333336</v>
      </c>
      <c r="Q30" s="11">
        <f>[26]Agosto!$E$20</f>
        <v>52.916666666666664</v>
      </c>
      <c r="R30" s="11">
        <f>[26]Agosto!$E$21</f>
        <v>41.458333333333336</v>
      </c>
      <c r="S30" s="11">
        <f>[26]Agosto!$E$22</f>
        <v>47.791666666666664</v>
      </c>
      <c r="T30" s="11">
        <f>[26]Agosto!$E$23</f>
        <v>67.833333333333329</v>
      </c>
      <c r="U30" s="11">
        <f>[26]Agosto!$E$24</f>
        <v>57.541666666666664</v>
      </c>
      <c r="V30" s="11">
        <f>[26]Agosto!$E$25</f>
        <v>66.708333333333329</v>
      </c>
      <c r="W30" s="11">
        <f>[26]Agosto!$E$26</f>
        <v>61.625</v>
      </c>
      <c r="X30" s="11">
        <f>[26]Agosto!$E$27</f>
        <v>66.416666666666671</v>
      </c>
      <c r="Y30" s="11">
        <f>[26]Agosto!$E$28</f>
        <v>53.291666666666664</v>
      </c>
      <c r="Z30" s="11">
        <f>[26]Agosto!$E$29</f>
        <v>50.041666666666664</v>
      </c>
      <c r="AA30" s="11">
        <f>[26]Agosto!$E$30</f>
        <v>56.416666666666664</v>
      </c>
      <c r="AB30" s="11">
        <f>[26]Agosto!$E$31</f>
        <v>72</v>
      </c>
      <c r="AC30" s="11">
        <f>[26]Agosto!$E$32</f>
        <v>65.75</v>
      </c>
      <c r="AD30" s="11">
        <f>[26]Agosto!$E$33</f>
        <v>46.208333333333336</v>
      </c>
      <c r="AE30" s="11">
        <f>[26]Agosto!$E$34</f>
        <v>39.916666666666664</v>
      </c>
      <c r="AF30" s="11">
        <f>[26]Agosto!$E$35</f>
        <v>65</v>
      </c>
      <c r="AG30" s="87">
        <f t="shared" si="7"/>
        <v>56.793010752688183</v>
      </c>
      <c r="AI30" t="s">
        <v>47</v>
      </c>
      <c r="AJ30" t="s">
        <v>47</v>
      </c>
    </row>
    <row r="31" spans="1:36" x14ac:dyDescent="0.2">
      <c r="A31" s="58" t="s">
        <v>172</v>
      </c>
      <c r="B31" s="11">
        <f>[27]Agosto!$E$5</f>
        <v>55.083333333333336</v>
      </c>
      <c r="C31" s="11">
        <f>[27]Agosto!$E$6</f>
        <v>60.708333333333336</v>
      </c>
      <c r="D31" s="11">
        <f>[27]Agosto!$E$7</f>
        <v>61.208333333333336</v>
      </c>
      <c r="E31" s="11">
        <f>[27]Agosto!$E$8</f>
        <v>54.708333333333336</v>
      </c>
      <c r="F31" s="11">
        <f>[27]Agosto!$E$9</f>
        <v>67.416666666666671</v>
      </c>
      <c r="G31" s="11">
        <f>[27]Agosto!$E$10</f>
        <v>71.5</v>
      </c>
      <c r="H31" s="11">
        <f>[27]Agosto!$E$11</f>
        <v>76.416666666666671</v>
      </c>
      <c r="I31" s="11">
        <f>[27]Agosto!$E$12</f>
        <v>68.041666666666671</v>
      </c>
      <c r="J31" s="11">
        <f>[27]Agosto!$E$13</f>
        <v>49.791666666666664</v>
      </c>
      <c r="K31" s="11">
        <f>[27]Agosto!$E$14</f>
        <v>79.583333333333329</v>
      </c>
      <c r="L31" s="11">
        <f>[27]Agosto!$E$15</f>
        <v>69.25</v>
      </c>
      <c r="M31" s="11">
        <f>[27]Agosto!$E$16</f>
        <v>50.25</v>
      </c>
      <c r="N31" s="11">
        <f>[27]Agosto!$E$17</f>
        <v>57.458333333333336</v>
      </c>
      <c r="O31" s="11">
        <f>[27]Agosto!$E$18</f>
        <v>49.083333333333336</v>
      </c>
      <c r="P31" s="11">
        <f>[27]Agosto!$E$19</f>
        <v>58.833333333333336</v>
      </c>
      <c r="Q31" s="11">
        <f>[27]Agosto!$E$20</f>
        <v>56</v>
      </c>
      <c r="R31" s="11">
        <f>[27]Agosto!$E$21</f>
        <v>47.5</v>
      </c>
      <c r="S31" s="11">
        <f>[27]Agosto!$E$22</f>
        <v>52.166666666666664</v>
      </c>
      <c r="T31" s="11">
        <f>[27]Agosto!$E$23</f>
        <v>73.125</v>
      </c>
      <c r="U31" s="11">
        <f>[27]Agosto!$E$24</f>
        <v>62.875</v>
      </c>
      <c r="V31" s="11">
        <f>[27]Agosto!$E$25</f>
        <v>69.166666666666671</v>
      </c>
      <c r="W31" s="11">
        <f>[27]Agosto!$E$26</f>
        <v>62.166666666666664</v>
      </c>
      <c r="X31" s="11">
        <f>[27]Agosto!$E$27</f>
        <v>68.75</v>
      </c>
      <c r="Y31" s="11">
        <f>[27]Agosto!$E$28</f>
        <v>49.375</v>
      </c>
      <c r="Z31" s="11">
        <f>[27]Agosto!$E$29</f>
        <v>54.833333333333336</v>
      </c>
      <c r="AA31" s="11">
        <f>[27]Agosto!$E$30</f>
        <v>63.125</v>
      </c>
      <c r="AB31" s="11">
        <f>[27]Agosto!$E$31</f>
        <v>72.916666666666671</v>
      </c>
      <c r="AC31" s="11">
        <f>[27]Agosto!$E$32</f>
        <v>65.291666666666671</v>
      </c>
      <c r="AD31" s="11">
        <f>[27]Agosto!$E$33</f>
        <v>52.083333333333336</v>
      </c>
      <c r="AE31" s="11">
        <f>[27]Agosto!$E$34</f>
        <v>47</v>
      </c>
      <c r="AF31" s="11">
        <f>[27]Agosto!$E$35</f>
        <v>67.208333333333329</v>
      </c>
      <c r="AG31" s="87">
        <f t="shared" si="7"/>
        <v>61.061827956989255</v>
      </c>
      <c r="AI31" t="s">
        <v>47</v>
      </c>
    </row>
    <row r="32" spans="1:36" x14ac:dyDescent="0.2">
      <c r="A32" s="58" t="s">
        <v>11</v>
      </c>
      <c r="B32" s="11">
        <f>[28]Agosto!$E$5</f>
        <v>56.458333333333336</v>
      </c>
      <c r="C32" s="11">
        <f>[28]Agosto!$E$6</f>
        <v>58.625</v>
      </c>
      <c r="D32" s="11">
        <f>[28]Agosto!$E$7</f>
        <v>56.666666666666664</v>
      </c>
      <c r="E32" s="11">
        <f>[28]Agosto!$E$8</f>
        <v>51.041666666666664</v>
      </c>
      <c r="F32" s="11">
        <f>[28]Agosto!$E$9</f>
        <v>64.291666666666671</v>
      </c>
      <c r="G32" s="11">
        <f>[28]Agosto!$E$10</f>
        <v>70.083333333333329</v>
      </c>
      <c r="H32" s="11">
        <f>[28]Agosto!$E$11</f>
        <v>67.416666666666671</v>
      </c>
      <c r="I32" s="11">
        <f>[28]Agosto!$E$12</f>
        <v>64.375</v>
      </c>
      <c r="J32" s="11">
        <f>[28]Agosto!$E$13</f>
        <v>51.958333333333336</v>
      </c>
      <c r="K32" s="11">
        <f>[28]Agosto!$E$14</f>
        <v>66.583333333333329</v>
      </c>
      <c r="L32" s="11">
        <f>[28]Agosto!$E$15</f>
        <v>63.416666666666664</v>
      </c>
      <c r="M32" s="11">
        <f>[28]Agosto!$E$16</f>
        <v>53.208333333333336</v>
      </c>
      <c r="N32" s="11">
        <f>[28]Agosto!$E$17</f>
        <v>54.333333333333336</v>
      </c>
      <c r="O32" s="11">
        <f>[28]Agosto!$E$18</f>
        <v>45.666666666666664</v>
      </c>
      <c r="P32" s="11">
        <f>[28]Agosto!$E$19</f>
        <v>55</v>
      </c>
      <c r="Q32" s="11">
        <f>[28]Agosto!$E$20</f>
        <v>53.708333333333336</v>
      </c>
      <c r="R32" s="11">
        <f>[28]Agosto!$E$21</f>
        <v>51.541666666666664</v>
      </c>
      <c r="S32" s="11">
        <f>[28]Agosto!$E$22</f>
        <v>55.041666666666664</v>
      </c>
      <c r="T32" s="11">
        <f>[28]Agosto!$E$23</f>
        <v>66.5</v>
      </c>
      <c r="U32" s="11">
        <f>[28]Agosto!$E$24</f>
        <v>58.291666666666664</v>
      </c>
      <c r="V32" s="11">
        <f>[28]Agosto!$E$25</f>
        <v>62.458333333333336</v>
      </c>
      <c r="W32" s="11">
        <f>[28]Agosto!$E$26</f>
        <v>59.208333333333336</v>
      </c>
      <c r="X32" s="11">
        <f>[28]Agosto!$E$27</f>
        <v>58.333333333333336</v>
      </c>
      <c r="Y32" s="11">
        <f>[28]Agosto!$E$28</f>
        <v>49.458333333333336</v>
      </c>
      <c r="Z32" s="11">
        <f>[28]Agosto!$E$29</f>
        <v>50.333333333333336</v>
      </c>
      <c r="AA32" s="11">
        <f>[28]Agosto!$E$30</f>
        <v>58.25</v>
      </c>
      <c r="AB32" s="11">
        <f>[28]Agosto!$E$31</f>
        <v>75.166666666666671</v>
      </c>
      <c r="AC32" s="11">
        <f>[28]Agosto!$E$32</f>
        <v>65.083333333333329</v>
      </c>
      <c r="AD32" s="11">
        <f>[28]Agosto!$E$33</f>
        <v>54.208333333333336</v>
      </c>
      <c r="AE32" s="11">
        <f>[28]Agosto!$E$34</f>
        <v>51.166666666666664</v>
      </c>
      <c r="AF32" s="11">
        <f>[28]Agosto!$E$35</f>
        <v>62.375</v>
      </c>
      <c r="AG32" s="87">
        <f t="shared" ref="AG32:AG35" si="8">AVERAGE(B32:AF32)</f>
        <v>58.395161290322577</v>
      </c>
      <c r="AJ32" t="s">
        <v>47</v>
      </c>
    </row>
    <row r="33" spans="1:37" s="5" customFormat="1" x14ac:dyDescent="0.2">
      <c r="A33" s="58" t="s">
        <v>12</v>
      </c>
      <c r="B33" s="11">
        <f>[29]Agosto!$E$5</f>
        <v>61.375</v>
      </c>
      <c r="C33" s="11">
        <f>[29]Agosto!$E$6</f>
        <v>61.416666666666664</v>
      </c>
      <c r="D33" s="11">
        <f>[29]Agosto!$E$7</f>
        <v>56.6</v>
      </c>
      <c r="E33" s="11" t="str">
        <f>[29]Agosto!$E$8</f>
        <v>*</v>
      </c>
      <c r="F33" s="11" t="str">
        <f>[29]Agosto!$E$9</f>
        <v>*</v>
      </c>
      <c r="G33" s="11" t="str">
        <f>[29]Agosto!$E$10</f>
        <v>*</v>
      </c>
      <c r="H33" s="11" t="str">
        <f>[29]Agosto!$E$11</f>
        <v>*</v>
      </c>
      <c r="I33" s="11" t="str">
        <f>[29]Agosto!$E$12</f>
        <v>*</v>
      </c>
      <c r="J33" s="11" t="str">
        <f>[29]Agosto!$E$13</f>
        <v>*</v>
      </c>
      <c r="K33" s="11" t="str">
        <f>[29]Agosto!$E$14</f>
        <v>*</v>
      </c>
      <c r="L33" s="11" t="str">
        <f>[29]Agosto!$E$15</f>
        <v>*</v>
      </c>
      <c r="M33" s="11" t="str">
        <f>[29]Agosto!$E$16</f>
        <v>*</v>
      </c>
      <c r="N33" s="11" t="str">
        <f>[29]Agosto!$E$17</f>
        <v>*</v>
      </c>
      <c r="O33" s="11" t="str">
        <f>[29]Agosto!$E$18</f>
        <v>*</v>
      </c>
      <c r="P33" s="11" t="str">
        <f>[29]Agosto!$E$19</f>
        <v>*</v>
      </c>
      <c r="Q33" s="11" t="str">
        <f>[29]Agosto!$E$20</f>
        <v>*</v>
      </c>
      <c r="R33" s="11" t="str">
        <f>[29]Agosto!$E$21</f>
        <v>*</v>
      </c>
      <c r="S33" s="11" t="str">
        <f>[29]Agosto!$E$22</f>
        <v>*</v>
      </c>
      <c r="T33" s="11" t="str">
        <f>[29]Agosto!$E$23</f>
        <v>*</v>
      </c>
      <c r="U33" s="11" t="str">
        <f>[29]Agosto!$E$24</f>
        <v>*</v>
      </c>
      <c r="V33" s="11" t="str">
        <f>[29]Agosto!$E$25</f>
        <v>*</v>
      </c>
      <c r="W33" s="11" t="str">
        <f>[29]Agosto!$E$26</f>
        <v>*</v>
      </c>
      <c r="X33" s="11" t="str">
        <f>[29]Agosto!$E$27</f>
        <v>*</v>
      </c>
      <c r="Y33" s="11" t="str">
        <f>[29]Agosto!$E$28</f>
        <v>*</v>
      </c>
      <c r="Z33" s="11" t="str">
        <f>[29]Agosto!$E$29</f>
        <v>*</v>
      </c>
      <c r="AA33" s="11" t="str">
        <f>[29]Agosto!$E$30</f>
        <v>*</v>
      </c>
      <c r="AB33" s="11" t="str">
        <f>[29]Agosto!$E$31</f>
        <v>*</v>
      </c>
      <c r="AC33" s="11">
        <f>[29]Agosto!$E$32</f>
        <v>38.727272727272727</v>
      </c>
      <c r="AD33" s="11">
        <f>[29]Agosto!$E$33</f>
        <v>57.75</v>
      </c>
      <c r="AE33" s="11">
        <f>[29]Agosto!$E$34</f>
        <v>54.25</v>
      </c>
      <c r="AF33" s="11">
        <f>[29]Agosto!$E$35</f>
        <v>54.291666666666664</v>
      </c>
      <c r="AG33" s="87">
        <f t="shared" si="8"/>
        <v>54.915800865800868</v>
      </c>
    </row>
    <row r="34" spans="1:37" x14ac:dyDescent="0.2">
      <c r="A34" s="58" t="s">
        <v>13</v>
      </c>
      <c r="B34" s="11">
        <f>[30]Agosto!$E$5</f>
        <v>53.117647058823529</v>
      </c>
      <c r="C34" s="11">
        <f>[30]Agosto!$E$6</f>
        <v>67.782608695652172</v>
      </c>
      <c r="D34" s="11">
        <f>[30]Agosto!$E$7</f>
        <v>57.625</v>
      </c>
      <c r="E34" s="11">
        <f>[30]Agosto!$E$8</f>
        <v>55.176470588235297</v>
      </c>
      <c r="F34" s="11">
        <f>[30]Agosto!$E$9</f>
        <v>63.695652173913047</v>
      </c>
      <c r="G34" s="11">
        <f>[30]Agosto!$E$10</f>
        <v>73.791666666666671</v>
      </c>
      <c r="H34" s="11">
        <f>[30]Agosto!$E$11</f>
        <v>59.291666666666664</v>
      </c>
      <c r="I34" s="11">
        <f>[30]Agosto!$E$12</f>
        <v>64.86363636363636</v>
      </c>
      <c r="J34" s="11">
        <f>[30]Agosto!$E$13</f>
        <v>65</v>
      </c>
      <c r="K34" s="11">
        <f>[30]Agosto!$E$14</f>
        <v>66.5</v>
      </c>
      <c r="L34" s="11">
        <f>[30]Agosto!$E$15</f>
        <v>63.047619047619051</v>
      </c>
      <c r="M34" s="11">
        <f>[30]Agosto!$E$16</f>
        <v>63.583333333333336</v>
      </c>
      <c r="N34" s="11">
        <f>[30]Agosto!$E$17</f>
        <v>68.782608695652172</v>
      </c>
      <c r="O34" s="11">
        <f>[30]Agosto!$E$18</f>
        <v>47.789473684210527</v>
      </c>
      <c r="P34" s="11">
        <f>[30]Agosto!$E$19</f>
        <v>53.277777777777779</v>
      </c>
      <c r="Q34" s="11">
        <f>[30]Agosto!$E$20</f>
        <v>55.388888888888886</v>
      </c>
      <c r="R34" s="11">
        <f>[30]Agosto!$E$21</f>
        <v>51</v>
      </c>
      <c r="S34" s="11">
        <f>[30]Agosto!$E$22</f>
        <v>59.222222222222221</v>
      </c>
      <c r="T34" s="11">
        <f>[30]Agosto!$E$23</f>
        <v>63.466666666666669</v>
      </c>
      <c r="U34" s="11">
        <f>[30]Agosto!$E$24</f>
        <v>58.214285714285715</v>
      </c>
      <c r="V34" s="11">
        <f>[30]Agosto!$E$25</f>
        <v>56.294117647058826</v>
      </c>
      <c r="W34" s="11">
        <f>[30]Agosto!$E$26</f>
        <v>53.625</v>
      </c>
      <c r="X34" s="11">
        <f>[30]Agosto!$E$27</f>
        <v>55.733333333333334</v>
      </c>
      <c r="Y34" s="11">
        <f>[30]Agosto!$E$28</f>
        <v>51.642857142857146</v>
      </c>
      <c r="Z34" s="11">
        <f>[30]Agosto!$E$29</f>
        <v>44.06666666666667</v>
      </c>
      <c r="AA34" s="11">
        <f>[30]Agosto!$E$30</f>
        <v>43.357142857142854</v>
      </c>
      <c r="AB34" s="11">
        <f>[30]Agosto!$E$31</f>
        <v>74.181818181818187</v>
      </c>
      <c r="AC34" s="11">
        <f>[30]Agosto!$E$32</f>
        <v>55.692307692307693</v>
      </c>
      <c r="AD34" s="11">
        <f>[30]Agosto!$E$33</f>
        <v>42.692307692307693</v>
      </c>
      <c r="AE34" s="11">
        <f>[30]Agosto!$E$34</f>
        <v>48.3125</v>
      </c>
      <c r="AF34" s="11">
        <f>[30]Agosto!$E$35</f>
        <v>58.5</v>
      </c>
      <c r="AG34" s="87">
        <f t="shared" si="8"/>
        <v>57.894041143798148</v>
      </c>
      <c r="AI34" t="s">
        <v>47</v>
      </c>
    </row>
    <row r="35" spans="1:37" x14ac:dyDescent="0.2">
      <c r="A35" s="58" t="s">
        <v>173</v>
      </c>
      <c r="B35" s="11">
        <f>[31]Agosto!$E$5</f>
        <v>41.454545454545453</v>
      </c>
      <c r="C35" s="11">
        <f>[31]Agosto!$E$6</f>
        <v>50.545454545454547</v>
      </c>
      <c r="D35" s="11">
        <f>[31]Agosto!$E$7</f>
        <v>58.727272727272727</v>
      </c>
      <c r="E35" s="11">
        <f>[31]Agosto!$E$8</f>
        <v>57.454545454545453</v>
      </c>
      <c r="F35" s="11">
        <f>[31]Agosto!$E$9</f>
        <v>60.2</v>
      </c>
      <c r="G35" s="11">
        <f>[31]Agosto!$E$10</f>
        <v>61.636363636363633</v>
      </c>
      <c r="H35" s="11">
        <f>[31]Agosto!$E$11</f>
        <v>56.18181818181818</v>
      </c>
      <c r="I35" s="11">
        <f>[31]Agosto!$E$12</f>
        <v>50.545454545454547</v>
      </c>
      <c r="J35" s="11">
        <f>[31]Agosto!$E$13</f>
        <v>39.636363636363633</v>
      </c>
      <c r="K35" s="11">
        <f>[31]Agosto!$E$14</f>
        <v>60.727272727272727</v>
      </c>
      <c r="L35" s="11">
        <f>[31]Agosto!$E$15</f>
        <v>56.090909090909093</v>
      </c>
      <c r="M35" s="11">
        <f>[31]Agosto!$E$16</f>
        <v>41</v>
      </c>
      <c r="N35" s="11">
        <f>[31]Agosto!$E$17</f>
        <v>57.909090909090907</v>
      </c>
      <c r="O35" s="11">
        <f>[31]Agosto!$E$18</f>
        <v>47.090909090909093</v>
      </c>
      <c r="P35" s="11">
        <f>[31]Agosto!$E$19</f>
        <v>54.545454545454547</v>
      </c>
      <c r="Q35" s="11">
        <f>[31]Agosto!$E$20</f>
        <v>45.454545454545453</v>
      </c>
      <c r="R35" s="11">
        <f>[31]Agosto!$E$21</f>
        <v>41.727272727272727</v>
      </c>
      <c r="S35" s="11">
        <f>[31]Agosto!$E$22</f>
        <v>46.5</v>
      </c>
      <c r="T35" s="11">
        <f>[31]Agosto!$E$23</f>
        <v>60.727272727272727</v>
      </c>
      <c r="U35" s="11">
        <f>[31]Agosto!$E$24</f>
        <v>61</v>
      </c>
      <c r="V35" s="11">
        <f>[31]Agosto!$E$25</f>
        <v>59.545454545454547</v>
      </c>
      <c r="W35" s="11">
        <f>[31]Agosto!$E$26</f>
        <v>51.636363636363633</v>
      </c>
      <c r="X35" s="11">
        <f>[31]Agosto!$E$27</f>
        <v>54.81818181818182</v>
      </c>
      <c r="Y35" s="11">
        <f>[31]Agosto!$E$28</f>
        <v>45.727272727272727</v>
      </c>
      <c r="Z35" s="11">
        <f>[31]Agosto!$E$29</f>
        <v>47.272727272727273</v>
      </c>
      <c r="AA35" s="11">
        <f>[31]Agosto!$E$30</f>
        <v>46.909090909090907</v>
      </c>
      <c r="AB35" s="11">
        <f>[31]Agosto!$E$31</f>
        <v>58.454545454545453</v>
      </c>
      <c r="AC35" s="11">
        <f>[31]Agosto!$E$32</f>
        <v>53.545454545454547</v>
      </c>
      <c r="AD35" s="11">
        <f>[31]Agosto!$E$33</f>
        <v>46.636363636363633</v>
      </c>
      <c r="AE35" s="11">
        <f>[31]Agosto!$E$34</f>
        <v>45.545454545454547</v>
      </c>
      <c r="AF35" s="11">
        <f>[31]Agosto!$E$35</f>
        <v>50.363636363636367</v>
      </c>
      <c r="AG35" s="87">
        <f t="shared" si="8"/>
        <v>51.922873900293261</v>
      </c>
      <c r="AJ35" t="s">
        <v>47</v>
      </c>
    </row>
    <row r="36" spans="1:37" x14ac:dyDescent="0.2">
      <c r="A36" s="58" t="s">
        <v>144</v>
      </c>
      <c r="B36" s="11" t="str">
        <f>[32]Agosto!$E$5</f>
        <v>*</v>
      </c>
      <c r="C36" s="11" t="str">
        <f>[32]Agosto!$E$6</f>
        <v>*</v>
      </c>
      <c r="D36" s="11" t="str">
        <f>[32]Agosto!$E$7</f>
        <v>*</v>
      </c>
      <c r="E36" s="11" t="str">
        <f>[32]Agosto!$E$8</f>
        <v>*</v>
      </c>
      <c r="F36" s="11" t="str">
        <f>[32]Agosto!$E$9</f>
        <v>*</v>
      </c>
      <c r="G36" s="11" t="str">
        <f>[32]Agosto!$E$10</f>
        <v>*</v>
      </c>
      <c r="H36" s="11" t="str">
        <f>[32]Agosto!$E$11</f>
        <v>*</v>
      </c>
      <c r="I36" s="11" t="str">
        <f>[32]Agosto!$E$12</f>
        <v>*</v>
      </c>
      <c r="J36" s="11" t="str">
        <f>[32]Agosto!$E$13</f>
        <v>*</v>
      </c>
      <c r="K36" s="11" t="str">
        <f>[32]Agosto!$E$14</f>
        <v>*</v>
      </c>
      <c r="L36" s="11" t="str">
        <f>[32]Agosto!$E$15</f>
        <v>*</v>
      </c>
      <c r="M36" s="11" t="str">
        <f>[32]Agosto!$E$16</f>
        <v>*</v>
      </c>
      <c r="N36" s="11" t="str">
        <f>[32]Agosto!$E$17</f>
        <v>*</v>
      </c>
      <c r="O36" s="11" t="str">
        <f>[32]Agosto!$E$18</f>
        <v>*</v>
      </c>
      <c r="P36" s="11" t="str">
        <f>[32]Agosto!$E$19</f>
        <v>*</v>
      </c>
      <c r="Q36" s="11" t="str">
        <f>[32]Agosto!$E$20</f>
        <v>*</v>
      </c>
      <c r="R36" s="11" t="str">
        <f>[32]Agosto!$E$21</f>
        <v>*</v>
      </c>
      <c r="S36" s="11" t="str">
        <f>[32]Agosto!$E$22</f>
        <v>*</v>
      </c>
      <c r="T36" s="11" t="str">
        <f>[32]Agosto!$E$23</f>
        <v>*</v>
      </c>
      <c r="U36" s="11" t="str">
        <f>[32]Agosto!$E$24</f>
        <v>*</v>
      </c>
      <c r="V36" s="11" t="str">
        <f>[32]Agosto!$E$25</f>
        <v>*</v>
      </c>
      <c r="W36" s="11" t="str">
        <f>[32]Agosto!$E$26</f>
        <v>*</v>
      </c>
      <c r="X36" s="11" t="str">
        <f>[32]Agosto!$E$27</f>
        <v>*</v>
      </c>
      <c r="Y36" s="11" t="str">
        <f>[32]Agosto!$E$28</f>
        <v>*</v>
      </c>
      <c r="Z36" s="11" t="str">
        <f>[32]Agosto!$E$29</f>
        <v>*</v>
      </c>
      <c r="AA36" s="11" t="str">
        <f>[32]Agosto!$E$30</f>
        <v>*</v>
      </c>
      <c r="AB36" s="11" t="str">
        <f>[32]Agosto!$E$31</f>
        <v>*</v>
      </c>
      <c r="AC36" s="11" t="str">
        <f>[32]Agosto!$E$32</f>
        <v>*</v>
      </c>
      <c r="AD36" s="11" t="str">
        <f>[32]Agosto!$E$33</f>
        <v>*</v>
      </c>
      <c r="AE36" s="11" t="str">
        <f>[32]Agosto!$E$34</f>
        <v>*</v>
      </c>
      <c r="AF36" s="11" t="str">
        <f>[32]Agosto!$E$35</f>
        <v>*</v>
      </c>
      <c r="AG36" s="87" t="s">
        <v>226</v>
      </c>
      <c r="AJ36" t="s">
        <v>47</v>
      </c>
    </row>
    <row r="37" spans="1:37" x14ac:dyDescent="0.2">
      <c r="A37" s="58" t="s">
        <v>14</v>
      </c>
      <c r="B37" s="11">
        <f>[33]Agosto!$E$5</f>
        <v>42.833333333333336</v>
      </c>
      <c r="C37" s="11">
        <f>[33]Agosto!$E$6</f>
        <v>39.125</v>
      </c>
      <c r="D37" s="11">
        <f>[33]Agosto!$E$7</f>
        <v>55.583333333333336</v>
      </c>
      <c r="E37" s="11">
        <f>[33]Agosto!$E$8</f>
        <v>78.375</v>
      </c>
      <c r="F37" s="11">
        <f>[33]Agosto!$E$9</f>
        <v>79.75</v>
      </c>
      <c r="G37" s="11">
        <f>[33]Agosto!$E$10</f>
        <v>81.791666666666671</v>
      </c>
      <c r="H37" s="11">
        <f>[33]Agosto!$E$11</f>
        <v>66.25</v>
      </c>
      <c r="I37" s="11">
        <f>[33]Agosto!$E$12</f>
        <v>58.25</v>
      </c>
      <c r="J37" s="11">
        <f>[33]Agosto!$E$13</f>
        <v>56.541666666666664</v>
      </c>
      <c r="K37" s="11">
        <f>[33]Agosto!$E$14</f>
        <v>51.333333333333336</v>
      </c>
      <c r="L37" s="11">
        <f>[33]Agosto!$E$15</f>
        <v>51.041666666666664</v>
      </c>
      <c r="M37" s="11">
        <f>[33]Agosto!$E$16</f>
        <v>48.25</v>
      </c>
      <c r="N37" s="11">
        <f>[33]Agosto!$E$17</f>
        <v>51.083333333333336</v>
      </c>
      <c r="O37" s="11">
        <f>[33]Agosto!$E$18</f>
        <v>54.666666666666664</v>
      </c>
      <c r="P37" s="11">
        <f>[33]Agosto!$E$19</f>
        <v>57.166666666666664</v>
      </c>
      <c r="Q37" s="11">
        <f>[33]Agosto!$E$20</f>
        <v>46.833333333333336</v>
      </c>
      <c r="R37" s="11">
        <f>[33]Agosto!$E$21</f>
        <v>45.083333333333336</v>
      </c>
      <c r="S37" s="11">
        <f>[33]Agosto!$E$22</f>
        <v>40</v>
      </c>
      <c r="T37" s="11">
        <f>[33]Agosto!$E$23</f>
        <v>51.625</v>
      </c>
      <c r="U37" s="11">
        <f>[33]Agosto!$E$24</f>
        <v>64.458333333333329</v>
      </c>
      <c r="V37" s="11">
        <f>[33]Agosto!$E$25</f>
        <v>63.541666666666664</v>
      </c>
      <c r="W37" s="11">
        <f>[33]Agosto!$E$26</f>
        <v>55.208333333333336</v>
      </c>
      <c r="X37" s="11">
        <f>[33]Agosto!$E$27</f>
        <v>57.791666666666664</v>
      </c>
      <c r="Y37" s="11">
        <f>[33]Agosto!$E$28</f>
        <v>53.791666666666664</v>
      </c>
      <c r="Z37" s="11">
        <f>[33]Agosto!$E$29</f>
        <v>49.25</v>
      </c>
      <c r="AA37" s="11">
        <f>[33]Agosto!$E$30</f>
        <v>49.875</v>
      </c>
      <c r="AB37" s="11">
        <f>[33]Agosto!$E$31</f>
        <v>42.25</v>
      </c>
      <c r="AC37" s="11">
        <f>[33]Agosto!$E$32</f>
        <v>54</v>
      </c>
      <c r="AD37" s="11">
        <f>[33]Agosto!$E$33</f>
        <v>51.041666666666664</v>
      </c>
      <c r="AE37" s="11">
        <f>[33]Agosto!$E$34</f>
        <v>48.041666666666664</v>
      </c>
      <c r="AF37" s="11">
        <f>[33]Agosto!$E$35</f>
        <v>44</v>
      </c>
      <c r="AG37" s="87">
        <f t="shared" ref="AG37:AG38" si="9">AVERAGE(B37:AF37)</f>
        <v>54.478494623655926</v>
      </c>
      <c r="AH37" t="s">
        <v>47</v>
      </c>
      <c r="AJ37" t="s">
        <v>47</v>
      </c>
    </row>
    <row r="38" spans="1:37" x14ac:dyDescent="0.2">
      <c r="A38" s="58" t="s">
        <v>174</v>
      </c>
      <c r="B38" s="11">
        <f>[34]Agosto!$E$5</f>
        <v>64.25</v>
      </c>
      <c r="C38" s="11">
        <f>[34]Agosto!$E$6</f>
        <v>59.25</v>
      </c>
      <c r="D38" s="11">
        <f>[34]Agosto!$E$7</f>
        <v>40.090909090909093</v>
      </c>
      <c r="E38" s="11">
        <f>[34]Agosto!$E$8</f>
        <v>58.727272727272727</v>
      </c>
      <c r="F38" s="11">
        <f>[34]Agosto!$E$9</f>
        <v>63</v>
      </c>
      <c r="G38" s="11">
        <f>[34]Agosto!$E$10</f>
        <v>77.36363636363636</v>
      </c>
      <c r="H38" s="11">
        <f>[34]Agosto!$E$11</f>
        <v>78</v>
      </c>
      <c r="I38" s="11">
        <f>[34]Agosto!$E$12</f>
        <v>75</v>
      </c>
      <c r="J38" s="11">
        <f>[34]Agosto!$E$13</f>
        <v>75.333333333333329</v>
      </c>
      <c r="K38" s="11">
        <f>[34]Agosto!$E$14</f>
        <v>69.333333333333329</v>
      </c>
      <c r="L38" s="11">
        <f>[34]Agosto!$E$15</f>
        <v>70.75</v>
      </c>
      <c r="M38" s="11">
        <f>[34]Agosto!$E$16</f>
        <v>81</v>
      </c>
      <c r="N38" s="11">
        <f>[34]Agosto!$E$17</f>
        <v>68</v>
      </c>
      <c r="O38" s="11">
        <f>[34]Agosto!$E$18</f>
        <v>38.4</v>
      </c>
      <c r="P38" s="11">
        <f>[34]Agosto!$E$19</f>
        <v>60.25</v>
      </c>
      <c r="Q38" s="11">
        <f>[34]Agosto!$E$20</f>
        <v>59.333333333333336</v>
      </c>
      <c r="R38" s="11">
        <f>[34]Agosto!$E$21</f>
        <v>67</v>
      </c>
      <c r="S38" s="11">
        <f>[34]Agosto!$E$22</f>
        <v>76</v>
      </c>
      <c r="T38" s="11">
        <f>[34]Agosto!$E$23</f>
        <v>68.75</v>
      </c>
      <c r="U38" s="11">
        <f>[34]Agosto!$E$24</f>
        <v>81.75</v>
      </c>
      <c r="V38" s="11">
        <f>[34]Agosto!$E$25</f>
        <v>73.666666666666671</v>
      </c>
      <c r="W38" s="11">
        <f>[34]Agosto!$E$26</f>
        <v>61</v>
      </c>
      <c r="X38" s="11">
        <f>[34]Agosto!$E$27</f>
        <v>51.666666666666664</v>
      </c>
      <c r="Y38" s="11">
        <f>[34]Agosto!$E$28</f>
        <v>62.75</v>
      </c>
      <c r="Z38" s="11">
        <f>[34]Agosto!$E$29</f>
        <v>46</v>
      </c>
      <c r="AA38" s="11">
        <f>[34]Agosto!$E$30</f>
        <v>54.25</v>
      </c>
      <c r="AB38" s="11">
        <f>[34]Agosto!$E$31</f>
        <v>55.545454545454547</v>
      </c>
      <c r="AC38" s="11">
        <f>[34]Agosto!$E$32</f>
        <v>68</v>
      </c>
      <c r="AD38" s="11">
        <f>[34]Agosto!$E$33</f>
        <v>77</v>
      </c>
      <c r="AE38" s="11">
        <f>[34]Agosto!$E$34</f>
        <v>64.25</v>
      </c>
      <c r="AF38" s="11">
        <f>[34]Agosto!$E$35</f>
        <v>75</v>
      </c>
      <c r="AG38" s="87">
        <f t="shared" si="9"/>
        <v>65.184213098729231</v>
      </c>
      <c r="AH38" t="s">
        <v>47</v>
      </c>
      <c r="AI38" t="s">
        <v>47</v>
      </c>
    </row>
    <row r="39" spans="1:37" x14ac:dyDescent="0.2">
      <c r="A39" s="58" t="s">
        <v>15</v>
      </c>
      <c r="B39" s="11">
        <f>[35]Agosto!$E$5</f>
        <v>49.375</v>
      </c>
      <c r="C39" s="11">
        <f>[35]Agosto!$E$6</f>
        <v>60</v>
      </c>
      <c r="D39" s="11">
        <f>[35]Agosto!$E$7</f>
        <v>63.25</v>
      </c>
      <c r="E39" s="11">
        <f>[35]Agosto!$E$8</f>
        <v>47.25</v>
      </c>
      <c r="F39" s="11">
        <f>[35]Agosto!$E$9</f>
        <v>63.75</v>
      </c>
      <c r="G39" s="11">
        <f>[35]Agosto!$E$10</f>
        <v>71.75</v>
      </c>
      <c r="H39" s="11">
        <f>[35]Agosto!$E$11</f>
        <v>70.625</v>
      </c>
      <c r="I39" s="11">
        <f>[35]Agosto!$E$12</f>
        <v>67.375</v>
      </c>
      <c r="J39" s="11">
        <f>[35]Agosto!$E$13</f>
        <v>47.875</v>
      </c>
      <c r="K39" s="11">
        <f>[35]Agosto!$E$14</f>
        <v>84.833333333333329</v>
      </c>
      <c r="L39" s="11">
        <f>[35]Agosto!$E$15</f>
        <v>65.125</v>
      </c>
      <c r="M39" s="11">
        <f>[35]Agosto!$E$16</f>
        <v>41.416666666666664</v>
      </c>
      <c r="N39" s="11">
        <f>[35]Agosto!$E$17</f>
        <v>59.875</v>
      </c>
      <c r="O39" s="11">
        <f>[35]Agosto!$E$18</f>
        <v>51.416666666666664</v>
      </c>
      <c r="P39" s="11">
        <f>[35]Agosto!$E$19</f>
        <v>57.583333333333336</v>
      </c>
      <c r="Q39" s="11">
        <f>[35]Agosto!$E$20</f>
        <v>56.375</v>
      </c>
      <c r="R39" s="11">
        <f>[35]Agosto!$E$21</f>
        <v>47.333333333333336</v>
      </c>
      <c r="S39" s="11">
        <f>[35]Agosto!$E$22</f>
        <v>44.541666666666664</v>
      </c>
      <c r="T39" s="11">
        <f>[35]Agosto!$E$23</f>
        <v>76.666666666666671</v>
      </c>
      <c r="U39" s="11">
        <f>[35]Agosto!$E$24</f>
        <v>65.958333333333329</v>
      </c>
      <c r="V39" s="11">
        <f>[35]Agosto!$E$25</f>
        <v>63.041666666666664</v>
      </c>
      <c r="W39" s="11">
        <f>[35]Agosto!$E$26</f>
        <v>60.416666666666664</v>
      </c>
      <c r="X39" s="11">
        <f>[35]Agosto!$E$27</f>
        <v>61.416666666666664</v>
      </c>
      <c r="Y39" s="11">
        <f>[35]Agosto!$E$28</f>
        <v>46.541666666666664</v>
      </c>
      <c r="Z39" s="11">
        <f>[35]Agosto!$E$29</f>
        <v>54.833333333333336</v>
      </c>
      <c r="AA39" s="11">
        <f>[35]Agosto!$E$30</f>
        <v>64.958333333333329</v>
      </c>
      <c r="AB39" s="11">
        <f>[35]Agosto!$E$31</f>
        <v>61.708333333333336</v>
      </c>
      <c r="AC39" s="11">
        <f>[35]Agosto!$E$32</f>
        <v>56.166666666666664</v>
      </c>
      <c r="AD39" s="11">
        <f>[35]Agosto!$E$33</f>
        <v>49.916666666666664</v>
      </c>
      <c r="AE39" s="11">
        <f>[35]Agosto!$E$34</f>
        <v>44.166666666666664</v>
      </c>
      <c r="AF39" s="11">
        <f>[35]Agosto!$E$35</f>
        <v>58.958333333333336</v>
      </c>
      <c r="AG39" s="87">
        <f t="shared" ref="AG39:AG41" si="10">AVERAGE(B39:AF39)</f>
        <v>58.532258064516135</v>
      </c>
      <c r="AH39" t="s">
        <v>47</v>
      </c>
      <c r="AJ39" t="s">
        <v>47</v>
      </c>
    </row>
    <row r="40" spans="1:37" x14ac:dyDescent="0.2">
      <c r="A40" s="58" t="s">
        <v>16</v>
      </c>
      <c r="B40" s="11">
        <f>[36]Agosto!$E$5</f>
        <v>51.583333333333336</v>
      </c>
      <c r="C40" s="11">
        <f>[36]Agosto!$E$6</f>
        <v>60.833333333333336</v>
      </c>
      <c r="D40" s="11">
        <f>[36]Agosto!$E$7</f>
        <v>57.954545454545453</v>
      </c>
      <c r="E40" s="11">
        <f>[36]Agosto!$E$8</f>
        <v>46.117647058823529</v>
      </c>
      <c r="F40" s="11">
        <f>[36]Agosto!$E$9</f>
        <v>49.722222222222221</v>
      </c>
      <c r="G40" s="11">
        <f>[36]Agosto!$E$10</f>
        <v>64.304347826086953</v>
      </c>
      <c r="H40" s="11">
        <f>[36]Agosto!$E$11</f>
        <v>47.842105263157897</v>
      </c>
      <c r="I40" s="11">
        <f>[36]Agosto!$E$12</f>
        <v>54.625</v>
      </c>
      <c r="J40" s="11">
        <f>[36]Agosto!$E$13</f>
        <v>57.952380952380949</v>
      </c>
      <c r="K40" s="11">
        <f>[36]Agosto!$E$14</f>
        <v>67.714285714285708</v>
      </c>
      <c r="L40" s="11">
        <f>[36]Agosto!$E$15</f>
        <v>50.53846153846154</v>
      </c>
      <c r="M40" s="11">
        <f>[36]Agosto!$E$16</f>
        <v>49.208333333333336</v>
      </c>
      <c r="N40" s="11">
        <f>[36]Agosto!$E$17</f>
        <v>53.133333333333333</v>
      </c>
      <c r="O40" s="11">
        <f>[36]Agosto!$E$18</f>
        <v>41.8</v>
      </c>
      <c r="P40" s="11">
        <f>[36]Agosto!$E$19</f>
        <v>47.769230769230766</v>
      </c>
      <c r="Q40" s="11">
        <f>[36]Agosto!$E$20</f>
        <v>41.153846153846153</v>
      </c>
      <c r="R40" s="11">
        <f>[36]Agosto!$E$21</f>
        <v>32.307692307692307</v>
      </c>
      <c r="S40" s="11">
        <f>[36]Agosto!$E$22</f>
        <v>49.333333333333336</v>
      </c>
      <c r="T40" s="11">
        <f>[36]Agosto!$E$23</f>
        <v>61.125</v>
      </c>
      <c r="U40" s="11">
        <f>[36]Agosto!$E$24</f>
        <v>41.416666666666664</v>
      </c>
      <c r="V40" s="11">
        <f>[36]Agosto!$E$25</f>
        <v>51.6875</v>
      </c>
      <c r="W40" s="11">
        <f>[36]Agosto!$E$26</f>
        <v>54.9375</v>
      </c>
      <c r="X40" s="11">
        <f>[36]Agosto!$E$27</f>
        <v>43</v>
      </c>
      <c r="Y40" s="11">
        <f>[36]Agosto!$E$28</f>
        <v>33.454545454545453</v>
      </c>
      <c r="Z40" s="11">
        <f>[36]Agosto!$E$29</f>
        <v>29.5</v>
      </c>
      <c r="AA40" s="11">
        <f>[36]Agosto!$E$30</f>
        <v>46.142857142857146</v>
      </c>
      <c r="AB40" s="11">
        <f>[36]Agosto!$E$31</f>
        <v>42.363636363636367</v>
      </c>
      <c r="AC40" s="11">
        <f>[36]Agosto!$E$32</f>
        <v>40.81818181818182</v>
      </c>
      <c r="AD40" s="11">
        <f>[36]Agosto!$E$33</f>
        <v>29.444444444444443</v>
      </c>
      <c r="AE40" s="11">
        <f>[36]Agosto!$E$34</f>
        <v>36.363636363636367</v>
      </c>
      <c r="AF40" s="11">
        <f>[36]Agosto!$E$35</f>
        <v>67.666666666666671</v>
      </c>
      <c r="AG40" s="87">
        <f t="shared" si="10"/>
        <v>48.445615059614028</v>
      </c>
      <c r="AI40" t="s">
        <v>47</v>
      </c>
      <c r="AJ40" t="s">
        <v>47</v>
      </c>
    </row>
    <row r="41" spans="1:37" x14ac:dyDescent="0.2">
      <c r="A41" s="58" t="s">
        <v>175</v>
      </c>
      <c r="B41" s="11">
        <f>[37]Agosto!$E$5</f>
        <v>32.636363636363633</v>
      </c>
      <c r="C41" s="11">
        <f>[37]Agosto!$E$6</f>
        <v>50.636363636363633</v>
      </c>
      <c r="D41" s="11">
        <f>[37]Agosto!$E$7</f>
        <v>47.090909090909093</v>
      </c>
      <c r="E41" s="11">
        <f>[37]Agosto!$E$8</f>
        <v>44.18181818181818</v>
      </c>
      <c r="F41" s="11">
        <f>[37]Agosto!$E$9</f>
        <v>65.599999999999994</v>
      </c>
      <c r="G41" s="11">
        <f>[37]Agosto!$E$10</f>
        <v>62.272727272727273</v>
      </c>
      <c r="H41" s="11">
        <f>[37]Agosto!$E$11</f>
        <v>47.18181818181818</v>
      </c>
      <c r="I41" s="11">
        <f>[37]Agosto!$E$12</f>
        <v>37.636363636363633</v>
      </c>
      <c r="J41" s="11">
        <f>[37]Agosto!$E$13</f>
        <v>29.454545454545453</v>
      </c>
      <c r="K41" s="11">
        <f>[37]Agosto!$E$14</f>
        <v>49.9</v>
      </c>
      <c r="L41" s="11">
        <f>[37]Agosto!$E$15</f>
        <v>42.090909090909093</v>
      </c>
      <c r="M41" s="11">
        <f>[37]Agosto!$E$16</f>
        <v>34.81818181818182</v>
      </c>
      <c r="N41" s="11">
        <f>[37]Agosto!$E$17</f>
        <v>49.363636363636367</v>
      </c>
      <c r="O41" s="11">
        <f>[37]Agosto!$E$18</f>
        <v>45.363636363636367</v>
      </c>
      <c r="P41" s="11">
        <f>[37]Agosto!$E$19</f>
        <v>47.636363636363633</v>
      </c>
      <c r="Q41" s="11">
        <f>[37]Agosto!$E$20</f>
        <v>35.363636363636367</v>
      </c>
      <c r="R41" s="11">
        <f>[37]Agosto!$E$21</f>
        <v>32</v>
      </c>
      <c r="S41" s="11">
        <f>[37]Agosto!$E$22</f>
        <v>36.6</v>
      </c>
      <c r="T41" s="11">
        <f>[37]Agosto!$E$23</f>
        <v>61.090909090909093</v>
      </c>
      <c r="U41" s="11">
        <f>[37]Agosto!$E$24</f>
        <v>58.090909090909093</v>
      </c>
      <c r="V41" s="11">
        <f>[37]Agosto!$E$25</f>
        <v>48.272727272727273</v>
      </c>
      <c r="W41" s="11">
        <f>[37]Agosto!$E$26</f>
        <v>42.81818181818182</v>
      </c>
      <c r="X41" s="11">
        <f>[37]Agosto!$E$27</f>
        <v>43.81818181818182</v>
      </c>
      <c r="Y41" s="11">
        <f>[37]Agosto!$E$28</f>
        <v>39.833333333333336</v>
      </c>
      <c r="Z41" s="11">
        <f>[37]Agosto!$E$29</f>
        <v>36.636363636363633</v>
      </c>
      <c r="AA41" s="11">
        <f>[37]Agosto!$E$30</f>
        <v>33.545454545454547</v>
      </c>
      <c r="AB41" s="11">
        <f>[37]Agosto!$E$31</f>
        <v>52.363636363636367</v>
      </c>
      <c r="AC41" s="11">
        <f>[37]Agosto!$E$32</f>
        <v>40.727272727272727</v>
      </c>
      <c r="AD41" s="11">
        <f>[37]Agosto!$E$33</f>
        <v>36.916666666666664</v>
      </c>
      <c r="AE41" s="11">
        <f>[37]Agosto!$E$34</f>
        <v>37.25</v>
      </c>
      <c r="AF41" s="11">
        <f>[37]Agosto!$E$35</f>
        <v>34.81818181818182</v>
      </c>
      <c r="AG41" s="87">
        <f t="shared" si="10"/>
        <v>43.742228739002933</v>
      </c>
      <c r="AH41" t="s">
        <v>47</v>
      </c>
      <c r="AI41" t="s">
        <v>47</v>
      </c>
    </row>
    <row r="42" spans="1:37" x14ac:dyDescent="0.2">
      <c r="A42" s="58" t="s">
        <v>17</v>
      </c>
      <c r="B42" s="11">
        <f>[38]Agosto!$E$5</f>
        <v>46.666666666666664</v>
      </c>
      <c r="C42" s="11">
        <f>[38]Agosto!$E$6</f>
        <v>55.375</v>
      </c>
      <c r="D42" s="11">
        <f>[38]Agosto!$E$7</f>
        <v>57.708333333333336</v>
      </c>
      <c r="E42" s="11">
        <f>[38]Agosto!$E$8</f>
        <v>59</v>
      </c>
      <c r="F42" s="11">
        <f>[38]Agosto!$E$9</f>
        <v>68.25</v>
      </c>
      <c r="G42" s="11">
        <f>[38]Agosto!$E$10</f>
        <v>68.333333333333329</v>
      </c>
      <c r="H42" s="11">
        <f>[38]Agosto!$E$11</f>
        <v>66.083333333333329</v>
      </c>
      <c r="I42" s="11">
        <f>[38]Agosto!$E$12</f>
        <v>68.583333333333329</v>
      </c>
      <c r="J42" s="11">
        <f>[38]Agosto!$E$13</f>
        <v>44.541666666666664</v>
      </c>
      <c r="K42" s="11">
        <f>[38]Agosto!$E$14</f>
        <v>68.916666666666671</v>
      </c>
      <c r="L42" s="11">
        <f>[38]Agosto!$E$15</f>
        <v>66.458333333333329</v>
      </c>
      <c r="M42" s="11">
        <f>[38]Agosto!$E$16</f>
        <v>48.833333333333336</v>
      </c>
      <c r="N42" s="11">
        <f>[38]Agosto!$E$17</f>
        <v>56.625</v>
      </c>
      <c r="O42" s="11">
        <f>[38]Agosto!$E$18</f>
        <v>44.708333333333336</v>
      </c>
      <c r="P42" s="11">
        <f>[38]Agosto!$E$19</f>
        <v>59.375</v>
      </c>
      <c r="Q42" s="11">
        <f>[38]Agosto!$E$20</f>
        <v>48.583333333333336</v>
      </c>
      <c r="R42" s="11">
        <f>[38]Agosto!$E$21</f>
        <v>40.916666666666664</v>
      </c>
      <c r="S42" s="11">
        <f>[38]Agosto!$E$22</f>
        <v>53.875</v>
      </c>
      <c r="T42" s="11">
        <f>[38]Agosto!$E$23</f>
        <v>64.666666666666671</v>
      </c>
      <c r="U42" s="11">
        <f>[38]Agosto!$E$24</f>
        <v>60.125</v>
      </c>
      <c r="V42" s="11">
        <f>[38]Agosto!$E$25</f>
        <v>67.333333333333329</v>
      </c>
      <c r="W42" s="11">
        <f>[38]Agosto!$E$26</f>
        <v>58.875</v>
      </c>
      <c r="X42" s="11">
        <f>[38]Agosto!$E$27</f>
        <v>58.958333333333336</v>
      </c>
      <c r="Y42" s="11">
        <f>[38]Agosto!$E$28</f>
        <v>56.458333333333336</v>
      </c>
      <c r="Z42" s="11">
        <f>[38]Agosto!$E$29</f>
        <v>47.166666666666664</v>
      </c>
      <c r="AA42" s="11">
        <f>[38]Agosto!$E$30</f>
        <v>51.333333333333336</v>
      </c>
      <c r="AB42" s="11">
        <f>[38]Agosto!$E$31</f>
        <v>68.833333333333329</v>
      </c>
      <c r="AC42" s="11">
        <f>[38]Agosto!$E$32</f>
        <v>65.791666666666671</v>
      </c>
      <c r="AD42" s="11">
        <f>[38]Agosto!$E$33</f>
        <v>47.25</v>
      </c>
      <c r="AE42" s="11">
        <f>[38]Agosto!$E$34</f>
        <v>45</v>
      </c>
      <c r="AF42" s="11">
        <f>[38]Agosto!$E$35</f>
        <v>57.791666666666664</v>
      </c>
      <c r="AG42" s="87">
        <f t="shared" ref="AG42:AG43" si="11">AVERAGE(B42:AF42)</f>
        <v>57.174731182795696</v>
      </c>
      <c r="AI42" t="s">
        <v>47</v>
      </c>
      <c r="AJ42" t="s">
        <v>47</v>
      </c>
    </row>
    <row r="43" spans="1:37" x14ac:dyDescent="0.2">
      <c r="A43" s="58" t="s">
        <v>157</v>
      </c>
      <c r="B43" s="11">
        <f>[39]Agosto!$E$5</f>
        <v>37.785714285714285</v>
      </c>
      <c r="C43" s="11">
        <f>[39]Agosto!$E$6</f>
        <v>54.8</v>
      </c>
      <c r="D43" s="11">
        <f>[39]Agosto!$E$7</f>
        <v>50.93333333333333</v>
      </c>
      <c r="E43" s="11">
        <f>[39]Agosto!$E$8</f>
        <v>56.6</v>
      </c>
      <c r="F43" s="11">
        <f>[39]Agosto!$E$9</f>
        <v>65.571428571428569</v>
      </c>
      <c r="G43" s="11">
        <f>[39]Agosto!$E$10</f>
        <v>62.428571428571431</v>
      </c>
      <c r="H43" s="11">
        <f>[39]Agosto!$E$11</f>
        <v>53.733333333333334</v>
      </c>
      <c r="I43" s="11">
        <f>[39]Agosto!$E$12</f>
        <v>40</v>
      </c>
      <c r="J43" s="11">
        <f>[39]Agosto!$E$13</f>
        <v>37.928571428571431</v>
      </c>
      <c r="K43" s="11">
        <f>[39]Agosto!$E$14</f>
        <v>56.692307692307693</v>
      </c>
      <c r="L43" s="11">
        <f>[39]Agosto!$E$15</f>
        <v>47.615384615384613</v>
      </c>
      <c r="M43" s="11">
        <f>[39]Agosto!$E$16</f>
        <v>35.5</v>
      </c>
      <c r="N43" s="11">
        <f>[39]Agosto!$E$17</f>
        <v>61.2</v>
      </c>
      <c r="O43" s="11">
        <f>[39]Agosto!$E$18</f>
        <v>52.5</v>
      </c>
      <c r="P43" s="11">
        <f>[39]Agosto!$E$19</f>
        <v>51.214285714285715</v>
      </c>
      <c r="Q43" s="11">
        <f>[39]Agosto!$E$20</f>
        <v>39.692307692307693</v>
      </c>
      <c r="R43" s="11">
        <f>[39]Agosto!$E$21</f>
        <v>35.53846153846154</v>
      </c>
      <c r="S43" s="11">
        <f>[39]Agosto!$E$22</f>
        <v>42.777777777777779</v>
      </c>
      <c r="T43" s="11">
        <f>[39]Agosto!$E$23</f>
        <v>60.428571428571431</v>
      </c>
      <c r="U43" s="11">
        <f>[39]Agosto!$E$24</f>
        <v>58.615384615384613</v>
      </c>
      <c r="V43" s="11">
        <f>[39]Agosto!$E$25</f>
        <v>53.5</v>
      </c>
      <c r="W43" s="11">
        <f>[39]Agosto!$E$26</f>
        <v>50.071428571428569</v>
      </c>
      <c r="X43" s="11">
        <f>[39]Agosto!$E$27</f>
        <v>48.285714285714285</v>
      </c>
      <c r="Y43" s="11">
        <f>[39]Agosto!$E$28</f>
        <v>43.071428571428569</v>
      </c>
      <c r="Z43" s="11">
        <f>[39]Agosto!$E$29</f>
        <v>43.428571428571431</v>
      </c>
      <c r="AA43" s="11">
        <f>[39]Agosto!$E$30</f>
        <v>44.615384615384613</v>
      </c>
      <c r="AB43" s="11">
        <f>[39]Agosto!$E$31</f>
        <v>52.642857142857146</v>
      </c>
      <c r="AC43" s="11">
        <f>[39]Agosto!$E$32</f>
        <v>46.692307692307693</v>
      </c>
      <c r="AD43" s="11">
        <f>[39]Agosto!$E$33</f>
        <v>40.357142857142854</v>
      </c>
      <c r="AE43" s="11">
        <f>[39]Agosto!$E$34</f>
        <v>34.692307692307693</v>
      </c>
      <c r="AF43" s="11">
        <f>[39]Agosto!$E$35</f>
        <v>42.307692307692307</v>
      </c>
      <c r="AG43" s="87">
        <f t="shared" si="11"/>
        <v>48.426460278073179</v>
      </c>
      <c r="AJ43" t="s">
        <v>47</v>
      </c>
    </row>
    <row r="44" spans="1:37" x14ac:dyDescent="0.2">
      <c r="A44" s="58" t="s">
        <v>18</v>
      </c>
      <c r="B44" s="11">
        <f>[40]Agosto!$E$5</f>
        <v>40.791666666666664</v>
      </c>
      <c r="C44" s="11">
        <f>[40]Agosto!$E$6</f>
        <v>56.583333333333336</v>
      </c>
      <c r="D44" s="11">
        <f>[40]Agosto!$E$7</f>
        <v>50.125</v>
      </c>
      <c r="E44" s="11">
        <f>[40]Agosto!$E$8</f>
        <v>45.291666666666664</v>
      </c>
      <c r="F44" s="11">
        <f>[40]Agosto!$E$9</f>
        <v>75.041666666666671</v>
      </c>
      <c r="G44" s="11">
        <f>[40]Agosto!$E$10</f>
        <v>76.166666666666671</v>
      </c>
      <c r="H44" s="11">
        <f>[40]Agosto!$E$11</f>
        <v>64.833333333333329</v>
      </c>
      <c r="I44" s="11">
        <f>[40]Agosto!$E$12</f>
        <v>45.5</v>
      </c>
      <c r="J44" s="11">
        <f>[40]Agosto!$E$13</f>
        <v>38.958333333333336</v>
      </c>
      <c r="K44" s="11">
        <f>[40]Agosto!$E$14</f>
        <v>41.458333333333336</v>
      </c>
      <c r="L44" s="11">
        <f>[40]Agosto!$E$15</f>
        <v>53.083333333333336</v>
      </c>
      <c r="M44" s="11">
        <f>[40]Agosto!$E$16</f>
        <v>43.291666666666664</v>
      </c>
      <c r="N44" s="11">
        <f>[40]Agosto!$E$17</f>
        <v>49.833333333333336</v>
      </c>
      <c r="O44" s="11">
        <f>[40]Agosto!$E$18</f>
        <v>42</v>
      </c>
      <c r="P44" s="11">
        <f>[40]Agosto!$E$19</f>
        <v>57</v>
      </c>
      <c r="Q44" s="11">
        <f>[40]Agosto!$E$20</f>
        <v>46.25</v>
      </c>
      <c r="R44" s="11">
        <f>[40]Agosto!$E$21</f>
        <v>38.291666666666664</v>
      </c>
      <c r="S44" s="11">
        <f>[40]Agosto!$E$22</f>
        <v>45.958333333333336</v>
      </c>
      <c r="T44" s="11">
        <f>[40]Agosto!$E$23</f>
        <v>70.541666666666671</v>
      </c>
      <c r="U44" s="11">
        <f>[40]Agosto!$E$24</f>
        <v>70.125</v>
      </c>
      <c r="V44" s="11">
        <f>[40]Agosto!$E$25</f>
        <v>55.291666666666664</v>
      </c>
      <c r="W44" s="11">
        <f>[40]Agosto!$E$26</f>
        <v>47.333333333333336</v>
      </c>
      <c r="X44" s="11">
        <f>[40]Agosto!$E$27</f>
        <v>43.791666666666664</v>
      </c>
      <c r="Y44" s="11">
        <f>[40]Agosto!$E$28</f>
        <v>46.875</v>
      </c>
      <c r="Z44" s="11">
        <f>[40]Agosto!$E$29</f>
        <v>36.125</v>
      </c>
      <c r="AA44" s="11">
        <f>[40]Agosto!$E$30</f>
        <v>32.125</v>
      </c>
      <c r="AB44" s="11">
        <f>[40]Agosto!$E$31</f>
        <v>61.416666666666664</v>
      </c>
      <c r="AC44" s="11">
        <f>[40]Agosto!$E$32</f>
        <v>54.666666666666664</v>
      </c>
      <c r="AD44" s="11">
        <f>[40]Agosto!$E$33</f>
        <v>43.458333333333336</v>
      </c>
      <c r="AE44" s="11">
        <f>[40]Agosto!$E$34</f>
        <v>40</v>
      </c>
      <c r="AF44" s="11">
        <f>[40]Agosto!$E$35</f>
        <v>43.5</v>
      </c>
      <c r="AG44" s="87">
        <f t="shared" ref="AG44:AG45" si="12">AVERAGE(B44:AF44)</f>
        <v>50.18413978494624</v>
      </c>
      <c r="AH44" s="12" t="s">
        <v>47</v>
      </c>
      <c r="AJ44" t="s">
        <v>47</v>
      </c>
    </row>
    <row r="45" spans="1:37" x14ac:dyDescent="0.2">
      <c r="A45" s="58" t="s">
        <v>162</v>
      </c>
      <c r="B45" s="11">
        <f>[41]Agosto!$E$5</f>
        <v>49.666666666666664</v>
      </c>
      <c r="C45" s="11">
        <f>[41]Agosto!$E$6</f>
        <v>47.5</v>
      </c>
      <c r="D45" s="11">
        <f>[41]Agosto!$E$7</f>
        <v>59.458333333333336</v>
      </c>
      <c r="E45" s="11">
        <f>[41]Agosto!$E$8</f>
        <v>82</v>
      </c>
      <c r="F45" s="11">
        <f>[41]Agosto!$E$9</f>
        <v>82.833333333333329</v>
      </c>
      <c r="G45" s="11">
        <f>[41]Agosto!$E$10</f>
        <v>85.125</v>
      </c>
      <c r="H45" s="11">
        <f>[41]Agosto!$E$11</f>
        <v>70.583333333333329</v>
      </c>
      <c r="I45" s="11">
        <f>[41]Agosto!$E$12</f>
        <v>63.666666666666664</v>
      </c>
      <c r="J45" s="11">
        <f>[41]Agosto!$E$13</f>
        <v>58.541666666666664</v>
      </c>
      <c r="K45" s="11">
        <f>[41]Agosto!$E$14</f>
        <v>52.333333333333336</v>
      </c>
      <c r="L45" s="11">
        <f>[41]Agosto!$E$15</f>
        <v>61.208333333333336</v>
      </c>
      <c r="M45" s="11">
        <f>[41]Agosto!$E$16</f>
        <v>51.708333333333336</v>
      </c>
      <c r="N45" s="11">
        <f>[41]Agosto!$E$17</f>
        <v>53.375</v>
      </c>
      <c r="O45" s="11">
        <f>[41]Agosto!$E$18</f>
        <v>56.083333333333336</v>
      </c>
      <c r="P45" s="11">
        <f>[41]Agosto!$E$19</f>
        <v>60.583333333333336</v>
      </c>
      <c r="Q45" s="11">
        <f>[41]Agosto!$E$20</f>
        <v>57.875</v>
      </c>
      <c r="R45" s="11">
        <f>[41]Agosto!$E$21</f>
        <v>55</v>
      </c>
      <c r="S45" s="11">
        <f>[41]Agosto!$E$22</f>
        <v>48.041666666666664</v>
      </c>
      <c r="T45" s="11">
        <f>[41]Agosto!$E$23</f>
        <v>58.5</v>
      </c>
      <c r="U45" s="11">
        <f>[41]Agosto!$E$24</f>
        <v>70.125</v>
      </c>
      <c r="V45" s="11">
        <f>[41]Agosto!$E$25</f>
        <v>64.916666666666671</v>
      </c>
      <c r="W45" s="11">
        <f>[41]Agosto!$E$26</f>
        <v>59.166666666666664</v>
      </c>
      <c r="X45" s="11">
        <f>[41]Agosto!$E$27</f>
        <v>60.916666666666664</v>
      </c>
      <c r="Y45" s="11">
        <f>[41]Agosto!$E$28</f>
        <v>54.791666666666664</v>
      </c>
      <c r="Z45" s="11">
        <f>[41]Agosto!$E$29</f>
        <v>52.75</v>
      </c>
      <c r="AA45" s="11">
        <f>[41]Agosto!$E$30</f>
        <v>50.708333333333336</v>
      </c>
      <c r="AB45" s="11">
        <f>[41]Agosto!$E$31</f>
        <v>54.75</v>
      </c>
      <c r="AC45" s="11">
        <f>[41]Agosto!$E$32</f>
        <v>57.666666666666664</v>
      </c>
      <c r="AD45" s="11">
        <f>[41]Agosto!$E$33</f>
        <v>64.400000000000006</v>
      </c>
      <c r="AE45" s="11">
        <f>[41]Agosto!$E$34</f>
        <v>51.291666666666664</v>
      </c>
      <c r="AF45" s="11">
        <f>[41]Agosto!$E$35</f>
        <v>44.791666666666664</v>
      </c>
      <c r="AG45" s="87">
        <f t="shared" si="12"/>
        <v>59.366397849462388</v>
      </c>
      <c r="AI45" t="s">
        <v>47</v>
      </c>
      <c r="AJ45" t="s">
        <v>47</v>
      </c>
    </row>
    <row r="46" spans="1:37" x14ac:dyDescent="0.2">
      <c r="A46" s="58" t="s">
        <v>19</v>
      </c>
      <c r="B46" s="11">
        <f>[42]Agosto!$E$5</f>
        <v>52.75</v>
      </c>
      <c r="C46" s="11">
        <f>[42]Agosto!$E$6</f>
        <v>60.416666666666664</v>
      </c>
      <c r="D46" s="11">
        <f>[42]Agosto!$E$7</f>
        <v>62.875</v>
      </c>
      <c r="E46" s="11">
        <f>[42]Agosto!$E$8</f>
        <v>54.583333333333336</v>
      </c>
      <c r="F46" s="11">
        <f>[42]Agosto!$E$9</f>
        <v>59.291666666666664</v>
      </c>
      <c r="G46" s="11">
        <f>[42]Agosto!$E$10</f>
        <v>61.833333333333336</v>
      </c>
      <c r="H46" s="11">
        <f>[42]Agosto!$E$11</f>
        <v>67.583333333333329</v>
      </c>
      <c r="I46" s="11">
        <f>[42]Agosto!$E$12</f>
        <v>64.375</v>
      </c>
      <c r="J46" s="11">
        <f>[42]Agosto!$E$13</f>
        <v>50.958333333333336</v>
      </c>
      <c r="K46" s="11">
        <f>[42]Agosto!$E$14</f>
        <v>90.416666666666671</v>
      </c>
      <c r="L46" s="11">
        <f>[42]Agosto!$E$15</f>
        <v>70.5</v>
      </c>
      <c r="M46" s="11">
        <f>[42]Agosto!$E$16</f>
        <v>47.75</v>
      </c>
      <c r="N46" s="11">
        <f>[42]Agosto!$E$17</f>
        <v>59.583333333333336</v>
      </c>
      <c r="O46" s="11">
        <f>[42]Agosto!$E$18</f>
        <v>53.625</v>
      </c>
      <c r="P46" s="11">
        <f>[42]Agosto!$E$19</f>
        <v>54.333333333333336</v>
      </c>
      <c r="Q46" s="11">
        <f>[42]Agosto!$E$20</f>
        <v>52.333333333333336</v>
      </c>
      <c r="R46" s="11">
        <f>[42]Agosto!$E$21</f>
        <v>42.25</v>
      </c>
      <c r="S46" s="11">
        <f>[42]Agosto!$E$22</f>
        <v>49.416666666666664</v>
      </c>
      <c r="T46" s="11">
        <f>[42]Agosto!$E$23</f>
        <v>71.75</v>
      </c>
      <c r="U46" s="11">
        <f>[42]Agosto!$E$24</f>
        <v>62.333333333333336</v>
      </c>
      <c r="V46" s="11">
        <f>[42]Agosto!$E$25</f>
        <v>62.458333333333336</v>
      </c>
      <c r="W46" s="11">
        <f>[42]Agosto!$E$26</f>
        <v>62.083333333333336</v>
      </c>
      <c r="X46" s="11">
        <f>[42]Agosto!$E$27</f>
        <v>66.541666666666671</v>
      </c>
      <c r="Y46" s="11">
        <f>[42]Agosto!$E$28</f>
        <v>52.458333333333336</v>
      </c>
      <c r="Z46" s="11">
        <f>[42]Agosto!$E$29</f>
        <v>50.958333333333336</v>
      </c>
      <c r="AA46" s="11">
        <f>[42]Agosto!$E$30</f>
        <v>57.916666666666664</v>
      </c>
      <c r="AB46" s="11">
        <f>[42]Agosto!$E$31</f>
        <v>59.791666666666664</v>
      </c>
      <c r="AC46" s="11">
        <f>[42]Agosto!$E$32</f>
        <v>56.875</v>
      </c>
      <c r="AD46" s="11">
        <f>[42]Agosto!$E$33</f>
        <v>46.958333333333336</v>
      </c>
      <c r="AE46" s="11">
        <f>[42]Agosto!$E$34</f>
        <v>40.916666666666664</v>
      </c>
      <c r="AF46" s="11">
        <f>[42]Agosto!$E$35</f>
        <v>68.291666666666671</v>
      </c>
      <c r="AG46" s="87">
        <f t="shared" ref="AG46:AG48" si="13">AVERAGE(B46:AF46)</f>
        <v>58.522849462365592</v>
      </c>
      <c r="AI46" t="s">
        <v>47</v>
      </c>
      <c r="AJ46" t="s">
        <v>47</v>
      </c>
      <c r="AK46" t="s">
        <v>47</v>
      </c>
    </row>
    <row r="47" spans="1:37" x14ac:dyDescent="0.2">
      <c r="A47" s="58" t="s">
        <v>31</v>
      </c>
      <c r="B47" s="11">
        <f>[43]Agosto!$E$5</f>
        <v>37.5</v>
      </c>
      <c r="C47" s="11">
        <f>[43]Agosto!$E$6</f>
        <v>51.666666666666664</v>
      </c>
      <c r="D47" s="11">
        <f>[43]Agosto!$E$7</f>
        <v>58</v>
      </c>
      <c r="E47" s="11">
        <f>[43]Agosto!$E$8</f>
        <v>53.5</v>
      </c>
      <c r="F47" s="11">
        <f>[43]Agosto!$E$9</f>
        <v>66.166666666666671</v>
      </c>
      <c r="G47" s="11">
        <f>[43]Agosto!$E$10</f>
        <v>67.458333333333329</v>
      </c>
      <c r="H47" s="11">
        <f>[43]Agosto!$E$11</f>
        <v>55.625</v>
      </c>
      <c r="I47" s="11">
        <f>[43]Agosto!$E$12</f>
        <v>46.25</v>
      </c>
      <c r="J47" s="11">
        <f>[43]Agosto!$E$13</f>
        <v>37.541666666666664</v>
      </c>
      <c r="K47" s="11">
        <f>[43]Agosto!$E$14</f>
        <v>58.958333333333336</v>
      </c>
      <c r="L47" s="11">
        <f>[43]Agosto!$E$15</f>
        <v>59.708333333333336</v>
      </c>
      <c r="M47" s="11">
        <f>[43]Agosto!$E$16</f>
        <v>41.916666666666664</v>
      </c>
      <c r="N47" s="11">
        <f>[43]Agosto!$E$17</f>
        <v>53.333333333333336</v>
      </c>
      <c r="O47" s="11">
        <f>[43]Agosto!$E$18</f>
        <v>43.625</v>
      </c>
      <c r="P47" s="11">
        <f>[43]Agosto!$E$19</f>
        <v>54.875</v>
      </c>
      <c r="Q47" s="11">
        <f>[43]Agosto!$E$20</f>
        <v>42.416666666666664</v>
      </c>
      <c r="R47" s="11">
        <f>[43]Agosto!$E$21</f>
        <v>35.666666666666664</v>
      </c>
      <c r="S47" s="11">
        <f>[43]Agosto!$E$22</f>
        <v>44.666666666666664</v>
      </c>
      <c r="T47" s="11">
        <f>[43]Agosto!$E$23</f>
        <v>63.791666666666664</v>
      </c>
      <c r="U47" s="11">
        <f>[43]Agosto!$E$24</f>
        <v>59.25</v>
      </c>
      <c r="V47" s="11">
        <f>[43]Agosto!$E$25</f>
        <v>59.375</v>
      </c>
      <c r="W47" s="11">
        <f>[43]Agosto!$E$26</f>
        <v>49.458333333333336</v>
      </c>
      <c r="X47" s="11">
        <f>[43]Agosto!$E$27</f>
        <v>55.958333333333336</v>
      </c>
      <c r="Y47" s="11">
        <f>[43]Agosto!$E$28</f>
        <v>47.041666666666664</v>
      </c>
      <c r="Z47" s="11">
        <f>[43]Agosto!$E$29</f>
        <v>40.708333333333336</v>
      </c>
      <c r="AA47" s="11">
        <f>[43]Agosto!$E$30</f>
        <v>38.875</v>
      </c>
      <c r="AB47" s="11">
        <f>[43]Agosto!$E$31</f>
        <v>62.125</v>
      </c>
      <c r="AC47" s="11">
        <f>[43]Agosto!$E$32</f>
        <v>53.5</v>
      </c>
      <c r="AD47" s="11">
        <f>[43]Agosto!$E$33</f>
        <v>38</v>
      </c>
      <c r="AE47" s="11">
        <f>[43]Agosto!$E$34</f>
        <v>34.875</v>
      </c>
      <c r="AF47" s="11">
        <f>[43]Agosto!$E$35</f>
        <v>41.5</v>
      </c>
      <c r="AG47" s="87">
        <f t="shared" si="13"/>
        <v>50.107526881720418</v>
      </c>
      <c r="AJ47" t="s">
        <v>47</v>
      </c>
    </row>
    <row r="48" spans="1:37" x14ac:dyDescent="0.2">
      <c r="A48" s="58" t="s">
        <v>44</v>
      </c>
      <c r="B48" s="11">
        <f>[44]Agosto!$E$5</f>
        <v>40.875</v>
      </c>
      <c r="C48" s="11">
        <f>[44]Agosto!$E$6</f>
        <v>55.708333333333336</v>
      </c>
      <c r="D48" s="11">
        <f>[44]Agosto!$E$7</f>
        <v>63.875</v>
      </c>
      <c r="E48" s="11">
        <f>[44]Agosto!$E$8</f>
        <v>70.083333333333329</v>
      </c>
      <c r="F48" s="11">
        <f>[44]Agosto!$E$9</f>
        <v>72.583333333333329</v>
      </c>
      <c r="G48" s="11">
        <f>[44]Agosto!$E$10</f>
        <v>77.958333333333329</v>
      </c>
      <c r="H48" s="11">
        <f>[44]Agosto!$E$11</f>
        <v>57.333333333333336</v>
      </c>
      <c r="I48" s="11">
        <f>[44]Agosto!$E$12</f>
        <v>43.083333333333336</v>
      </c>
      <c r="J48" s="11">
        <f>[44]Agosto!$E$13</f>
        <v>36.875</v>
      </c>
      <c r="K48" s="11">
        <f>[44]Agosto!$E$14</f>
        <v>40.541666666666664</v>
      </c>
      <c r="L48" s="11">
        <f>[44]Agosto!$E$15</f>
        <v>49.875</v>
      </c>
      <c r="M48" s="11">
        <f>[44]Agosto!$E$16</f>
        <v>40</v>
      </c>
      <c r="N48" s="11">
        <f>[44]Agosto!$E$17</f>
        <v>44.75</v>
      </c>
      <c r="O48" s="11">
        <f>[44]Agosto!$E$18</f>
        <v>45.833333333333336</v>
      </c>
      <c r="P48" s="11">
        <f>[44]Agosto!$E$19</f>
        <v>46.75</v>
      </c>
      <c r="Q48" s="11">
        <f>[44]Agosto!$E$20</f>
        <v>34.416666666666664</v>
      </c>
      <c r="R48" s="11">
        <f>[44]Agosto!$E$21</f>
        <v>38.875</v>
      </c>
      <c r="S48" s="11">
        <f>[44]Agosto!$E$22</f>
        <v>41.708333333333336</v>
      </c>
      <c r="T48" s="11">
        <f>[44]Agosto!$E$23</f>
        <v>63.333333333333336</v>
      </c>
      <c r="U48" s="11">
        <f>[44]Agosto!$E$24</f>
        <v>72.5</v>
      </c>
      <c r="V48" s="11">
        <f>[44]Agosto!$E$25</f>
        <v>55.541666666666664</v>
      </c>
      <c r="W48" s="11">
        <f>[44]Agosto!$E$26</f>
        <v>45.125</v>
      </c>
      <c r="X48" s="11">
        <f>[44]Agosto!$E$27</f>
        <v>37.5</v>
      </c>
      <c r="Y48" s="11">
        <f>[44]Agosto!$E$28</f>
        <v>39.583333333333336</v>
      </c>
      <c r="Z48" s="11">
        <f>[44]Agosto!$E$29</f>
        <v>28.916666666666668</v>
      </c>
      <c r="AA48" s="11">
        <f>[44]Agosto!$E$30</f>
        <v>25.833333333333332</v>
      </c>
      <c r="AB48" s="11">
        <f>[44]Agosto!$E$31</f>
        <v>64.791666666666671</v>
      </c>
      <c r="AC48" s="11">
        <f>[44]Agosto!$E$32</f>
        <v>45.625</v>
      </c>
      <c r="AD48" s="11">
        <f>[44]Agosto!$E$33</f>
        <v>41.041666666666664</v>
      </c>
      <c r="AE48" s="11">
        <f>[44]Agosto!$E$34</f>
        <v>42.041666666666664</v>
      </c>
      <c r="AF48" s="11">
        <f>[44]Agosto!$E$35</f>
        <v>37.583333333333336</v>
      </c>
      <c r="AG48" s="87">
        <f t="shared" si="13"/>
        <v>48.404569892473127</v>
      </c>
      <c r="AI48" t="s">
        <v>47</v>
      </c>
      <c r="AJ48" t="s">
        <v>47</v>
      </c>
    </row>
    <row r="49" spans="1:36" x14ac:dyDescent="0.2">
      <c r="A49" s="58" t="s">
        <v>20</v>
      </c>
      <c r="B49" s="11" t="str">
        <f>[45]Agosto!$E$5</f>
        <v>*</v>
      </c>
      <c r="C49" s="11" t="str">
        <f>[45]Agosto!$E$6</f>
        <v>*</v>
      </c>
      <c r="D49" s="11" t="str">
        <f>[45]Agosto!$E$7</f>
        <v>*</v>
      </c>
      <c r="E49" s="11" t="str">
        <f>[45]Agosto!$E$8</f>
        <v>*</v>
      </c>
      <c r="F49" s="11" t="str">
        <f>[45]Agosto!$E$9</f>
        <v>*</v>
      </c>
      <c r="G49" s="11" t="str">
        <f>[45]Agosto!$E$10</f>
        <v>*</v>
      </c>
      <c r="H49" s="11" t="str">
        <f>[45]Agosto!$E$11</f>
        <v>*</v>
      </c>
      <c r="I49" s="11" t="str">
        <f>[45]Agosto!$E$12</f>
        <v>*</v>
      </c>
      <c r="J49" s="11" t="str">
        <f>[45]Agosto!$E$13</f>
        <v>*</v>
      </c>
      <c r="K49" s="11" t="str">
        <f>[45]Agosto!$E$14</f>
        <v>*</v>
      </c>
      <c r="L49" s="11" t="str">
        <f>[45]Agosto!$E$15</f>
        <v>*</v>
      </c>
      <c r="M49" s="11" t="str">
        <f>[45]Agosto!$E$16</f>
        <v>*</v>
      </c>
      <c r="N49" s="11" t="str">
        <f>[45]Agosto!$E$17</f>
        <v>*</v>
      </c>
      <c r="O49" s="11" t="str">
        <f>[45]Agosto!$E$18</f>
        <v>*</v>
      </c>
      <c r="P49" s="11" t="str">
        <f>[45]Agosto!$E$19</f>
        <v>*</v>
      </c>
      <c r="Q49" s="11" t="str">
        <f>[45]Agosto!$E$20</f>
        <v>*</v>
      </c>
      <c r="R49" s="11" t="str">
        <f>[45]Agosto!$E$21</f>
        <v>*</v>
      </c>
      <c r="S49" s="11" t="str">
        <f>[45]Agosto!$E$22</f>
        <v>*</v>
      </c>
      <c r="T49" s="11" t="str">
        <f>[45]Agosto!$E$23</f>
        <v>*</v>
      </c>
      <c r="U49" s="11" t="str">
        <f>[45]Agosto!$E$24</f>
        <v>*</v>
      </c>
      <c r="V49" s="11" t="str">
        <f>[45]Agosto!$E$25</f>
        <v>*</v>
      </c>
      <c r="W49" s="11" t="str">
        <f>[45]Agosto!$E$26</f>
        <v>*</v>
      </c>
      <c r="X49" s="11" t="str">
        <f>[45]Agosto!$E$27</f>
        <v>*</v>
      </c>
      <c r="Y49" s="11" t="str">
        <f>[45]Agosto!$E$28</f>
        <v>*</v>
      </c>
      <c r="Z49" s="11" t="str">
        <f>[45]Agosto!$E$29</f>
        <v>*</v>
      </c>
      <c r="AA49" s="11" t="str">
        <f>[45]Agosto!$E$30</f>
        <v>*</v>
      </c>
      <c r="AB49" s="11" t="str">
        <f>[45]Agosto!$E$31</f>
        <v>*</v>
      </c>
      <c r="AC49" s="11" t="str">
        <f>[45]Agosto!$E$32</f>
        <v>*</v>
      </c>
      <c r="AD49" s="11" t="str">
        <f>[45]Agosto!$E$33</f>
        <v>*</v>
      </c>
      <c r="AE49" s="11" t="str">
        <f>[45]Agosto!$E$34</f>
        <v>*</v>
      </c>
      <c r="AF49" s="11" t="str">
        <f>[45]Agosto!$E$35</f>
        <v>*</v>
      </c>
      <c r="AG49" s="87" t="s">
        <v>226</v>
      </c>
      <c r="AH49" t="s">
        <v>47</v>
      </c>
      <c r="AI49" t="s">
        <v>47</v>
      </c>
      <c r="AJ49" t="s">
        <v>47</v>
      </c>
    </row>
    <row r="50" spans="1:36" s="5" customFormat="1" ht="17.100000000000001" customHeight="1" x14ac:dyDescent="0.2">
      <c r="A50" s="59" t="s">
        <v>227</v>
      </c>
      <c r="B50" s="13">
        <f t="shared" ref="B50:AE50" si="14">AVERAGE(B5:B49)</f>
        <v>46.598802571267747</v>
      </c>
      <c r="C50" s="13">
        <f t="shared" si="14"/>
        <v>53.745529789623042</v>
      </c>
      <c r="D50" s="13">
        <f t="shared" si="14"/>
        <v>55.192506500207735</v>
      </c>
      <c r="E50" s="13">
        <f t="shared" si="14"/>
        <v>55.114591807238867</v>
      </c>
      <c r="F50" s="13">
        <f t="shared" si="14"/>
        <v>65.133719900024232</v>
      </c>
      <c r="G50" s="13">
        <f t="shared" si="14"/>
        <v>69.025265221460899</v>
      </c>
      <c r="H50" s="13">
        <f t="shared" si="14"/>
        <v>62.887113854712553</v>
      </c>
      <c r="I50" s="13">
        <f t="shared" si="14"/>
        <v>55.192706808422393</v>
      </c>
      <c r="J50" s="13">
        <f t="shared" si="14"/>
        <v>45.438415404040406</v>
      </c>
      <c r="K50" s="13">
        <f t="shared" si="14"/>
        <v>62.467123385873379</v>
      </c>
      <c r="L50" s="13">
        <f t="shared" si="14"/>
        <v>57.833402782160597</v>
      </c>
      <c r="M50" s="13">
        <f t="shared" si="14"/>
        <v>45.771544312169311</v>
      </c>
      <c r="N50" s="13">
        <f t="shared" si="14"/>
        <v>52.927980005697393</v>
      </c>
      <c r="O50" s="13">
        <f t="shared" si="14"/>
        <v>46.151426373601296</v>
      </c>
      <c r="P50" s="13">
        <f t="shared" si="14"/>
        <v>54.291761825457471</v>
      </c>
      <c r="Q50" s="13">
        <f t="shared" si="14"/>
        <v>47.881901325923053</v>
      </c>
      <c r="R50" s="13">
        <f t="shared" si="14"/>
        <v>42.324226623819015</v>
      </c>
      <c r="S50" s="13">
        <f t="shared" si="14"/>
        <v>46.850497250497249</v>
      </c>
      <c r="T50" s="13">
        <f t="shared" si="14"/>
        <v>64.108811327561327</v>
      </c>
      <c r="U50" s="13">
        <f t="shared" si="14"/>
        <v>61.864157464157465</v>
      </c>
      <c r="V50" s="13">
        <f t="shared" si="14"/>
        <v>59.847189502336562</v>
      </c>
      <c r="W50" s="13">
        <f t="shared" si="14"/>
        <v>53.922287475596299</v>
      </c>
      <c r="X50" s="13">
        <f t="shared" si="14"/>
        <v>53.864708358090716</v>
      </c>
      <c r="Y50" s="13">
        <f t="shared" si="14"/>
        <v>47.587007151345396</v>
      </c>
      <c r="Z50" s="13">
        <f t="shared" si="14"/>
        <v>44.32066807783719</v>
      </c>
      <c r="AA50" s="13">
        <f t="shared" si="14"/>
        <v>47.780276878622459</v>
      </c>
      <c r="AB50" s="13">
        <f t="shared" si="14"/>
        <v>58.783627087198511</v>
      </c>
      <c r="AC50" s="13">
        <f t="shared" si="14"/>
        <v>52.815296302667591</v>
      </c>
      <c r="AD50" s="13">
        <f t="shared" si="14"/>
        <v>46.333857151620315</v>
      </c>
      <c r="AE50" s="13">
        <f t="shared" si="14"/>
        <v>42.316492043275289</v>
      </c>
      <c r="AF50" s="13">
        <f t="shared" ref="AF50" si="15">AVERAGE(AF5:AF49)</f>
        <v>53.402132555267229</v>
      </c>
      <c r="AG50" s="86">
        <f>AVERAGE(AG5:AG49)</f>
        <v>53.267909539499925</v>
      </c>
      <c r="AH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55"/>
      <c r="AE51" s="61" t="s">
        <v>47</v>
      </c>
      <c r="AF51" s="61"/>
      <c r="AG51" s="84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3"/>
      <c r="K52" s="133"/>
      <c r="L52" s="133"/>
      <c r="M52" s="133" t="s">
        <v>45</v>
      </c>
      <c r="N52" s="133"/>
      <c r="O52" s="133"/>
      <c r="P52" s="133"/>
      <c r="Q52" s="133"/>
      <c r="R52" s="133"/>
      <c r="S52" s="133"/>
      <c r="T52" s="142" t="s">
        <v>97</v>
      </c>
      <c r="U52" s="142"/>
      <c r="V52" s="142"/>
      <c r="W52" s="142"/>
      <c r="X52" s="142"/>
      <c r="Y52" s="133"/>
      <c r="Z52" s="133"/>
      <c r="AA52" s="133"/>
      <c r="AB52" s="133"/>
      <c r="AC52" s="133"/>
      <c r="AD52" s="133"/>
      <c r="AE52" s="133"/>
      <c r="AF52" s="133"/>
      <c r="AG52" s="84"/>
      <c r="AJ52" t="s">
        <v>47</v>
      </c>
    </row>
    <row r="53" spans="1:36" x14ac:dyDescent="0.2">
      <c r="A53" s="50"/>
      <c r="B53" s="133"/>
      <c r="C53" s="133"/>
      <c r="D53" s="133"/>
      <c r="E53" s="133"/>
      <c r="F53" s="133"/>
      <c r="G53" s="133"/>
      <c r="H53" s="133"/>
      <c r="I53" s="133"/>
      <c r="J53" s="134"/>
      <c r="K53" s="134"/>
      <c r="L53" s="134"/>
      <c r="M53" s="134" t="s">
        <v>46</v>
      </c>
      <c r="N53" s="134"/>
      <c r="O53" s="134"/>
      <c r="P53" s="134"/>
      <c r="Q53" s="133"/>
      <c r="R53" s="133"/>
      <c r="S53" s="133"/>
      <c r="T53" s="143" t="s">
        <v>98</v>
      </c>
      <c r="U53" s="143"/>
      <c r="V53" s="143"/>
      <c r="W53" s="143"/>
      <c r="X53" s="143"/>
      <c r="Y53" s="133"/>
      <c r="Z53" s="133"/>
      <c r="AA53" s="133"/>
      <c r="AB53" s="133"/>
      <c r="AC53" s="133"/>
      <c r="AD53" s="55"/>
      <c r="AE53" s="55"/>
      <c r="AF53" s="55"/>
      <c r="AG53" s="84"/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55"/>
      <c r="AE54" s="55"/>
      <c r="AF54" s="55"/>
      <c r="AG54" s="84"/>
    </row>
    <row r="55" spans="1:36" x14ac:dyDescent="0.2">
      <c r="A55" s="50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55"/>
      <c r="AF55" s="55"/>
      <c r="AG55" s="84"/>
    </row>
    <row r="56" spans="1:36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56"/>
      <c r="AF56" s="56"/>
      <c r="AG56" s="84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5"/>
      <c r="AH57" t="s">
        <v>47</v>
      </c>
    </row>
    <row r="59" spans="1:36" x14ac:dyDescent="0.2">
      <c r="AH59" t="s">
        <v>47</v>
      </c>
    </row>
    <row r="60" spans="1:36" x14ac:dyDescent="0.2">
      <c r="K60" s="2" t="s">
        <v>47</v>
      </c>
      <c r="AE60" s="2" t="s">
        <v>47</v>
      </c>
    </row>
    <row r="62" spans="1:36" x14ac:dyDescent="0.2">
      <c r="M62" s="2" t="s">
        <v>47</v>
      </c>
      <c r="T62" s="2" t="s">
        <v>47</v>
      </c>
    </row>
    <row r="63" spans="1:36" x14ac:dyDescent="0.2">
      <c r="AB63" s="2" t="s">
        <v>47</v>
      </c>
      <c r="AC63" s="2" t="s">
        <v>47</v>
      </c>
      <c r="AG63" s="7" t="s">
        <v>47</v>
      </c>
    </row>
    <row r="64" spans="1:36" x14ac:dyDescent="0.2">
      <c r="P64" s="2" t="s">
        <v>47</v>
      </c>
      <c r="R64" s="2" t="s">
        <v>47</v>
      </c>
      <c r="AJ64" t="s">
        <v>47</v>
      </c>
    </row>
    <row r="69" spans="11:20" x14ac:dyDescent="0.2">
      <c r="T69" s="2" t="s">
        <v>47</v>
      </c>
    </row>
    <row r="72" spans="11:20" x14ac:dyDescent="0.2">
      <c r="K72" s="2" t="s">
        <v>47</v>
      </c>
    </row>
  </sheetData>
  <sheetProtection password="C6EC" sheet="1" objects="1" scenarios="1"/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J59" sqref="AJ59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51" t="s">
        <v>26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3"/>
    </row>
    <row r="2" spans="1:36" s="4" customFormat="1" ht="20.100000000000001" customHeight="1" x14ac:dyDescent="0.2">
      <c r="A2" s="170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9"/>
      <c r="AG2" s="148"/>
      <c r="AH2" s="150"/>
    </row>
    <row r="3" spans="1:36" s="5" customFormat="1" ht="20.100000000000001" customHeight="1" x14ac:dyDescent="0.2">
      <c r="A3" s="170"/>
      <c r="B3" s="167">
        <v>1</v>
      </c>
      <c r="C3" s="167">
        <f>SUM(B3+1)</f>
        <v>2</v>
      </c>
      <c r="D3" s="167">
        <f t="shared" ref="D3:AD3" si="0">SUM(C3+1)</f>
        <v>3</v>
      </c>
      <c r="E3" s="167">
        <f t="shared" si="0"/>
        <v>4</v>
      </c>
      <c r="F3" s="167">
        <f t="shared" si="0"/>
        <v>5</v>
      </c>
      <c r="G3" s="167">
        <f t="shared" si="0"/>
        <v>6</v>
      </c>
      <c r="H3" s="167">
        <f t="shared" si="0"/>
        <v>7</v>
      </c>
      <c r="I3" s="167">
        <f t="shared" si="0"/>
        <v>8</v>
      </c>
      <c r="J3" s="167">
        <f t="shared" si="0"/>
        <v>9</v>
      </c>
      <c r="K3" s="167">
        <f t="shared" si="0"/>
        <v>10</v>
      </c>
      <c r="L3" s="167">
        <f t="shared" si="0"/>
        <v>11</v>
      </c>
      <c r="M3" s="167">
        <f t="shared" si="0"/>
        <v>12</v>
      </c>
      <c r="N3" s="167">
        <f t="shared" si="0"/>
        <v>13</v>
      </c>
      <c r="O3" s="167">
        <f t="shared" si="0"/>
        <v>14</v>
      </c>
      <c r="P3" s="167">
        <f t="shared" si="0"/>
        <v>15</v>
      </c>
      <c r="Q3" s="167">
        <f t="shared" si="0"/>
        <v>16</v>
      </c>
      <c r="R3" s="167">
        <f t="shared" si="0"/>
        <v>17</v>
      </c>
      <c r="S3" s="167">
        <f t="shared" si="0"/>
        <v>18</v>
      </c>
      <c r="T3" s="167">
        <f t="shared" si="0"/>
        <v>19</v>
      </c>
      <c r="U3" s="167">
        <f t="shared" si="0"/>
        <v>20</v>
      </c>
      <c r="V3" s="167">
        <f t="shared" si="0"/>
        <v>21</v>
      </c>
      <c r="W3" s="167">
        <f t="shared" si="0"/>
        <v>22</v>
      </c>
      <c r="X3" s="167">
        <f t="shared" si="0"/>
        <v>23</v>
      </c>
      <c r="Y3" s="167">
        <f t="shared" si="0"/>
        <v>24</v>
      </c>
      <c r="Z3" s="167">
        <f t="shared" si="0"/>
        <v>25</v>
      </c>
      <c r="AA3" s="167">
        <f t="shared" si="0"/>
        <v>26</v>
      </c>
      <c r="AB3" s="167">
        <f t="shared" si="0"/>
        <v>27</v>
      </c>
      <c r="AC3" s="167">
        <f t="shared" si="0"/>
        <v>28</v>
      </c>
      <c r="AD3" s="167">
        <f t="shared" si="0"/>
        <v>29</v>
      </c>
      <c r="AE3" s="171">
        <v>30</v>
      </c>
      <c r="AF3" s="168">
        <v>31</v>
      </c>
      <c r="AG3" s="110" t="s">
        <v>37</v>
      </c>
      <c r="AH3" s="103" t="s">
        <v>36</v>
      </c>
    </row>
    <row r="4" spans="1:36" s="5" customFormat="1" ht="20.100000000000001" customHeight="1" x14ac:dyDescent="0.2">
      <c r="A4" s="170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71"/>
      <c r="AF4" s="169"/>
      <c r="AG4" s="110" t="s">
        <v>35</v>
      </c>
      <c r="AH4" s="103" t="s">
        <v>35</v>
      </c>
    </row>
    <row r="5" spans="1:36" s="5" customFormat="1" x14ac:dyDescent="0.2">
      <c r="A5" s="58" t="s">
        <v>40</v>
      </c>
      <c r="B5" s="120">
        <f>[1]Agosto!$F$5</f>
        <v>92</v>
      </c>
      <c r="C5" s="120">
        <f>[1]Agosto!$F$6</f>
        <v>79</v>
      </c>
      <c r="D5" s="120">
        <f>[1]Agosto!$F$7</f>
        <v>77</v>
      </c>
      <c r="E5" s="120">
        <f>[1]Agosto!$F$8</f>
        <v>77</v>
      </c>
      <c r="F5" s="120">
        <f>[1]Agosto!$F$9</f>
        <v>98</v>
      </c>
      <c r="G5" s="120">
        <f>[1]Agosto!$F$10</f>
        <v>100</v>
      </c>
      <c r="H5" s="120">
        <f>[1]Agosto!$F$11</f>
        <v>98</v>
      </c>
      <c r="I5" s="120">
        <f>[1]Agosto!$F$12</f>
        <v>98</v>
      </c>
      <c r="J5" s="120">
        <f>[1]Agosto!$F$13</f>
        <v>94</v>
      </c>
      <c r="K5" s="120">
        <f>[1]Agosto!$F$14</f>
        <v>92</v>
      </c>
      <c r="L5" s="120">
        <f>[1]Agosto!$F$15</f>
        <v>98</v>
      </c>
      <c r="M5" s="120">
        <f>[1]Agosto!$F$16</f>
        <v>89</v>
      </c>
      <c r="N5" s="120">
        <f>[1]Agosto!$F$17</f>
        <v>87</v>
      </c>
      <c r="O5" s="120">
        <f>[1]Agosto!$F$18</f>
        <v>63</v>
      </c>
      <c r="P5" s="120">
        <f>[1]Agosto!$F$19</f>
        <v>87</v>
      </c>
      <c r="Q5" s="120">
        <f>[1]Agosto!$F$20</f>
        <v>96</v>
      </c>
      <c r="R5" s="120">
        <f>[1]Agosto!$F$21</f>
        <v>87</v>
      </c>
      <c r="S5" s="120">
        <f>[1]Agosto!$F$22</f>
        <v>89</v>
      </c>
      <c r="T5" s="120">
        <f>[1]Agosto!$F$23</f>
        <v>88</v>
      </c>
      <c r="U5" s="120">
        <f>[1]Agosto!$F$24</f>
        <v>98</v>
      </c>
      <c r="V5" s="120">
        <f>[1]Agosto!$F$25</f>
        <v>96</v>
      </c>
      <c r="W5" s="120">
        <f>[1]Agosto!$F$26</f>
        <v>95</v>
      </c>
      <c r="X5" s="120">
        <f>[1]Agosto!$F$27</f>
        <v>91</v>
      </c>
      <c r="Y5" s="120">
        <f>[1]Agosto!$F$28</f>
        <v>97</v>
      </c>
      <c r="Z5" s="120">
        <f>[1]Agosto!$F$29</f>
        <v>89</v>
      </c>
      <c r="AA5" s="120">
        <f>[1]Agosto!$F$30</f>
        <v>85</v>
      </c>
      <c r="AB5" s="120">
        <f>[1]Agosto!$F$31</f>
        <v>73</v>
      </c>
      <c r="AC5" s="120">
        <f>[1]Agosto!$F$32</f>
        <v>92</v>
      </c>
      <c r="AD5" s="120">
        <f>[1]Agosto!$F$33</f>
        <v>87</v>
      </c>
      <c r="AE5" s="120">
        <f>[1]Agosto!$F$34</f>
        <v>94</v>
      </c>
      <c r="AF5" s="120">
        <f>[1]Agosto!$F$35</f>
        <v>91</v>
      </c>
      <c r="AG5" s="15">
        <f>MAX(B5:AF5)</f>
        <v>100</v>
      </c>
      <c r="AH5" s="88">
        <f t="shared" ref="AH5:AH6" si="1">AVERAGE(B5:AF5)</f>
        <v>89.58064516129032</v>
      </c>
    </row>
    <row r="6" spans="1:36" x14ac:dyDescent="0.2">
      <c r="A6" s="58" t="s">
        <v>0</v>
      </c>
      <c r="B6" s="11">
        <f>[2]Agosto!$F$5</f>
        <v>87</v>
      </c>
      <c r="C6" s="11">
        <f>[2]Agosto!$F$6</f>
        <v>87</v>
      </c>
      <c r="D6" s="11">
        <f>[2]Agosto!$F$7</f>
        <v>90</v>
      </c>
      <c r="E6" s="11">
        <f>[2]Agosto!$F$8</f>
        <v>81</v>
      </c>
      <c r="F6" s="11">
        <f>[2]Agosto!$F$9</f>
        <v>83</v>
      </c>
      <c r="G6" s="11">
        <f>[2]Agosto!$F$10</f>
        <v>94</v>
      </c>
      <c r="H6" s="11">
        <f>[2]Agosto!$F$11</f>
        <v>94</v>
      </c>
      <c r="I6" s="11">
        <f>[2]Agosto!$F$12</f>
        <v>97</v>
      </c>
      <c r="J6" s="11">
        <f>[2]Agosto!$F$13</f>
        <v>75</v>
      </c>
      <c r="K6" s="11">
        <f>[2]Agosto!$F$14</f>
        <v>88</v>
      </c>
      <c r="L6" s="11">
        <f>[2]Agosto!$F$15</f>
        <v>100</v>
      </c>
      <c r="M6" s="11">
        <f>[2]Agosto!$F$16</f>
        <v>83</v>
      </c>
      <c r="N6" s="11">
        <f>[2]Agosto!$F$17</f>
        <v>88</v>
      </c>
      <c r="O6" s="11">
        <f>[2]Agosto!$F$18</f>
        <v>75</v>
      </c>
      <c r="P6" s="11">
        <f>[2]Agosto!$F$19</f>
        <v>86</v>
      </c>
      <c r="Q6" s="11">
        <f>[2]Agosto!$F$20</f>
        <v>86</v>
      </c>
      <c r="R6" s="11">
        <f>[2]Agosto!$F$21</f>
        <v>76</v>
      </c>
      <c r="S6" s="11">
        <f>[2]Agosto!$F$22</f>
        <v>61</v>
      </c>
      <c r="T6" s="11">
        <f>[2]Agosto!$F$23</f>
        <v>89</v>
      </c>
      <c r="U6" s="11">
        <f>[2]Agosto!$F$24</f>
        <v>86</v>
      </c>
      <c r="V6" s="11">
        <f>[2]Agosto!$F$25</f>
        <v>89</v>
      </c>
      <c r="W6" s="11">
        <f>[2]Agosto!$F$26</f>
        <v>98</v>
      </c>
      <c r="X6" s="11">
        <f>[2]Agosto!$F$27</f>
        <v>94</v>
      </c>
      <c r="Y6" s="11">
        <f>[2]Agosto!$F$28</f>
        <v>89</v>
      </c>
      <c r="Z6" s="11">
        <f>[2]Agosto!$F$29</f>
        <v>85</v>
      </c>
      <c r="AA6" s="11">
        <f>[2]Agosto!$F$30</f>
        <v>83</v>
      </c>
      <c r="AB6" s="11">
        <f>[2]Agosto!$F$31</f>
        <v>88</v>
      </c>
      <c r="AC6" s="11">
        <f>[2]Agosto!$F$32</f>
        <v>94</v>
      </c>
      <c r="AD6" s="11">
        <f>[2]Agosto!$F$33</f>
        <v>83</v>
      </c>
      <c r="AE6" s="11">
        <f>[2]Agosto!$F$34</f>
        <v>73</v>
      </c>
      <c r="AF6" s="11">
        <f>[2]Agosto!$F$35</f>
        <v>90</v>
      </c>
      <c r="AG6" s="15">
        <f>MAX(B6:AF6)</f>
        <v>100</v>
      </c>
      <c r="AH6" s="88">
        <f t="shared" si="1"/>
        <v>86.193548387096769</v>
      </c>
    </row>
    <row r="7" spans="1:36" x14ac:dyDescent="0.2">
      <c r="A7" s="58" t="s">
        <v>104</v>
      </c>
      <c r="B7" s="11">
        <f>[3]Agosto!$F$5</f>
        <v>66</v>
      </c>
      <c r="C7" s="11">
        <f>[3]Agosto!$F$6</f>
        <v>75</v>
      </c>
      <c r="D7" s="11">
        <f>[3]Agosto!$F$7</f>
        <v>78</v>
      </c>
      <c r="E7" s="11">
        <f>[3]Agosto!$F$8</f>
        <v>74</v>
      </c>
      <c r="F7" s="11">
        <f>[3]Agosto!$F$9</f>
        <v>85</v>
      </c>
      <c r="G7" s="11">
        <f>[3]Agosto!$F$10</f>
        <v>91</v>
      </c>
      <c r="H7" s="11">
        <f>[3]Agosto!$F$11</f>
        <v>88</v>
      </c>
      <c r="I7" s="11">
        <f>[3]Agosto!$F$12</f>
        <v>85</v>
      </c>
      <c r="J7" s="11">
        <f>[3]Agosto!$F$13</f>
        <v>62</v>
      </c>
      <c r="K7" s="11">
        <f>[3]Agosto!$F$14</f>
        <v>89</v>
      </c>
      <c r="L7" s="11">
        <f>[3]Agosto!$F$15</f>
        <v>93</v>
      </c>
      <c r="M7" s="11">
        <f>[3]Agosto!$F$16</f>
        <v>69</v>
      </c>
      <c r="N7" s="11">
        <f>[3]Agosto!$F$17</f>
        <v>85</v>
      </c>
      <c r="O7" s="11">
        <f>[3]Agosto!$F$18</f>
        <v>54</v>
      </c>
      <c r="P7" s="11">
        <f>[3]Agosto!$F$19</f>
        <v>75</v>
      </c>
      <c r="Q7" s="11">
        <f>[3]Agosto!$F$20</f>
        <v>73</v>
      </c>
      <c r="R7" s="11">
        <f>[3]Agosto!$F$21</f>
        <v>61</v>
      </c>
      <c r="S7" s="11">
        <f>[3]Agosto!$F$22</f>
        <v>59</v>
      </c>
      <c r="T7" s="11">
        <f>[3]Agosto!$F$23</f>
        <v>83</v>
      </c>
      <c r="U7" s="11">
        <f>[3]Agosto!$F$24</f>
        <v>86</v>
      </c>
      <c r="V7" s="11">
        <f>[3]Agosto!$F$25</f>
        <v>85</v>
      </c>
      <c r="W7" s="11">
        <f>[3]Agosto!$F$26</f>
        <v>78</v>
      </c>
      <c r="X7" s="11">
        <f>[3]Agosto!$F$27</f>
        <v>82</v>
      </c>
      <c r="Y7" s="11">
        <f>[3]Agosto!$F$28</f>
        <v>72</v>
      </c>
      <c r="Z7" s="11">
        <f>[3]Agosto!$F$29</f>
        <v>78</v>
      </c>
      <c r="AA7" s="11">
        <f>[3]Agosto!$F$30</f>
        <v>79</v>
      </c>
      <c r="AB7" s="11">
        <f>[3]Agosto!$F$31</f>
        <v>69</v>
      </c>
      <c r="AC7" s="11">
        <f>[3]Agosto!$F$32</f>
        <v>81</v>
      </c>
      <c r="AD7" s="11">
        <f>[3]Agosto!$F$33</f>
        <v>64</v>
      </c>
      <c r="AE7" s="11">
        <f>[3]Agosto!$F$34</f>
        <v>60</v>
      </c>
      <c r="AF7" s="11">
        <f>[3]Agosto!$F$35</f>
        <v>83</v>
      </c>
      <c r="AG7" s="15">
        <f>MAX(B7:AF7)</f>
        <v>93</v>
      </c>
      <c r="AH7" s="88">
        <f t="shared" ref="AH7" si="2">AVERAGE(B7:AF7)</f>
        <v>76.193548387096769</v>
      </c>
    </row>
    <row r="8" spans="1:36" x14ac:dyDescent="0.2">
      <c r="A8" s="58" t="s">
        <v>1</v>
      </c>
      <c r="B8" s="11">
        <f>[4]Agosto!$F$5</f>
        <v>92</v>
      </c>
      <c r="C8" s="11">
        <f>[4]Agosto!$F$6</f>
        <v>77</v>
      </c>
      <c r="D8" s="11">
        <f>[4]Agosto!$F$7</f>
        <v>85</v>
      </c>
      <c r="E8" s="11">
        <f>[4]Agosto!$F$8</f>
        <v>88</v>
      </c>
      <c r="F8" s="11">
        <f>[4]Agosto!$F$9</f>
        <v>87</v>
      </c>
      <c r="G8" s="11">
        <f>[4]Agosto!$F$10</f>
        <v>75</v>
      </c>
      <c r="H8" s="11" t="str">
        <f>[4]Agosto!$F$11</f>
        <v>*</v>
      </c>
      <c r="I8" s="11" t="str">
        <f>[4]Agosto!$F$12</f>
        <v>*</v>
      </c>
      <c r="J8" s="11" t="str">
        <f>[4]Agosto!$F$13</f>
        <v>*</v>
      </c>
      <c r="K8" s="11" t="str">
        <f>[4]Agosto!$F$14</f>
        <v>*</v>
      </c>
      <c r="L8" s="11" t="str">
        <f>[4]Agosto!$F$15</f>
        <v>*</v>
      </c>
      <c r="M8" s="11" t="str">
        <f>[4]Agosto!$F$16</f>
        <v>*</v>
      </c>
      <c r="N8" s="11">
        <f>[4]Agosto!$F$17</f>
        <v>69</v>
      </c>
      <c r="O8" s="11">
        <f>[4]Agosto!$F$18</f>
        <v>63</v>
      </c>
      <c r="P8" s="11">
        <f>[4]Agosto!$F$19</f>
        <v>68</v>
      </c>
      <c r="Q8" s="11">
        <f>[4]Agosto!$F$20</f>
        <v>68</v>
      </c>
      <c r="R8" s="11">
        <f>[4]Agosto!$F$21</f>
        <v>79</v>
      </c>
      <c r="S8" s="11">
        <f>[4]Agosto!$F$22</f>
        <v>84</v>
      </c>
      <c r="T8" s="11">
        <f>[4]Agosto!$F$23</f>
        <v>80</v>
      </c>
      <c r="U8" s="11">
        <f>[4]Agosto!$F$24</f>
        <v>78</v>
      </c>
      <c r="V8" s="11">
        <f>[4]Agosto!$F$25</f>
        <v>72</v>
      </c>
      <c r="W8" s="11" t="str">
        <f>[4]Agosto!$F$26</f>
        <v>*</v>
      </c>
      <c r="X8" s="11" t="str">
        <f>[4]Agosto!$F$27</f>
        <v>*</v>
      </c>
      <c r="Y8" s="11" t="str">
        <f>[4]Agosto!$F$28</f>
        <v>*</v>
      </c>
      <c r="Z8" s="11" t="str">
        <f>[4]Agosto!$F$29</f>
        <v>*</v>
      </c>
      <c r="AA8" s="11" t="str">
        <f>[4]Agosto!$F$30</f>
        <v>*</v>
      </c>
      <c r="AB8" s="11" t="str">
        <f>[4]Agosto!$F$31</f>
        <v>*</v>
      </c>
      <c r="AC8" s="11">
        <f>[4]Agosto!$F$32</f>
        <v>81</v>
      </c>
      <c r="AD8" s="11">
        <f>[4]Agosto!$F$33</f>
        <v>90</v>
      </c>
      <c r="AE8" s="11">
        <f>[4]Agosto!$F$34</f>
        <v>87</v>
      </c>
      <c r="AF8" s="11">
        <f>[4]Agosto!$F$35</f>
        <v>81</v>
      </c>
      <c r="AG8" s="15">
        <f>MAX(B8:AF8)</f>
        <v>92</v>
      </c>
      <c r="AH8" s="88">
        <f t="shared" ref="AH8:AH9" si="3">AVERAGE(B8:AF8)</f>
        <v>79.15789473684211</v>
      </c>
    </row>
    <row r="9" spans="1:36" x14ac:dyDescent="0.2">
      <c r="A9" s="58" t="s">
        <v>167</v>
      </c>
      <c r="B9" s="11">
        <f>[5]Agosto!$F$5</f>
        <v>67</v>
      </c>
      <c r="C9" s="11">
        <f>[5]Agosto!$F$6</f>
        <v>96</v>
      </c>
      <c r="D9" s="11">
        <f>[5]Agosto!$F$7</f>
        <v>86</v>
      </c>
      <c r="E9" s="11">
        <f>[5]Agosto!$F$8</f>
        <v>79</v>
      </c>
      <c r="F9" s="11">
        <f>[5]Agosto!$F$9</f>
        <v>89</v>
      </c>
      <c r="G9" s="11">
        <f>[5]Agosto!$F$10</f>
        <v>93</v>
      </c>
      <c r="H9" s="11">
        <f>[5]Agosto!$F$11</f>
        <v>95</v>
      </c>
      <c r="I9" s="11">
        <f>[5]Agosto!$F$12</f>
        <v>87</v>
      </c>
      <c r="J9" s="11">
        <f>[5]Agosto!$F$13</f>
        <v>76</v>
      </c>
      <c r="K9" s="11">
        <f>[5]Agosto!$F$14</f>
        <v>99</v>
      </c>
      <c r="L9" s="11">
        <f>[5]Agosto!$F$15</f>
        <v>94</v>
      </c>
      <c r="M9" s="11">
        <f>[5]Agosto!$F$16</f>
        <v>62</v>
      </c>
      <c r="N9" s="11">
        <f>[5]Agosto!$F$17</f>
        <v>91</v>
      </c>
      <c r="O9" s="11">
        <f>[5]Agosto!$F$18</f>
        <v>82</v>
      </c>
      <c r="P9" s="11">
        <f>[5]Agosto!$F$19</f>
        <v>85</v>
      </c>
      <c r="Q9" s="11">
        <f>[5]Agosto!$F$20</f>
        <v>83</v>
      </c>
      <c r="R9" s="11">
        <f>[5]Agosto!$F$21</f>
        <v>61</v>
      </c>
      <c r="S9" s="11">
        <f>[5]Agosto!$F$22</f>
        <v>50</v>
      </c>
      <c r="T9" s="11">
        <f>[5]Agosto!$F$23</f>
        <v>99</v>
      </c>
      <c r="U9" s="11">
        <f>[5]Agosto!$F$24</f>
        <v>83</v>
      </c>
      <c r="V9" s="11">
        <f>[5]Agosto!$F$25</f>
        <v>84</v>
      </c>
      <c r="W9" s="11">
        <f>[5]Agosto!$F$26</f>
        <v>80</v>
      </c>
      <c r="X9" s="11">
        <f>[5]Agosto!$F$27</f>
        <v>96</v>
      </c>
      <c r="Y9" s="11">
        <f>[5]Agosto!$F$28</f>
        <v>64</v>
      </c>
      <c r="Z9" s="11">
        <f>[5]Agosto!$F$29</f>
        <v>78</v>
      </c>
      <c r="AA9" s="11">
        <f>[5]Agosto!$F$30</f>
        <v>82</v>
      </c>
      <c r="AB9" s="11">
        <f>[5]Agosto!$F$31</f>
        <v>87</v>
      </c>
      <c r="AC9" s="11">
        <f>[5]Agosto!$F$32</f>
        <v>73</v>
      </c>
      <c r="AD9" s="11">
        <f>[5]Agosto!$F$33</f>
        <v>70</v>
      </c>
      <c r="AE9" s="11">
        <f>[5]Agosto!$F$34</f>
        <v>61</v>
      </c>
      <c r="AF9" s="11">
        <f>[5]Agosto!$F$35</f>
        <v>92</v>
      </c>
      <c r="AG9" s="15">
        <f>MAX(B9:AF9)</f>
        <v>99</v>
      </c>
      <c r="AH9" s="88">
        <f t="shared" si="3"/>
        <v>81.41935483870968</v>
      </c>
    </row>
    <row r="10" spans="1:36" x14ac:dyDescent="0.2">
      <c r="A10" s="58" t="s">
        <v>111</v>
      </c>
      <c r="B10" s="11" t="str">
        <f>[6]Agosto!$F$5</f>
        <v>*</v>
      </c>
      <c r="C10" s="11" t="str">
        <f>[6]Agosto!$F$6</f>
        <v>*</v>
      </c>
      <c r="D10" s="11" t="str">
        <f>[6]Agosto!$F$7</f>
        <v>*</v>
      </c>
      <c r="E10" s="11" t="str">
        <f>[6]Agosto!$F$8</f>
        <v>*</v>
      </c>
      <c r="F10" s="11" t="str">
        <f>[6]Agosto!$F$9</f>
        <v>*</v>
      </c>
      <c r="G10" s="11" t="str">
        <f>[6]Agosto!$F$10</f>
        <v>*</v>
      </c>
      <c r="H10" s="11" t="str">
        <f>[6]Agosto!$F$11</f>
        <v>*</v>
      </c>
      <c r="I10" s="11" t="str">
        <f>[6]Agosto!$F$12</f>
        <v>*</v>
      </c>
      <c r="J10" s="11" t="str">
        <f>[6]Agosto!$F$13</f>
        <v>*</v>
      </c>
      <c r="K10" s="11" t="str">
        <f>[6]Agosto!$F$14</f>
        <v>*</v>
      </c>
      <c r="L10" s="11" t="str">
        <f>[6]Agosto!$F$15</f>
        <v>*</v>
      </c>
      <c r="M10" s="11" t="str">
        <f>[6]Agosto!$F$16</f>
        <v>*</v>
      </c>
      <c r="N10" s="11" t="str">
        <f>[6]Agosto!$F$17</f>
        <v>*</v>
      </c>
      <c r="O10" s="11" t="str">
        <f>[6]Agosto!$F$18</f>
        <v>*</v>
      </c>
      <c r="P10" s="11" t="str">
        <f>[6]Agosto!$F$19</f>
        <v>*</v>
      </c>
      <c r="Q10" s="11" t="str">
        <f>[6]Agosto!$F$20</f>
        <v>*</v>
      </c>
      <c r="R10" s="11" t="str">
        <f>[6]Agosto!$F$21</f>
        <v>*</v>
      </c>
      <c r="S10" s="11" t="str">
        <f>[6]Agosto!$F$22</f>
        <v>*</v>
      </c>
      <c r="T10" s="11" t="str">
        <f>[6]Agosto!$F$23</f>
        <v>*</v>
      </c>
      <c r="U10" s="11" t="str">
        <f>[6]Agosto!$F$24</f>
        <v>*</v>
      </c>
      <c r="V10" s="11" t="str">
        <f>[6]Agosto!$F$25</f>
        <v>*</v>
      </c>
      <c r="W10" s="11" t="str">
        <f>[6]Agosto!$F$26</f>
        <v>*</v>
      </c>
      <c r="X10" s="11" t="str">
        <f>[6]Agosto!$F$27</f>
        <v>*</v>
      </c>
      <c r="Y10" s="11" t="str">
        <f>[6]Agosto!$F$28</f>
        <v>*</v>
      </c>
      <c r="Z10" s="11" t="str">
        <f>[6]Agosto!$F$29</f>
        <v>*</v>
      </c>
      <c r="AA10" s="11" t="str">
        <f>[6]Agosto!$F$30</f>
        <v>*</v>
      </c>
      <c r="AB10" s="11" t="str">
        <f>[6]Agosto!$F$31</f>
        <v>*</v>
      </c>
      <c r="AC10" s="11" t="str">
        <f>[6]Agosto!$F$32</f>
        <v>*</v>
      </c>
      <c r="AD10" s="11" t="str">
        <f>[6]Agosto!$F$33</f>
        <v>*</v>
      </c>
      <c r="AE10" s="11" t="str">
        <f>[6]Agosto!$F$34</f>
        <v>*</v>
      </c>
      <c r="AF10" s="11" t="str">
        <f>[6]Agosto!$F$35</f>
        <v>*</v>
      </c>
      <c r="AG10" s="15" t="s">
        <v>226</v>
      </c>
      <c r="AH10" s="88" t="s">
        <v>226</v>
      </c>
    </row>
    <row r="11" spans="1:36" x14ac:dyDescent="0.2">
      <c r="A11" s="58" t="s">
        <v>64</v>
      </c>
      <c r="B11" s="11">
        <f>[7]Agosto!$F$5</f>
        <v>74</v>
      </c>
      <c r="C11" s="11">
        <f>[7]Agosto!$F$6</f>
        <v>55</v>
      </c>
      <c r="D11" s="11">
        <f>[7]Agosto!$F$7</f>
        <v>72</v>
      </c>
      <c r="E11" s="11">
        <f>[7]Agosto!$F$8</f>
        <v>75</v>
      </c>
      <c r="F11" s="11">
        <f>[7]Agosto!$F$9</f>
        <v>77</v>
      </c>
      <c r="G11" s="11">
        <f>[7]Agosto!$F$10</f>
        <v>100</v>
      </c>
      <c r="H11" s="11">
        <f>[7]Agosto!$F$11</f>
        <v>100</v>
      </c>
      <c r="I11" s="11">
        <f>[7]Agosto!$F$12</f>
        <v>77</v>
      </c>
      <c r="J11" s="11">
        <f>[7]Agosto!$F$13</f>
        <v>63</v>
      </c>
      <c r="K11" s="11">
        <f>[7]Agosto!$F$14</f>
        <v>94</v>
      </c>
      <c r="L11" s="11">
        <f>[7]Agosto!$F$15</f>
        <v>99</v>
      </c>
      <c r="M11" s="11">
        <f>[7]Agosto!$F$16</f>
        <v>72</v>
      </c>
      <c r="N11" s="11">
        <f>[7]Agosto!$F$17</f>
        <v>61</v>
      </c>
      <c r="O11" s="11">
        <f>[7]Agosto!$F$18</f>
        <v>75</v>
      </c>
      <c r="P11" s="11">
        <f>[7]Agosto!$F$19</f>
        <v>73</v>
      </c>
      <c r="Q11" s="11">
        <f>[7]Agosto!$F$20</f>
        <v>80</v>
      </c>
      <c r="R11" s="11">
        <f>[7]Agosto!$F$21</f>
        <v>65</v>
      </c>
      <c r="S11" s="11">
        <f>[7]Agosto!$F$22</f>
        <v>56</v>
      </c>
      <c r="T11" s="11">
        <f>[7]Agosto!$F$23</f>
        <v>68</v>
      </c>
      <c r="U11" s="11">
        <f>[7]Agosto!$F$24</f>
        <v>80</v>
      </c>
      <c r="V11" s="11">
        <f>[7]Agosto!$F$25</f>
        <v>83</v>
      </c>
      <c r="W11" s="11">
        <f>[7]Agosto!$F$26</f>
        <v>82</v>
      </c>
      <c r="X11" s="11">
        <f>[7]Agosto!$F$27</f>
        <v>77</v>
      </c>
      <c r="Y11" s="11">
        <f>[7]Agosto!$F$28</f>
        <v>75</v>
      </c>
      <c r="Z11" s="11">
        <f>[7]Agosto!$F$29</f>
        <v>78</v>
      </c>
      <c r="AA11" s="11">
        <f>[7]Agosto!$F$30</f>
        <v>83</v>
      </c>
      <c r="AB11" s="11">
        <f>[7]Agosto!$F$31</f>
        <v>78</v>
      </c>
      <c r="AC11" s="11">
        <f>[7]Agosto!$F$32</f>
        <v>79</v>
      </c>
      <c r="AD11" s="11">
        <f>[7]Agosto!$F$33</f>
        <v>69</v>
      </c>
      <c r="AE11" s="11">
        <f>[7]Agosto!$F$34</f>
        <v>72</v>
      </c>
      <c r="AF11" s="11">
        <f>[7]Agosto!$F$35</f>
        <v>77</v>
      </c>
      <c r="AG11" s="15">
        <f>MAX(B11:AF11)</f>
        <v>100</v>
      </c>
      <c r="AH11" s="88">
        <f t="shared" ref="AH11:AH12" si="4">AVERAGE(B11:AF11)</f>
        <v>76.41935483870968</v>
      </c>
    </row>
    <row r="12" spans="1:36" x14ac:dyDescent="0.2">
      <c r="A12" s="58" t="s">
        <v>41</v>
      </c>
      <c r="B12" s="11">
        <f>[8]Agosto!$F$5</f>
        <v>85</v>
      </c>
      <c r="C12" s="11">
        <f>[8]Agosto!$F$6</f>
        <v>85</v>
      </c>
      <c r="D12" s="11">
        <f>[8]Agosto!$F$7</f>
        <v>95</v>
      </c>
      <c r="E12" s="11">
        <f>[8]Agosto!$F$8</f>
        <v>100</v>
      </c>
      <c r="F12" s="11">
        <f>[8]Agosto!$F$9</f>
        <v>100</v>
      </c>
      <c r="G12" s="11">
        <f>[8]Agosto!$F$10</f>
        <v>100</v>
      </c>
      <c r="H12" s="11">
        <f>[8]Agosto!$F$11</f>
        <v>77</v>
      </c>
      <c r="I12" s="11">
        <f>[8]Agosto!$F$12</f>
        <v>85</v>
      </c>
      <c r="J12" s="11">
        <f>[8]Agosto!$F$13</f>
        <v>87</v>
      </c>
      <c r="K12" s="11">
        <f>[8]Agosto!$F$14</f>
        <v>87</v>
      </c>
      <c r="L12" s="11">
        <f>[8]Agosto!$F$15</f>
        <v>100</v>
      </c>
      <c r="M12" s="11">
        <f>[8]Agosto!$F$16</f>
        <v>86</v>
      </c>
      <c r="N12" s="11">
        <f>[8]Agosto!$F$17</f>
        <v>84</v>
      </c>
      <c r="O12" s="11">
        <f>[8]Agosto!$F$18</f>
        <v>75</v>
      </c>
      <c r="P12" s="11">
        <f>[8]Agosto!$F$19</f>
        <v>89</v>
      </c>
      <c r="Q12" s="11">
        <f>[8]Agosto!$F$20</f>
        <v>90</v>
      </c>
      <c r="R12" s="11">
        <f>[8]Agosto!$F$21</f>
        <v>69</v>
      </c>
      <c r="S12" s="11">
        <f>[8]Agosto!$F$22</f>
        <v>63</v>
      </c>
      <c r="T12" s="11">
        <f>[8]Agosto!$F$23</f>
        <v>81</v>
      </c>
      <c r="U12" s="11">
        <f>[8]Agosto!$F$24</f>
        <v>100</v>
      </c>
      <c r="V12" s="11">
        <f>[8]Agosto!$F$25</f>
        <v>100</v>
      </c>
      <c r="W12" s="11">
        <f>[8]Agosto!$F$26</f>
        <v>100</v>
      </c>
      <c r="X12" s="11">
        <f>[8]Agosto!$F$27</f>
        <v>87</v>
      </c>
      <c r="Y12" s="11">
        <f>[8]Agosto!$F$28</f>
        <v>95</v>
      </c>
      <c r="Z12" s="11">
        <f>[8]Agosto!$F$29</f>
        <v>67</v>
      </c>
      <c r="AA12" s="11">
        <f>[8]Agosto!$F$30</f>
        <v>82</v>
      </c>
      <c r="AB12" s="11">
        <f>[8]Agosto!$F$31</f>
        <v>95</v>
      </c>
      <c r="AC12" s="11">
        <f>[8]Agosto!$F$32</f>
        <v>100</v>
      </c>
      <c r="AD12" s="11">
        <f>[8]Agosto!$F$33</f>
        <v>95</v>
      </c>
      <c r="AE12" s="11">
        <f>[8]Agosto!$F$34</f>
        <v>82</v>
      </c>
      <c r="AF12" s="11">
        <f>[8]Agosto!$F$35</f>
        <v>84</v>
      </c>
      <c r="AG12" s="15">
        <f>MAX(B12:AF12)</f>
        <v>100</v>
      </c>
      <c r="AH12" s="88">
        <f t="shared" si="4"/>
        <v>87.903225806451616</v>
      </c>
    </row>
    <row r="13" spans="1:36" x14ac:dyDescent="0.2">
      <c r="A13" s="58" t="s">
        <v>114</v>
      </c>
      <c r="B13" s="11" t="str">
        <f>[9]Agosto!$F$5</f>
        <v>*</v>
      </c>
      <c r="C13" s="11" t="str">
        <f>[9]Agosto!$F$6</f>
        <v>*</v>
      </c>
      <c r="D13" s="11" t="str">
        <f>[9]Agosto!$F$7</f>
        <v>*</v>
      </c>
      <c r="E13" s="11" t="str">
        <f>[9]Agosto!$F$8</f>
        <v>*</v>
      </c>
      <c r="F13" s="11" t="str">
        <f>[9]Agosto!$F$9</f>
        <v>*</v>
      </c>
      <c r="G13" s="11" t="str">
        <f>[9]Agosto!$F$10</f>
        <v>*</v>
      </c>
      <c r="H13" s="11" t="str">
        <f>[9]Agosto!$F$11</f>
        <v>*</v>
      </c>
      <c r="I13" s="11" t="str">
        <f>[9]Agosto!$F$12</f>
        <v>*</v>
      </c>
      <c r="J13" s="11" t="str">
        <f>[9]Agosto!$F$13</f>
        <v>*</v>
      </c>
      <c r="K13" s="11" t="str">
        <f>[9]Agosto!$F$14</f>
        <v>*</v>
      </c>
      <c r="L13" s="11" t="str">
        <f>[9]Agosto!$F$15</f>
        <v>*</v>
      </c>
      <c r="M13" s="11" t="str">
        <f>[9]Agosto!$F$16</f>
        <v>*</v>
      </c>
      <c r="N13" s="11" t="str">
        <f>[9]Agosto!$F$17</f>
        <v>*</v>
      </c>
      <c r="O13" s="11" t="str">
        <f>[9]Agosto!$F$18</f>
        <v>*</v>
      </c>
      <c r="P13" s="11" t="str">
        <f>[9]Agosto!$F$19</f>
        <v>*</v>
      </c>
      <c r="Q13" s="11" t="str">
        <f>[9]Agosto!$F$20</f>
        <v>*</v>
      </c>
      <c r="R13" s="11" t="str">
        <f>[9]Agosto!$F$21</f>
        <v>*</v>
      </c>
      <c r="S13" s="11" t="str">
        <f>[9]Agosto!$F$22</f>
        <v>*</v>
      </c>
      <c r="T13" s="11" t="str">
        <f>[9]Agosto!$F$23</f>
        <v>*</v>
      </c>
      <c r="U13" s="11" t="str">
        <f>[9]Agosto!$F$24</f>
        <v>*</v>
      </c>
      <c r="V13" s="11" t="str">
        <f>[9]Agosto!$F$25</f>
        <v>*</v>
      </c>
      <c r="W13" s="11" t="str">
        <f>[9]Agosto!$F$26</f>
        <v>*</v>
      </c>
      <c r="X13" s="11" t="str">
        <f>[9]Agosto!$F$27</f>
        <v>*</v>
      </c>
      <c r="Y13" s="11" t="str">
        <f>[9]Agosto!$F$28</f>
        <v>*</v>
      </c>
      <c r="Z13" s="11" t="str">
        <f>[9]Agosto!$F$29</f>
        <v>*</v>
      </c>
      <c r="AA13" s="11" t="str">
        <f>[9]Agosto!$F$30</f>
        <v>*</v>
      </c>
      <c r="AB13" s="11" t="str">
        <f>[9]Agosto!$F$31</f>
        <v>*</v>
      </c>
      <c r="AC13" s="11" t="str">
        <f>[9]Agosto!$F$32</f>
        <v>*</v>
      </c>
      <c r="AD13" s="11" t="str">
        <f>[9]Agosto!$F$33</f>
        <v>*</v>
      </c>
      <c r="AE13" s="11" t="str">
        <f>[9]Agosto!$F$34</f>
        <v>*</v>
      </c>
      <c r="AF13" s="11" t="str">
        <f>[9]Agosto!$F$35</f>
        <v>*</v>
      </c>
      <c r="AG13" s="15" t="s">
        <v>226</v>
      </c>
      <c r="AH13" s="106" t="s">
        <v>226</v>
      </c>
    </row>
    <row r="14" spans="1:36" x14ac:dyDescent="0.2">
      <c r="A14" s="58" t="s">
        <v>118</v>
      </c>
      <c r="B14" s="11" t="str">
        <f>[10]Agosto!$F$5</f>
        <v>*</v>
      </c>
      <c r="C14" s="11" t="str">
        <f>[10]Agosto!$F$6</f>
        <v>*</v>
      </c>
      <c r="D14" s="11" t="str">
        <f>[10]Agosto!$F$7</f>
        <v>*</v>
      </c>
      <c r="E14" s="11" t="str">
        <f>[10]Agosto!$F$8</f>
        <v>*</v>
      </c>
      <c r="F14" s="11" t="str">
        <f>[10]Agosto!$F$9</f>
        <v>*</v>
      </c>
      <c r="G14" s="11" t="str">
        <f>[10]Agosto!$F$10</f>
        <v>*</v>
      </c>
      <c r="H14" s="11" t="str">
        <f>[10]Agosto!$F$11</f>
        <v>*</v>
      </c>
      <c r="I14" s="11" t="str">
        <f>[10]Agosto!$F$12</f>
        <v>*</v>
      </c>
      <c r="J14" s="11" t="str">
        <f>[10]Agosto!$F$13</f>
        <v>*</v>
      </c>
      <c r="K14" s="11" t="str">
        <f>[10]Agosto!$F$14</f>
        <v>*</v>
      </c>
      <c r="L14" s="11" t="str">
        <f>[10]Agosto!$F$15</f>
        <v>*</v>
      </c>
      <c r="M14" s="11" t="str">
        <f>[10]Agosto!$F$16</f>
        <v>*</v>
      </c>
      <c r="N14" s="11" t="str">
        <f>[10]Agosto!$F$17</f>
        <v>*</v>
      </c>
      <c r="O14" s="11" t="str">
        <f>[10]Agosto!$F$18</f>
        <v>*</v>
      </c>
      <c r="P14" s="11" t="str">
        <f>[10]Agosto!$F$19</f>
        <v>*</v>
      </c>
      <c r="Q14" s="11" t="str">
        <f>[10]Agosto!$F$20</f>
        <v>*</v>
      </c>
      <c r="R14" s="11" t="str">
        <f>[10]Agosto!$F$21</f>
        <v>*</v>
      </c>
      <c r="S14" s="11" t="str">
        <f>[10]Agosto!$F$22</f>
        <v>*</v>
      </c>
      <c r="T14" s="11" t="str">
        <f>[10]Agosto!$F$23</f>
        <v>*</v>
      </c>
      <c r="U14" s="11" t="str">
        <f>[10]Agosto!$F$24</f>
        <v>*</v>
      </c>
      <c r="V14" s="11" t="str">
        <f>[10]Agosto!$F$25</f>
        <v>*</v>
      </c>
      <c r="W14" s="11" t="str">
        <f>[10]Agosto!$F$26</f>
        <v>*</v>
      </c>
      <c r="X14" s="11" t="str">
        <f>[10]Agosto!$F$27</f>
        <v>*</v>
      </c>
      <c r="Y14" s="11" t="str">
        <f>[10]Agosto!$F$28</f>
        <v>*</v>
      </c>
      <c r="Z14" s="11" t="str">
        <f>[10]Agosto!$F$29</f>
        <v>*</v>
      </c>
      <c r="AA14" s="11" t="str">
        <f>[10]Agosto!$F$30</f>
        <v>*</v>
      </c>
      <c r="AB14" s="11" t="str">
        <f>[10]Agosto!$F$31</f>
        <v>*</v>
      </c>
      <c r="AC14" s="11" t="str">
        <f>[10]Agosto!$F$32</f>
        <v>*</v>
      </c>
      <c r="AD14" s="11" t="str">
        <f>[10]Agosto!$F$33</f>
        <v>*</v>
      </c>
      <c r="AE14" s="11" t="str">
        <f>[10]Agosto!$F$34</f>
        <v>*</v>
      </c>
      <c r="AF14" s="11" t="str">
        <f>[10]Agosto!$F$35</f>
        <v>*</v>
      </c>
      <c r="AG14" s="15" t="s">
        <v>226</v>
      </c>
      <c r="AH14" s="88" t="s">
        <v>226</v>
      </c>
    </row>
    <row r="15" spans="1:36" x14ac:dyDescent="0.2">
      <c r="A15" s="58" t="s">
        <v>121</v>
      </c>
      <c r="B15" s="11">
        <f>[11]Agosto!$F$5</f>
        <v>70</v>
      </c>
      <c r="C15" s="11">
        <f>[11]Agosto!$F$6</f>
        <v>83</v>
      </c>
      <c r="D15" s="11">
        <f>[11]Agosto!$F$7</f>
        <v>90</v>
      </c>
      <c r="E15" s="11">
        <f>[11]Agosto!$F$8</f>
        <v>90</v>
      </c>
      <c r="F15" s="11">
        <f>[11]Agosto!$F$9</f>
        <v>88</v>
      </c>
      <c r="G15" s="11">
        <f>[11]Agosto!$F$10</f>
        <v>90</v>
      </c>
      <c r="H15" s="11">
        <f>[11]Agosto!$F$11</f>
        <v>88</v>
      </c>
      <c r="I15" s="11">
        <f>[11]Agosto!$F$12</f>
        <v>77</v>
      </c>
      <c r="J15" s="11">
        <f>[11]Agosto!$F$13</f>
        <v>61</v>
      </c>
      <c r="K15" s="11">
        <f>[11]Agosto!$F$14</f>
        <v>92</v>
      </c>
      <c r="L15" s="11">
        <f>[11]Agosto!$F$15</f>
        <v>94</v>
      </c>
      <c r="M15" s="11">
        <f>[11]Agosto!$F$16</f>
        <v>57</v>
      </c>
      <c r="N15" s="11">
        <f>[11]Agosto!$F$17</f>
        <v>93</v>
      </c>
      <c r="O15" s="11">
        <f>[11]Agosto!$F$18</f>
        <v>82</v>
      </c>
      <c r="P15" s="11">
        <f>[11]Agosto!$F$19</f>
        <v>78</v>
      </c>
      <c r="Q15" s="11">
        <f>[11]Agosto!$F$20</f>
        <v>70</v>
      </c>
      <c r="R15" s="11">
        <f>[11]Agosto!$F$21</f>
        <v>61</v>
      </c>
      <c r="S15" s="11">
        <f>[11]Agosto!$F$22</f>
        <v>56</v>
      </c>
      <c r="T15" s="11">
        <f>[11]Agosto!$F$23</f>
        <v>93</v>
      </c>
      <c r="U15" s="11">
        <f>[11]Agosto!$F$24</f>
        <v>80</v>
      </c>
      <c r="V15" s="11">
        <f>[11]Agosto!$F$25</f>
        <v>98</v>
      </c>
      <c r="W15" s="11">
        <f>[11]Agosto!$F$26</f>
        <v>80</v>
      </c>
      <c r="X15" s="11">
        <f>[11]Agosto!$F$27</f>
        <v>97</v>
      </c>
      <c r="Y15" s="11">
        <f>[11]Agosto!$F$28</f>
        <v>68</v>
      </c>
      <c r="Z15" s="11">
        <f>[11]Agosto!$F$29</f>
        <v>77</v>
      </c>
      <c r="AA15" s="11">
        <f>[11]Agosto!$F$30</f>
        <v>85</v>
      </c>
      <c r="AB15" s="11">
        <f>[11]Agosto!$F$31</f>
        <v>87</v>
      </c>
      <c r="AC15" s="11">
        <f>[11]Agosto!$F$32</f>
        <v>90</v>
      </c>
      <c r="AD15" s="11">
        <f>[11]Agosto!$F$33</f>
        <v>70</v>
      </c>
      <c r="AE15" s="11">
        <f>[11]Agosto!$F$34</f>
        <v>59</v>
      </c>
      <c r="AF15" s="11">
        <f>[11]Agosto!$F$35</f>
        <v>91</v>
      </c>
      <c r="AG15" s="15">
        <f>MAX(B15:AF15)</f>
        <v>98</v>
      </c>
      <c r="AH15" s="88">
        <f t="shared" ref="AH15" si="5">AVERAGE(B15:AF15)</f>
        <v>80.483870967741936</v>
      </c>
      <c r="AJ15" t="s">
        <v>47</v>
      </c>
    </row>
    <row r="16" spans="1:36" x14ac:dyDescent="0.2">
      <c r="A16" s="58" t="s">
        <v>168</v>
      </c>
      <c r="B16" s="11" t="str">
        <f>[12]Agosto!$F$5</f>
        <v>*</v>
      </c>
      <c r="C16" s="11" t="str">
        <f>[12]Agosto!$F$6</f>
        <v>*</v>
      </c>
      <c r="D16" s="11" t="str">
        <f>[12]Agosto!$F$7</f>
        <v>*</v>
      </c>
      <c r="E16" s="11" t="str">
        <f>[12]Agosto!$F$8</f>
        <v>*</v>
      </c>
      <c r="F16" s="11" t="str">
        <f>[12]Agosto!$F$9</f>
        <v>*</v>
      </c>
      <c r="G16" s="11" t="str">
        <f>[12]Agosto!$F$10</f>
        <v>*</v>
      </c>
      <c r="H16" s="11" t="str">
        <f>[12]Agosto!$F$11</f>
        <v>*</v>
      </c>
      <c r="I16" s="11" t="str">
        <f>[12]Agosto!$F$12</f>
        <v>*</v>
      </c>
      <c r="J16" s="11" t="str">
        <f>[12]Agosto!$F$13</f>
        <v>*</v>
      </c>
      <c r="K16" s="11" t="str">
        <f>[12]Agosto!$F$14</f>
        <v>*</v>
      </c>
      <c r="L16" s="11" t="str">
        <f>[12]Agosto!$F$15</f>
        <v>*</v>
      </c>
      <c r="M16" s="11" t="str">
        <f>[12]Agosto!$F$16</f>
        <v>*</v>
      </c>
      <c r="N16" s="11" t="str">
        <f>[12]Agosto!$F$17</f>
        <v>*</v>
      </c>
      <c r="O16" s="11" t="str">
        <f>[12]Agosto!$F$18</f>
        <v>*</v>
      </c>
      <c r="P16" s="11" t="str">
        <f>[12]Agosto!$F$19</f>
        <v>*</v>
      </c>
      <c r="Q16" s="11" t="str">
        <f>[12]Agosto!$F$20</f>
        <v>*</v>
      </c>
      <c r="R16" s="11" t="str">
        <f>[12]Agosto!$F$21</f>
        <v>*</v>
      </c>
      <c r="S16" s="11" t="str">
        <f>[12]Agosto!$F$22</f>
        <v>*</v>
      </c>
      <c r="T16" s="11" t="str">
        <f>[12]Agosto!$F$23</f>
        <v>*</v>
      </c>
      <c r="U16" s="11" t="str">
        <f>[12]Agosto!$F$24</f>
        <v>*</v>
      </c>
      <c r="V16" s="11" t="str">
        <f>[12]Agosto!$F$25</f>
        <v>*</v>
      </c>
      <c r="W16" s="11" t="str">
        <f>[12]Agosto!$F$26</f>
        <v>*</v>
      </c>
      <c r="X16" s="11" t="str">
        <f>[12]Agosto!$F$27</f>
        <v>*</v>
      </c>
      <c r="Y16" s="11" t="str">
        <f>[12]Agosto!$F$28</f>
        <v>*</v>
      </c>
      <c r="Z16" s="11" t="str">
        <f>[12]Agosto!$F$29</f>
        <v>*</v>
      </c>
      <c r="AA16" s="11" t="str">
        <f>[12]Agosto!$F$30</f>
        <v>*</v>
      </c>
      <c r="AB16" s="11" t="str">
        <f>[12]Agosto!$F$31</f>
        <v>*</v>
      </c>
      <c r="AC16" s="11" t="str">
        <f>[12]Agosto!$F$32</f>
        <v>*</v>
      </c>
      <c r="AD16" s="11" t="str">
        <f>[12]Agosto!$F$33</f>
        <v>*</v>
      </c>
      <c r="AE16" s="11" t="str">
        <f>[12]Agosto!$F$34</f>
        <v>*</v>
      </c>
      <c r="AF16" s="11" t="str">
        <f>[12]Agosto!$F$35</f>
        <v>*</v>
      </c>
      <c r="AG16" s="15" t="s">
        <v>226</v>
      </c>
      <c r="AH16" s="88" t="s">
        <v>226</v>
      </c>
    </row>
    <row r="17" spans="1:37" x14ac:dyDescent="0.2">
      <c r="A17" s="58" t="s">
        <v>2</v>
      </c>
      <c r="B17" s="11">
        <f>[13]Agosto!$F$5</f>
        <v>54</v>
      </c>
      <c r="C17" s="11">
        <f>[13]Agosto!$F$6</f>
        <v>74</v>
      </c>
      <c r="D17" s="11">
        <f>[13]Agosto!$F$7</f>
        <v>78</v>
      </c>
      <c r="E17" s="11">
        <f>[13]Agosto!$F$8</f>
        <v>70</v>
      </c>
      <c r="F17" s="11">
        <f>[13]Agosto!$F$9</f>
        <v>82</v>
      </c>
      <c r="G17" s="11">
        <f>[13]Agosto!$F$10</f>
        <v>92</v>
      </c>
      <c r="H17" s="11">
        <f>[13]Agosto!$F$11</f>
        <v>75</v>
      </c>
      <c r="I17" s="11">
        <f>[13]Agosto!$F$12</f>
        <v>63</v>
      </c>
      <c r="J17" s="11">
        <f>[13]Agosto!$F$13</f>
        <v>53</v>
      </c>
      <c r="K17" s="11">
        <f>[13]Agosto!$F$14</f>
        <v>82</v>
      </c>
      <c r="L17" s="11">
        <f>[13]Agosto!$F$15</f>
        <v>77</v>
      </c>
      <c r="M17" s="11">
        <f>[13]Agosto!$F$16</f>
        <v>66</v>
      </c>
      <c r="N17" s="11">
        <f>[13]Agosto!$F$17</f>
        <v>70</v>
      </c>
      <c r="O17" s="11">
        <f>[13]Agosto!$F$18</f>
        <v>58</v>
      </c>
      <c r="P17" s="11">
        <f>[13]Agosto!$F$19</f>
        <v>75</v>
      </c>
      <c r="Q17" s="11">
        <f>[13]Agosto!$F$20</f>
        <v>79</v>
      </c>
      <c r="R17" s="11">
        <f>[13]Agosto!$F$21</f>
        <v>46</v>
      </c>
      <c r="S17" s="11">
        <f>[13]Agosto!$F$22</f>
        <v>55</v>
      </c>
      <c r="T17" s="11">
        <f>[13]Agosto!$F$23</f>
        <v>87</v>
      </c>
      <c r="U17" s="11">
        <f>[13]Agosto!$F$24</f>
        <v>84</v>
      </c>
      <c r="V17" s="11">
        <f>[13]Agosto!$F$25</f>
        <v>81</v>
      </c>
      <c r="W17" s="11">
        <f>[13]Agosto!$F$26</f>
        <v>57</v>
      </c>
      <c r="X17" s="11">
        <f>[13]Agosto!$F$27</f>
        <v>69</v>
      </c>
      <c r="Y17" s="11">
        <f>[13]Agosto!$F$28</f>
        <v>60</v>
      </c>
      <c r="Z17" s="11">
        <f>[13]Agosto!$F$29</f>
        <v>56</v>
      </c>
      <c r="AA17" s="11">
        <f>[13]Agosto!$F$30</f>
        <v>45</v>
      </c>
      <c r="AB17" s="11">
        <f>[13]Agosto!$F$31</f>
        <v>69</v>
      </c>
      <c r="AC17" s="11">
        <f>[13]Agosto!$F$32</f>
        <v>80</v>
      </c>
      <c r="AD17" s="11">
        <f>[13]Agosto!$F$33</f>
        <v>53</v>
      </c>
      <c r="AE17" s="11">
        <f>[13]Agosto!$F$34</f>
        <v>50</v>
      </c>
      <c r="AF17" s="11">
        <f>[13]Agosto!$F$35</f>
        <v>59</v>
      </c>
      <c r="AG17" s="15">
        <f t="shared" ref="AG17:AG23" si="6">MAX(B17:AF17)</f>
        <v>92</v>
      </c>
      <c r="AH17" s="88">
        <f>AVERAGE(B17:AF17)</f>
        <v>67.709677419354833</v>
      </c>
      <c r="AJ17" s="12" t="s">
        <v>47</v>
      </c>
    </row>
    <row r="18" spans="1:37" x14ac:dyDescent="0.2">
      <c r="A18" s="58" t="s">
        <v>3</v>
      </c>
      <c r="B18" s="11">
        <f>[14]Agosto!$F$5</f>
        <v>76</v>
      </c>
      <c r="C18" s="11">
        <f>[14]Agosto!$F$6</f>
        <v>72</v>
      </c>
      <c r="D18" s="11">
        <f>[14]Agosto!$F$7</f>
        <v>66</v>
      </c>
      <c r="E18" s="11">
        <f>[14]Agosto!$F$8</f>
        <v>89</v>
      </c>
      <c r="F18" s="11">
        <f>[14]Agosto!$F$9</f>
        <v>93</v>
      </c>
      <c r="G18" s="11">
        <f>[14]Agosto!$F$10</f>
        <v>98</v>
      </c>
      <c r="H18" s="11">
        <f>[14]Agosto!$F$11</f>
        <v>98</v>
      </c>
      <c r="I18" s="11">
        <f>[14]Agosto!$F$12</f>
        <v>90</v>
      </c>
      <c r="J18" s="11">
        <f>[14]Agosto!$F$13</f>
        <v>88</v>
      </c>
      <c r="K18" s="11">
        <f>[14]Agosto!$F$14</f>
        <v>88</v>
      </c>
      <c r="L18" s="11">
        <f>[14]Agosto!$F$15</f>
        <v>86</v>
      </c>
      <c r="M18" s="11">
        <f>[14]Agosto!$F$16</f>
        <v>80</v>
      </c>
      <c r="N18" s="11">
        <f>[14]Agosto!$F$17</f>
        <v>81</v>
      </c>
      <c r="O18" s="11">
        <f>[14]Agosto!$F$18</f>
        <v>71</v>
      </c>
      <c r="P18" s="11">
        <f>[14]Agosto!$F$19</f>
        <v>79</v>
      </c>
      <c r="Q18" s="11">
        <f>[14]Agosto!$F$20</f>
        <v>82</v>
      </c>
      <c r="R18" s="11">
        <f>[14]Agosto!$F$21</f>
        <v>77</v>
      </c>
      <c r="S18" s="11">
        <f>[14]Agosto!$F$22</f>
        <v>79</v>
      </c>
      <c r="T18" s="11">
        <f>[14]Agosto!$F$23</f>
        <v>83</v>
      </c>
      <c r="U18" s="11">
        <f>[14]Agosto!$F$24</f>
        <v>92</v>
      </c>
      <c r="V18" s="11">
        <f>[14]Agosto!$F$25</f>
        <v>86</v>
      </c>
      <c r="W18" s="11">
        <f>[14]Agosto!$F$26</f>
        <v>79</v>
      </c>
      <c r="X18" s="11">
        <f>[14]Agosto!$F$27</f>
        <v>88</v>
      </c>
      <c r="Y18" s="11">
        <f>[14]Agosto!$F$28</f>
        <v>85</v>
      </c>
      <c r="Z18" s="11">
        <f>[14]Agosto!$F$29</f>
        <v>76</v>
      </c>
      <c r="AA18" s="11">
        <f>[14]Agosto!$F$30</f>
        <v>67</v>
      </c>
      <c r="AB18" s="11">
        <f>[14]Agosto!$F$31</f>
        <v>67</v>
      </c>
      <c r="AC18" s="11">
        <f>[14]Agosto!$F$32</f>
        <v>83</v>
      </c>
      <c r="AD18" s="11">
        <f>[14]Agosto!$F$33</f>
        <v>78</v>
      </c>
      <c r="AE18" s="11">
        <f>[14]Agosto!$F$34</f>
        <v>80</v>
      </c>
      <c r="AF18" s="11">
        <f>[14]Agosto!$F$35</f>
        <v>81</v>
      </c>
      <c r="AG18" s="15">
        <f t="shared" si="6"/>
        <v>98</v>
      </c>
      <c r="AH18" s="88">
        <f>AVERAGE(B18:AF18)</f>
        <v>81.870967741935488</v>
      </c>
      <c r="AI18" s="12" t="s">
        <v>47</v>
      </c>
      <c r="AJ18" s="12" t="s">
        <v>47</v>
      </c>
    </row>
    <row r="19" spans="1:37" x14ac:dyDescent="0.2">
      <c r="A19" s="58" t="s">
        <v>4</v>
      </c>
      <c r="B19" s="11">
        <f>[15]Agosto!$F$5</f>
        <v>55</v>
      </c>
      <c r="C19" s="11">
        <f>[15]Agosto!$F$6</f>
        <v>75</v>
      </c>
      <c r="D19" s="11">
        <f>[15]Agosto!$F$7</f>
        <v>83</v>
      </c>
      <c r="E19" s="11">
        <f>[15]Agosto!$F$8</f>
        <v>94</v>
      </c>
      <c r="F19" s="11">
        <f>[15]Agosto!$F$9</f>
        <v>95</v>
      </c>
      <c r="G19" s="11">
        <f>[15]Agosto!$F$10</f>
        <v>94</v>
      </c>
      <c r="H19" s="11">
        <f>[15]Agosto!$F$11</f>
        <v>91</v>
      </c>
      <c r="I19" s="11">
        <f>[15]Agosto!$F$12</f>
        <v>68</v>
      </c>
      <c r="J19" s="11">
        <f>[15]Agosto!$F$13</f>
        <v>63</v>
      </c>
      <c r="K19" s="11">
        <f>[15]Agosto!$F$14</f>
        <v>51</v>
      </c>
      <c r="L19" s="11">
        <f>[15]Agosto!$F$15</f>
        <v>72</v>
      </c>
      <c r="M19" s="11">
        <f>[15]Agosto!$F$16</f>
        <v>58</v>
      </c>
      <c r="N19" s="11">
        <f>[15]Agosto!$F$17</f>
        <v>65</v>
      </c>
      <c r="O19" s="11">
        <f>[15]Agosto!$F$18</f>
        <v>77</v>
      </c>
      <c r="P19" s="11">
        <f>[15]Agosto!$F$19</f>
        <v>89</v>
      </c>
      <c r="Q19" s="11">
        <f>[15]Agosto!$F$20</f>
        <v>73</v>
      </c>
      <c r="R19" s="11">
        <f>[15]Agosto!$F$21</f>
        <v>61</v>
      </c>
      <c r="S19" s="11">
        <f>[15]Agosto!$F$22</f>
        <v>55</v>
      </c>
      <c r="T19" s="11">
        <f>[15]Agosto!$F$23</f>
        <v>72</v>
      </c>
      <c r="U19" s="11">
        <f>[15]Agosto!$F$24</f>
        <v>89</v>
      </c>
      <c r="V19" s="11">
        <f>[15]Agosto!$F$25</f>
        <v>85</v>
      </c>
      <c r="W19" s="11">
        <f>[15]Agosto!$F$26</f>
        <v>71</v>
      </c>
      <c r="X19" s="11">
        <f>[15]Agosto!$F$27</f>
        <v>64</v>
      </c>
      <c r="Y19" s="11">
        <f>[15]Agosto!$F$28</f>
        <v>68</v>
      </c>
      <c r="Z19" s="11">
        <f>[15]Agosto!$F$29</f>
        <v>69</v>
      </c>
      <c r="AA19" s="11">
        <f>[15]Agosto!$F$30</f>
        <v>47</v>
      </c>
      <c r="AB19" s="11">
        <f>[15]Agosto!$F$31</f>
        <v>62</v>
      </c>
      <c r="AC19" s="11">
        <f>[15]Agosto!$F$32</f>
        <v>76</v>
      </c>
      <c r="AD19" s="11">
        <f>[15]Agosto!$F$33</f>
        <v>61</v>
      </c>
      <c r="AE19" s="11">
        <f>[15]Agosto!$F$34</f>
        <v>54</v>
      </c>
      <c r="AF19" s="11">
        <f>[15]Agosto!$F$35</f>
        <v>49</v>
      </c>
      <c r="AG19" s="15">
        <f>MAX(B19:AF19)</f>
        <v>95</v>
      </c>
      <c r="AH19" s="88">
        <f t="shared" ref="AH19:AH23" si="7">AVERAGE(B19:AF19)</f>
        <v>70.516129032258064</v>
      </c>
      <c r="AJ19" t="s">
        <v>47</v>
      </c>
    </row>
    <row r="20" spans="1:37" x14ac:dyDescent="0.2">
      <c r="A20" s="58" t="s">
        <v>5</v>
      </c>
      <c r="B20" s="11">
        <f>[16]Agosto!$F$5</f>
        <v>69</v>
      </c>
      <c r="C20" s="11">
        <f>[16]Agosto!$F$6</f>
        <v>70</v>
      </c>
      <c r="D20" s="11">
        <f>[16]Agosto!$F$7</f>
        <v>66</v>
      </c>
      <c r="E20" s="11">
        <f>[16]Agosto!$F$8</f>
        <v>60</v>
      </c>
      <c r="F20" s="11">
        <f>[16]Agosto!$F$9</f>
        <v>83</v>
      </c>
      <c r="G20" s="11">
        <f>[16]Agosto!$F$10</f>
        <v>82</v>
      </c>
      <c r="H20" s="11">
        <f>[16]Agosto!$F$11</f>
        <v>73</v>
      </c>
      <c r="I20" s="11">
        <f>[16]Agosto!$F$12</f>
        <v>66</v>
      </c>
      <c r="J20" s="11">
        <f>[16]Agosto!$F$13</f>
        <v>71</v>
      </c>
      <c r="K20" s="11">
        <f>[16]Agosto!$F$14</f>
        <v>65</v>
      </c>
      <c r="L20" s="11">
        <f>[16]Agosto!$F$15</f>
        <v>87</v>
      </c>
      <c r="M20" s="11">
        <f>[16]Agosto!$F$16</f>
        <v>67</v>
      </c>
      <c r="N20" s="11">
        <f>[16]Agosto!$F$17</f>
        <v>68</v>
      </c>
      <c r="O20" s="11">
        <f>[16]Agosto!$F$18</f>
        <v>54</v>
      </c>
      <c r="P20" s="11">
        <f>[16]Agosto!$F$19</f>
        <v>75</v>
      </c>
      <c r="Q20" s="11">
        <f>[16]Agosto!$F$20</f>
        <v>76</v>
      </c>
      <c r="R20" s="11">
        <f>[16]Agosto!$F$21</f>
        <v>57</v>
      </c>
      <c r="S20" s="11">
        <f>[16]Agosto!$F$22</f>
        <v>66</v>
      </c>
      <c r="T20" s="11">
        <f>[16]Agosto!$F$23</f>
        <v>70</v>
      </c>
      <c r="U20" s="11">
        <f>[16]Agosto!$F$24</f>
        <v>64</v>
      </c>
      <c r="V20" s="11">
        <f>[16]Agosto!$F$25</f>
        <v>72</v>
      </c>
      <c r="W20" s="11">
        <f>[16]Agosto!$F$26</f>
        <v>80</v>
      </c>
      <c r="X20" s="11">
        <f>[16]Agosto!$F$27</f>
        <v>60</v>
      </c>
      <c r="Y20" s="11">
        <f>[16]Agosto!$F$28</f>
        <v>86</v>
      </c>
      <c r="Z20" s="11">
        <f>[16]Agosto!$F$29</f>
        <v>49</v>
      </c>
      <c r="AA20" s="11">
        <f>[16]Agosto!$F$30</f>
        <v>65</v>
      </c>
      <c r="AB20" s="11">
        <f>[16]Agosto!$F$31</f>
        <v>93</v>
      </c>
      <c r="AC20" s="11">
        <f>[16]Agosto!$F$32</f>
        <v>88</v>
      </c>
      <c r="AD20" s="11">
        <f>[16]Agosto!$F$33</f>
        <v>60</v>
      </c>
      <c r="AE20" s="11">
        <f>[16]Agosto!$F$34</f>
        <v>60</v>
      </c>
      <c r="AF20" s="11">
        <f>[16]Agosto!$F$35</f>
        <v>58</v>
      </c>
      <c r="AG20" s="15">
        <f t="shared" si="6"/>
        <v>93</v>
      </c>
      <c r="AH20" s="88">
        <f t="shared" si="7"/>
        <v>69.677419354838705</v>
      </c>
      <c r="AI20" s="12" t="s">
        <v>47</v>
      </c>
    </row>
    <row r="21" spans="1:37" x14ac:dyDescent="0.2">
      <c r="A21" s="58" t="s">
        <v>43</v>
      </c>
      <c r="B21" s="11">
        <f>[17]Agosto!$F$5</f>
        <v>67</v>
      </c>
      <c r="C21" s="11">
        <f>[17]Agosto!$F$6</f>
        <v>62</v>
      </c>
      <c r="D21" s="11">
        <f>[17]Agosto!$F$7</f>
        <v>76</v>
      </c>
      <c r="E21" s="11">
        <f>[17]Agosto!$F$8</f>
        <v>96</v>
      </c>
      <c r="F21" s="11">
        <f>[17]Agosto!$F$9</f>
        <v>97</v>
      </c>
      <c r="G21" s="11">
        <f>[17]Agosto!$F$10</f>
        <v>98</v>
      </c>
      <c r="H21" s="11">
        <f>[17]Agosto!$F$11</f>
        <v>92</v>
      </c>
      <c r="I21" s="11">
        <f>[17]Agosto!$F$12</f>
        <v>77</v>
      </c>
      <c r="J21" s="11">
        <f>[17]Agosto!$F$13</f>
        <v>77</v>
      </c>
      <c r="K21" s="11">
        <f>[17]Agosto!$F$14</f>
        <v>57</v>
      </c>
      <c r="L21" s="11">
        <f>[17]Agosto!$F$15</f>
        <v>83</v>
      </c>
      <c r="M21" s="11">
        <f>[17]Agosto!$F$16</f>
        <v>69</v>
      </c>
      <c r="N21" s="11">
        <f>[17]Agosto!$F$17</f>
        <v>77</v>
      </c>
      <c r="O21" s="11">
        <f>[17]Agosto!$F$18</f>
        <v>70</v>
      </c>
      <c r="P21" s="11">
        <f>[17]Agosto!$F$19</f>
        <v>82</v>
      </c>
      <c r="Q21" s="11">
        <f>[17]Agosto!$F$20</f>
        <v>73</v>
      </c>
      <c r="R21" s="11">
        <f>[17]Agosto!$F$21</f>
        <v>67</v>
      </c>
      <c r="S21" s="11">
        <f>[17]Agosto!$F$22</f>
        <v>56</v>
      </c>
      <c r="T21" s="11">
        <f>[17]Agosto!$F$23</f>
        <v>75</v>
      </c>
      <c r="U21" s="11">
        <f>[17]Agosto!$F$24</f>
        <v>96</v>
      </c>
      <c r="V21" s="11">
        <f>[17]Agosto!$F$25</f>
        <v>87</v>
      </c>
      <c r="W21" s="11">
        <f>[17]Agosto!$F$26</f>
        <v>70</v>
      </c>
      <c r="X21" s="11">
        <f>[17]Agosto!$F$27</f>
        <v>71</v>
      </c>
      <c r="Y21" s="11">
        <f>[17]Agosto!$F$28</f>
        <v>77</v>
      </c>
      <c r="Z21" s="11">
        <f>[17]Agosto!$F$29</f>
        <v>62</v>
      </c>
      <c r="AA21" s="11">
        <f>[17]Agosto!$F$30</f>
        <v>57</v>
      </c>
      <c r="AB21" s="11">
        <f>[17]Agosto!$F$31</f>
        <v>61</v>
      </c>
      <c r="AC21" s="11">
        <f>[17]Agosto!$F$32</f>
        <v>73</v>
      </c>
      <c r="AD21" s="11">
        <f>[17]Agosto!$F$33</f>
        <v>64</v>
      </c>
      <c r="AE21" s="11">
        <f>[17]Agosto!$F$34</f>
        <v>66</v>
      </c>
      <c r="AF21" s="11">
        <f>[17]Agosto!$F$35</f>
        <v>51</v>
      </c>
      <c r="AG21" s="15">
        <f t="shared" si="6"/>
        <v>98</v>
      </c>
      <c r="AH21" s="88">
        <f t="shared" si="7"/>
        <v>73.741935483870961</v>
      </c>
    </row>
    <row r="22" spans="1:37" x14ac:dyDescent="0.2">
      <c r="A22" s="58" t="s">
        <v>6</v>
      </c>
      <c r="B22" s="11">
        <f>[18]Agosto!$F$5</f>
        <v>77</v>
      </c>
      <c r="C22" s="11">
        <f>[18]Agosto!$F$6</f>
        <v>65</v>
      </c>
      <c r="D22" s="11">
        <f>[18]Agosto!$F$7</f>
        <v>58</v>
      </c>
      <c r="E22" s="11">
        <f>[18]Agosto!$F$8</f>
        <v>44</v>
      </c>
      <c r="F22" s="11">
        <f>[18]Agosto!$F$9</f>
        <v>73</v>
      </c>
      <c r="G22" s="11" t="str">
        <f>[18]Agosto!$F$10</f>
        <v>*</v>
      </c>
      <c r="H22" s="11">
        <f>[18]Agosto!$F$11</f>
        <v>85</v>
      </c>
      <c r="I22" s="11">
        <f>[18]Agosto!$F$12</f>
        <v>78</v>
      </c>
      <c r="J22" s="11">
        <f>[18]Agosto!$F$13</f>
        <v>64</v>
      </c>
      <c r="K22" s="11">
        <f>[18]Agosto!$F$14</f>
        <v>54</v>
      </c>
      <c r="L22" s="11">
        <f>[18]Agosto!$F$15</f>
        <v>70</v>
      </c>
      <c r="M22" s="11">
        <f>[18]Agosto!$F$16</f>
        <v>77</v>
      </c>
      <c r="N22" s="11">
        <f>[18]Agosto!$F$17</f>
        <v>52</v>
      </c>
      <c r="O22" s="11">
        <f>[18]Agosto!$F$18</f>
        <v>39</v>
      </c>
      <c r="P22" s="11">
        <f>[18]Agosto!$F$19</f>
        <v>58</v>
      </c>
      <c r="Q22" s="11">
        <f>[18]Agosto!$F$20</f>
        <v>64</v>
      </c>
      <c r="R22" s="11">
        <f>[18]Agosto!$F$21</f>
        <v>59</v>
      </c>
      <c r="S22" s="11">
        <f>[18]Agosto!$F$22</f>
        <v>58</v>
      </c>
      <c r="T22" s="11" t="str">
        <f>[18]Agosto!$F$23</f>
        <v>*</v>
      </c>
      <c r="U22" s="11">
        <f>[18]Agosto!$F$24</f>
        <v>87</v>
      </c>
      <c r="V22" s="11">
        <f>[18]Agosto!$F$25</f>
        <v>77</v>
      </c>
      <c r="W22" s="11">
        <f>[18]Agosto!$F$26</f>
        <v>52</v>
      </c>
      <c r="X22" s="11">
        <f>[18]Agosto!$F$27</f>
        <v>55</v>
      </c>
      <c r="Y22" s="11">
        <f>[18]Agosto!$F$28</f>
        <v>61</v>
      </c>
      <c r="Z22" s="11">
        <f>[18]Agosto!$F$29</f>
        <v>47</v>
      </c>
      <c r="AA22" s="11">
        <f>[18]Agosto!$F$30</f>
        <v>39</v>
      </c>
      <c r="AB22" s="11" t="str">
        <f>[18]Agosto!$F$31</f>
        <v>*</v>
      </c>
      <c r="AC22" s="11">
        <f>[18]Agosto!$F$32</f>
        <v>59</v>
      </c>
      <c r="AD22" s="11">
        <f>[18]Agosto!$F$33</f>
        <v>62</v>
      </c>
      <c r="AE22" s="11">
        <f>[18]Agosto!$F$34</f>
        <v>49</v>
      </c>
      <c r="AF22" s="11">
        <f>[18]Agosto!$F$35</f>
        <v>34</v>
      </c>
      <c r="AG22" s="15">
        <f t="shared" si="6"/>
        <v>87</v>
      </c>
      <c r="AH22" s="88">
        <f t="shared" si="7"/>
        <v>60.607142857142854</v>
      </c>
    </row>
    <row r="23" spans="1:37" x14ac:dyDescent="0.2">
      <c r="A23" s="58" t="s">
        <v>7</v>
      </c>
      <c r="B23" s="11">
        <f>[19]Agosto!$F$5</f>
        <v>73</v>
      </c>
      <c r="C23" s="11">
        <f>[19]Agosto!$F$6</f>
        <v>86</v>
      </c>
      <c r="D23" s="11">
        <f>[19]Agosto!$F$7</f>
        <v>90</v>
      </c>
      <c r="E23" s="11">
        <f>[19]Agosto!$F$8</f>
        <v>83</v>
      </c>
      <c r="F23" s="11">
        <f>[19]Agosto!$F$9</f>
        <v>89</v>
      </c>
      <c r="G23" s="11">
        <f>[19]Agosto!$F$10</f>
        <v>93</v>
      </c>
      <c r="H23" s="11">
        <f>[19]Agosto!$F$11</f>
        <v>89</v>
      </c>
      <c r="I23" s="11">
        <f>[19]Agosto!$F$12</f>
        <v>87</v>
      </c>
      <c r="J23" s="11">
        <f>[19]Agosto!$F$13</f>
        <v>63</v>
      </c>
      <c r="K23" s="11">
        <f>[19]Agosto!$F$14</f>
        <v>94</v>
      </c>
      <c r="L23" s="11">
        <f>[19]Agosto!$F$15</f>
        <v>94</v>
      </c>
      <c r="M23" s="11">
        <f>[19]Agosto!$F$16</f>
        <v>66</v>
      </c>
      <c r="N23" s="11">
        <f>[19]Agosto!$F$17</f>
        <v>91</v>
      </c>
      <c r="O23" s="11">
        <f>[19]Agosto!$F$18</f>
        <v>74</v>
      </c>
      <c r="P23" s="11">
        <f>[19]Agosto!$F$19</f>
        <v>83</v>
      </c>
      <c r="Q23" s="11">
        <f>[19]Agosto!$F$20</f>
        <v>71</v>
      </c>
      <c r="R23" s="11">
        <f>[19]Agosto!$F$21</f>
        <v>63</v>
      </c>
      <c r="S23" s="11">
        <f>[19]Agosto!$F$22</f>
        <v>62</v>
      </c>
      <c r="T23" s="11">
        <f>[19]Agosto!$F$23</f>
        <v>94</v>
      </c>
      <c r="U23" s="11">
        <f>[19]Agosto!$F$24</f>
        <v>86</v>
      </c>
      <c r="V23" s="11">
        <f>[19]Agosto!$F$25</f>
        <v>93</v>
      </c>
      <c r="W23" s="11">
        <f>[19]Agosto!$F$26</f>
        <v>72</v>
      </c>
      <c r="X23" s="11">
        <f>[19]Agosto!$F$27</f>
        <v>92</v>
      </c>
      <c r="Y23" s="11">
        <f>[19]Agosto!$F$28</f>
        <v>63</v>
      </c>
      <c r="Z23" s="11">
        <f>[19]Agosto!$F$29</f>
        <v>78</v>
      </c>
      <c r="AA23" s="11">
        <f>[19]Agosto!$F$30</f>
        <v>83</v>
      </c>
      <c r="AB23" s="11">
        <f>[19]Agosto!$F$31</f>
        <v>86</v>
      </c>
      <c r="AC23" s="11">
        <f>[19]Agosto!$F$32</f>
        <v>78</v>
      </c>
      <c r="AD23" s="11">
        <f>[19]Agosto!$F$33</f>
        <v>63</v>
      </c>
      <c r="AE23" s="11">
        <f>[19]Agosto!$F$34</f>
        <v>55</v>
      </c>
      <c r="AF23" s="11">
        <f>[19]Agosto!$F$35</f>
        <v>80</v>
      </c>
      <c r="AG23" s="15">
        <f t="shared" si="6"/>
        <v>94</v>
      </c>
      <c r="AH23" s="88">
        <f t="shared" si="7"/>
        <v>79.806451612903231</v>
      </c>
      <c r="AJ23" t="s">
        <v>47</v>
      </c>
    </row>
    <row r="24" spans="1:37" x14ac:dyDescent="0.2">
      <c r="A24" s="58" t="s">
        <v>169</v>
      </c>
      <c r="B24" s="11" t="str">
        <f>[20]Agosto!$F$5</f>
        <v>*</v>
      </c>
      <c r="C24" s="11" t="str">
        <f>[20]Agosto!$F$6</f>
        <v>*</v>
      </c>
      <c r="D24" s="11" t="str">
        <f>[20]Agosto!$F$7</f>
        <v>*</v>
      </c>
      <c r="E24" s="11" t="str">
        <f>[20]Agosto!$F$8</f>
        <v>*</v>
      </c>
      <c r="F24" s="11" t="str">
        <f>[20]Agosto!$F$9</f>
        <v>*</v>
      </c>
      <c r="G24" s="11" t="str">
        <f>[20]Agosto!$F$10</f>
        <v>*</v>
      </c>
      <c r="H24" s="11" t="str">
        <f>[20]Agosto!$F$11</f>
        <v>*</v>
      </c>
      <c r="I24" s="11" t="str">
        <f>[20]Agosto!$F$12</f>
        <v>*</v>
      </c>
      <c r="J24" s="11" t="str">
        <f>[20]Agosto!$F$13</f>
        <v>*</v>
      </c>
      <c r="K24" s="11" t="str">
        <f>[20]Agosto!$F$14</f>
        <v>*</v>
      </c>
      <c r="L24" s="11" t="str">
        <f>[20]Agosto!$F$15</f>
        <v>*</v>
      </c>
      <c r="M24" s="11" t="str">
        <f>[20]Agosto!$F$16</f>
        <v>*</v>
      </c>
      <c r="N24" s="11" t="str">
        <f>[20]Agosto!$F$17</f>
        <v>*</v>
      </c>
      <c r="O24" s="11" t="str">
        <f>[20]Agosto!$F$18</f>
        <v>*</v>
      </c>
      <c r="P24" s="11" t="str">
        <f>[20]Agosto!$F$19</f>
        <v>*</v>
      </c>
      <c r="Q24" s="11" t="str">
        <f>[20]Agosto!$F$20</f>
        <v>*</v>
      </c>
      <c r="R24" s="11" t="str">
        <f>[20]Agosto!$F$21</f>
        <v>*</v>
      </c>
      <c r="S24" s="11" t="str">
        <f>[20]Agosto!$F$22</f>
        <v>*</v>
      </c>
      <c r="T24" s="11" t="str">
        <f>[20]Agosto!$F$23</f>
        <v>*</v>
      </c>
      <c r="U24" s="11" t="str">
        <f>[20]Agosto!$F$24</f>
        <v>*</v>
      </c>
      <c r="V24" s="11" t="str">
        <f>[20]Agosto!$F$25</f>
        <v>*</v>
      </c>
      <c r="W24" s="11" t="str">
        <f>[20]Agosto!$F$26</f>
        <v>*</v>
      </c>
      <c r="X24" s="11" t="str">
        <f>[20]Agosto!$F$27</f>
        <v>*</v>
      </c>
      <c r="Y24" s="11" t="str">
        <f>[20]Agosto!$F$28</f>
        <v>*</v>
      </c>
      <c r="Z24" s="11" t="str">
        <f>[20]Agosto!$F$29</f>
        <v>*</v>
      </c>
      <c r="AA24" s="11" t="str">
        <f>[20]Agosto!$F$30</f>
        <v>*</v>
      </c>
      <c r="AB24" s="11" t="str">
        <f>[20]Agosto!$F$31</f>
        <v>*</v>
      </c>
      <c r="AC24" s="11" t="str">
        <f>[20]Agosto!$F$32</f>
        <v>*</v>
      </c>
      <c r="AD24" s="11" t="str">
        <f>[20]Agosto!$F$33</f>
        <v>*</v>
      </c>
      <c r="AE24" s="11" t="str">
        <f>[20]Agosto!$F$34</f>
        <v>*</v>
      </c>
      <c r="AF24" s="11" t="str">
        <f>[20]Agosto!$F$35</f>
        <v>*</v>
      </c>
      <c r="AG24" s="15" t="s">
        <v>226</v>
      </c>
      <c r="AH24" s="88" t="s">
        <v>226</v>
      </c>
    </row>
    <row r="25" spans="1:37" x14ac:dyDescent="0.2">
      <c r="A25" s="58" t="s">
        <v>170</v>
      </c>
      <c r="B25" s="11">
        <f>[21]Agosto!$F$5</f>
        <v>70</v>
      </c>
      <c r="C25" s="11">
        <f>[21]Agosto!$F$6</f>
        <v>76</v>
      </c>
      <c r="D25" s="11">
        <f>[21]Agosto!$F$7</f>
        <v>97</v>
      </c>
      <c r="E25" s="11">
        <f>[21]Agosto!$F$8</f>
        <v>87</v>
      </c>
      <c r="F25" s="11">
        <f>[21]Agosto!$F$9</f>
        <v>87</v>
      </c>
      <c r="G25" s="11">
        <f>[21]Agosto!$F$10</f>
        <v>88</v>
      </c>
      <c r="H25" s="11">
        <f>[21]Agosto!$F$11</f>
        <v>90</v>
      </c>
      <c r="I25" s="11">
        <f>[21]Agosto!$F$12</f>
        <v>88</v>
      </c>
      <c r="J25" s="11">
        <f>[21]Agosto!$F$13</f>
        <v>66</v>
      </c>
      <c r="K25" s="11">
        <f>[21]Agosto!$F$14</f>
        <v>92</v>
      </c>
      <c r="L25" s="11">
        <f>[21]Agosto!$F$15</f>
        <v>98</v>
      </c>
      <c r="M25" s="11">
        <f>[21]Agosto!$F$16</f>
        <v>70</v>
      </c>
      <c r="N25" s="11">
        <f>[21]Agosto!$F$17</f>
        <v>84</v>
      </c>
      <c r="O25" s="11">
        <f>[21]Agosto!$F$18</f>
        <v>80</v>
      </c>
      <c r="P25" s="11">
        <f>[21]Agosto!$F$19</f>
        <v>74</v>
      </c>
      <c r="Q25" s="11">
        <f>[21]Agosto!$F$20</f>
        <v>71</v>
      </c>
      <c r="R25" s="11">
        <f>[21]Agosto!$F$21</f>
        <v>55</v>
      </c>
      <c r="S25" s="11">
        <f>[21]Agosto!$F$22</f>
        <v>71</v>
      </c>
      <c r="T25" s="11">
        <f>[21]Agosto!$F$23</f>
        <v>92</v>
      </c>
      <c r="U25" s="11">
        <f>[21]Agosto!$F$24</f>
        <v>89</v>
      </c>
      <c r="V25" s="11">
        <f>[21]Agosto!$F$25</f>
        <v>98</v>
      </c>
      <c r="W25" s="11">
        <f>[21]Agosto!$F$26</f>
        <v>82</v>
      </c>
      <c r="X25" s="11">
        <f>[21]Agosto!$F$27</f>
        <v>98</v>
      </c>
      <c r="Y25" s="11">
        <f>[21]Agosto!$F$28</f>
        <v>94</v>
      </c>
      <c r="Z25" s="11">
        <f>[21]Agosto!$F$29</f>
        <v>74</v>
      </c>
      <c r="AA25" s="11">
        <f>[21]Agosto!$F$30</f>
        <v>71</v>
      </c>
      <c r="AB25" s="11">
        <f>[21]Agosto!$F$31</f>
        <v>83</v>
      </c>
      <c r="AC25" s="11">
        <f>[21]Agosto!$F$32</f>
        <v>97</v>
      </c>
      <c r="AD25" s="11">
        <f>[21]Agosto!$F$33</f>
        <v>70</v>
      </c>
      <c r="AE25" s="11">
        <f>[21]Agosto!$F$34</f>
        <v>53</v>
      </c>
      <c r="AF25" s="11">
        <f>[21]Agosto!$F$35</f>
        <v>95</v>
      </c>
      <c r="AG25" s="15">
        <f t="shared" ref="AG25:AG26" si="8">MAX(B25:AF25)</f>
        <v>98</v>
      </c>
      <c r="AH25" s="88">
        <f t="shared" ref="AH25:AH26" si="9">AVERAGE(B25:AF25)</f>
        <v>81.935483870967744</v>
      </c>
      <c r="AI25" s="12" t="s">
        <v>47</v>
      </c>
    </row>
    <row r="26" spans="1:37" x14ac:dyDescent="0.2">
      <c r="A26" s="58" t="s">
        <v>171</v>
      </c>
      <c r="B26" s="11">
        <f>[22]Agosto!$F$5</f>
        <v>70</v>
      </c>
      <c r="C26" s="11">
        <f>[22]Agosto!$F$6</f>
        <v>82</v>
      </c>
      <c r="D26" s="11">
        <f>[22]Agosto!$F$7</f>
        <v>83</v>
      </c>
      <c r="E26" s="11">
        <f>[22]Agosto!$F$8</f>
        <v>78</v>
      </c>
      <c r="F26" s="11">
        <f>[22]Agosto!$F$9</f>
        <v>89</v>
      </c>
      <c r="G26" s="11">
        <f>[22]Agosto!$F$10</f>
        <v>94</v>
      </c>
      <c r="H26" s="11">
        <f>[22]Agosto!$F$11</f>
        <v>93</v>
      </c>
      <c r="I26" s="11">
        <f>[22]Agosto!$F$12</f>
        <v>89</v>
      </c>
      <c r="J26" s="11">
        <f>[22]Agosto!$F$13</f>
        <v>67</v>
      </c>
      <c r="K26" s="11">
        <f>[22]Agosto!$F$14</f>
        <v>89</v>
      </c>
      <c r="L26" s="11">
        <f>[22]Agosto!$F$15</f>
        <v>95</v>
      </c>
      <c r="M26" s="11">
        <f>[22]Agosto!$F$16</f>
        <v>76</v>
      </c>
      <c r="N26" s="11">
        <f>[22]Agosto!$F$17</f>
        <v>84</v>
      </c>
      <c r="O26" s="11">
        <f>[22]Agosto!$F$18</f>
        <v>64</v>
      </c>
      <c r="P26" s="11">
        <f>[22]Agosto!$F$19</f>
        <v>84</v>
      </c>
      <c r="Q26" s="11">
        <f>[22]Agosto!$F$20</f>
        <v>74</v>
      </c>
      <c r="R26" s="11">
        <f>[22]Agosto!$F$21</f>
        <v>67</v>
      </c>
      <c r="S26" s="11">
        <f>[22]Agosto!$F$22</f>
        <v>82</v>
      </c>
      <c r="T26" s="11">
        <f>[22]Agosto!$F$23</f>
        <v>89</v>
      </c>
      <c r="U26" s="11">
        <f>[22]Agosto!$F$24</f>
        <v>65</v>
      </c>
      <c r="V26" s="11">
        <f>[22]Agosto!$F$25</f>
        <v>82</v>
      </c>
      <c r="W26" s="11">
        <f>[22]Agosto!$F$26</f>
        <v>80</v>
      </c>
      <c r="X26" s="11">
        <f>[22]Agosto!$F$27</f>
        <v>85</v>
      </c>
      <c r="Y26" s="11">
        <f>[22]Agosto!$F$28</f>
        <v>71</v>
      </c>
      <c r="Z26" s="11">
        <f>[22]Agosto!$F$29</f>
        <v>76</v>
      </c>
      <c r="AA26" s="11">
        <f>[22]Agosto!$F$30</f>
        <v>73</v>
      </c>
      <c r="AB26" s="11">
        <f>[22]Agosto!$F$31</f>
        <v>76</v>
      </c>
      <c r="AC26" s="11">
        <f>[22]Agosto!$F$32</f>
        <v>91</v>
      </c>
      <c r="AD26" s="11">
        <f>[22]Agosto!$F$33</f>
        <v>70</v>
      </c>
      <c r="AE26" s="11">
        <f>[22]Agosto!$F$34</f>
        <v>68</v>
      </c>
      <c r="AF26" s="11">
        <f>[22]Agosto!$F$35</f>
        <v>87</v>
      </c>
      <c r="AG26" s="15">
        <f t="shared" si="8"/>
        <v>95</v>
      </c>
      <c r="AH26" s="88">
        <f t="shared" si="9"/>
        <v>79.774193548387103</v>
      </c>
      <c r="AJ26" t="s">
        <v>47</v>
      </c>
    </row>
    <row r="27" spans="1:37" x14ac:dyDescent="0.2">
      <c r="A27" s="58" t="s">
        <v>8</v>
      </c>
      <c r="B27" s="11">
        <f>[23]Agosto!$F$5</f>
        <v>77</v>
      </c>
      <c r="C27" s="11">
        <f>[23]Agosto!$F$6</f>
        <v>84</v>
      </c>
      <c r="D27" s="11">
        <f>[23]Agosto!$F$7</f>
        <v>95</v>
      </c>
      <c r="E27" s="11">
        <f>[23]Agosto!$F$8</f>
        <v>79</v>
      </c>
      <c r="F27" s="11">
        <f>[23]Agosto!$F$9</f>
        <v>94</v>
      </c>
      <c r="G27" s="11">
        <f>[23]Agosto!$F$10</f>
        <v>90</v>
      </c>
      <c r="H27" s="11">
        <f>[23]Agosto!$F$11</f>
        <v>93</v>
      </c>
      <c r="I27" s="11">
        <f>[23]Agosto!$F$12</f>
        <v>90</v>
      </c>
      <c r="J27" s="11">
        <f>[23]Agosto!$F$13</f>
        <v>66</v>
      </c>
      <c r="K27" s="11">
        <f>[23]Agosto!$F$14</f>
        <v>95</v>
      </c>
      <c r="L27" s="11">
        <f>[23]Agosto!$F$15</f>
        <v>100</v>
      </c>
      <c r="M27" s="11">
        <f>[23]Agosto!$F$16</f>
        <v>75</v>
      </c>
      <c r="N27" s="11">
        <f>[23]Agosto!$F$17</f>
        <v>89</v>
      </c>
      <c r="O27" s="11">
        <f>[23]Agosto!$F$18</f>
        <v>75</v>
      </c>
      <c r="P27" s="11">
        <f>[23]Agosto!$F$19</f>
        <v>79</v>
      </c>
      <c r="Q27" s="11">
        <f>[23]Agosto!$F$20</f>
        <v>70</v>
      </c>
      <c r="R27" s="11">
        <f>[23]Agosto!$F$21</f>
        <v>62</v>
      </c>
      <c r="S27" s="11">
        <f>[23]Agosto!$F$22</f>
        <v>62</v>
      </c>
      <c r="T27" s="11">
        <f>[23]Agosto!$F$23</f>
        <v>95</v>
      </c>
      <c r="U27" s="11">
        <f>[23]Agosto!$F$24</f>
        <v>88</v>
      </c>
      <c r="V27" s="11">
        <f>[23]Agosto!$F$25</f>
        <v>95</v>
      </c>
      <c r="W27" s="11">
        <f>[23]Agosto!$F$26</f>
        <v>90</v>
      </c>
      <c r="X27" s="11">
        <f>[23]Agosto!$F$27</f>
        <v>94</v>
      </c>
      <c r="Y27" s="11">
        <f>[23]Agosto!$F$28</f>
        <v>86</v>
      </c>
      <c r="Z27" s="11">
        <f>[23]Agosto!$F$29</f>
        <v>80</v>
      </c>
      <c r="AA27" s="11">
        <f>[23]Agosto!$F$30</f>
        <v>83</v>
      </c>
      <c r="AB27" s="11">
        <f>[23]Agosto!$F$31</f>
        <v>84</v>
      </c>
      <c r="AC27" s="11">
        <f>[23]Agosto!$F$32</f>
        <v>90</v>
      </c>
      <c r="AD27" s="11">
        <f>[23]Agosto!$F$33</f>
        <v>72</v>
      </c>
      <c r="AE27" s="11">
        <f>[23]Agosto!$F$34</f>
        <v>55</v>
      </c>
      <c r="AF27" s="11">
        <f>[23]Agosto!$F$35</f>
        <v>98</v>
      </c>
      <c r="AG27" s="15">
        <f>MAX(B27:AF27)</f>
        <v>100</v>
      </c>
      <c r="AH27" s="88">
        <f>AVERAGE(B27:AF27)</f>
        <v>83.387096774193552</v>
      </c>
      <c r="AJ27" t="s">
        <v>47</v>
      </c>
    </row>
    <row r="28" spans="1:37" x14ac:dyDescent="0.2">
      <c r="A28" s="58" t="s">
        <v>9</v>
      </c>
      <c r="B28" s="11">
        <f>[24]Agosto!$F$5</f>
        <v>65</v>
      </c>
      <c r="C28" s="11">
        <f>[24]Agosto!$F$6</f>
        <v>76</v>
      </c>
      <c r="D28" s="11">
        <f>[24]Agosto!$F$7</f>
        <v>83</v>
      </c>
      <c r="E28" s="11">
        <f>[24]Agosto!$F$8</f>
        <v>74</v>
      </c>
      <c r="F28" s="11">
        <f>[24]Agosto!$F$9</f>
        <v>88</v>
      </c>
      <c r="G28" s="11">
        <f>[24]Agosto!$F$10</f>
        <v>92</v>
      </c>
      <c r="H28" s="11">
        <f>[24]Agosto!$F$11</f>
        <v>88</v>
      </c>
      <c r="I28" s="11">
        <f>[24]Agosto!$F$12</f>
        <v>85</v>
      </c>
      <c r="J28" s="11">
        <f>[24]Agosto!$F$13</f>
        <v>62</v>
      </c>
      <c r="K28" s="11">
        <f>[24]Agosto!$F$14</f>
        <v>91</v>
      </c>
      <c r="L28" s="11">
        <f>[24]Agosto!$F$15</f>
        <v>91</v>
      </c>
      <c r="M28" s="11">
        <f>[24]Agosto!$F$16</f>
        <v>62</v>
      </c>
      <c r="N28" s="11">
        <f>[24]Agosto!$F$17</f>
        <v>87</v>
      </c>
      <c r="O28" s="11">
        <f>[24]Agosto!$F$18</f>
        <v>59</v>
      </c>
      <c r="P28" s="11">
        <f>[24]Agosto!$F$19</f>
        <v>78</v>
      </c>
      <c r="Q28" s="11">
        <f>[24]Agosto!$F$20</f>
        <v>73</v>
      </c>
      <c r="R28" s="11">
        <f>[24]Agosto!$F$21</f>
        <v>63</v>
      </c>
      <c r="S28" s="11">
        <f>[24]Agosto!$F$22</f>
        <v>60</v>
      </c>
      <c r="T28" s="11">
        <f>[24]Agosto!$F$23</f>
        <v>82</v>
      </c>
      <c r="U28" s="11">
        <f>[24]Agosto!$F$24</f>
        <v>84</v>
      </c>
      <c r="V28" s="11">
        <f>[24]Agosto!$F$25</f>
        <v>85</v>
      </c>
      <c r="W28" s="11">
        <f>[24]Agosto!$F$26</f>
        <v>79</v>
      </c>
      <c r="X28" s="11">
        <f>[24]Agosto!$F$27</f>
        <v>83</v>
      </c>
      <c r="Y28" s="11">
        <f>[24]Agosto!$F$28</f>
        <v>70</v>
      </c>
      <c r="Z28" s="11">
        <f>[24]Agosto!$F$29</f>
        <v>80</v>
      </c>
      <c r="AA28" s="11">
        <f>[24]Agosto!$F$30</f>
        <v>80</v>
      </c>
      <c r="AB28" s="11">
        <f>[24]Agosto!$F$31</f>
        <v>67</v>
      </c>
      <c r="AC28" s="11">
        <f>[24]Agosto!$F$32</f>
        <v>80</v>
      </c>
      <c r="AD28" s="11">
        <f>[24]Agosto!$F$33</f>
        <v>64</v>
      </c>
      <c r="AE28" s="11">
        <f>[24]Agosto!$F$34</f>
        <v>57</v>
      </c>
      <c r="AF28" s="11">
        <f>[24]Agosto!$F$35</f>
        <v>81</v>
      </c>
      <c r="AG28" s="15">
        <f>MAX(B28:AF28)</f>
        <v>92</v>
      </c>
      <c r="AH28" s="88">
        <f>AVERAGE(B28:AF28)</f>
        <v>76.41935483870968</v>
      </c>
      <c r="AJ28" t="s">
        <v>47</v>
      </c>
    </row>
    <row r="29" spans="1:37" x14ac:dyDescent="0.2">
      <c r="A29" s="58" t="s">
        <v>42</v>
      </c>
      <c r="B29" s="11">
        <f>[25]Agosto!$F$5</f>
        <v>77</v>
      </c>
      <c r="C29" s="11">
        <f>[25]Agosto!$F$6</f>
        <v>79</v>
      </c>
      <c r="D29" s="11">
        <f>[25]Agosto!$F$7</f>
        <v>80</v>
      </c>
      <c r="E29" s="11">
        <f>[25]Agosto!$F$8</f>
        <v>86</v>
      </c>
      <c r="F29" s="11">
        <f>[25]Agosto!$F$9</f>
        <v>82</v>
      </c>
      <c r="G29" s="11">
        <f>[25]Agosto!$F$10</f>
        <v>89</v>
      </c>
      <c r="H29" s="11">
        <f>[25]Agosto!$F$11</f>
        <v>82</v>
      </c>
      <c r="I29" s="11">
        <f>[25]Agosto!$F$12</f>
        <v>82</v>
      </c>
      <c r="J29" s="11">
        <f>[25]Agosto!$F$13</f>
        <v>79</v>
      </c>
      <c r="K29" s="11">
        <f>[25]Agosto!$F$14</f>
        <v>80</v>
      </c>
      <c r="L29" s="11">
        <f>[25]Agosto!$F$15</f>
        <v>93</v>
      </c>
      <c r="M29" s="11">
        <f>[25]Agosto!$F$16</f>
        <v>84</v>
      </c>
      <c r="N29" s="11">
        <f>[25]Agosto!$F$17</f>
        <v>80</v>
      </c>
      <c r="O29" s="11">
        <f>[25]Agosto!$F$18</f>
        <v>68</v>
      </c>
      <c r="P29" s="11">
        <f>[25]Agosto!$F$19</f>
        <v>78</v>
      </c>
      <c r="Q29" s="11">
        <f>[25]Agosto!$F$20</f>
        <v>80</v>
      </c>
      <c r="R29" s="11">
        <f>[25]Agosto!$F$21</f>
        <v>71</v>
      </c>
      <c r="S29" s="11">
        <f>[25]Agosto!$F$22</f>
        <v>72</v>
      </c>
      <c r="T29" s="11">
        <f>[25]Agosto!$F$23</f>
        <v>81</v>
      </c>
      <c r="U29" s="11">
        <f>[25]Agosto!$F$24</f>
        <v>84</v>
      </c>
      <c r="V29" s="11">
        <f>[25]Agosto!$F$25</f>
        <v>85</v>
      </c>
      <c r="W29" s="11">
        <f>[25]Agosto!$F$26</f>
        <v>78</v>
      </c>
      <c r="X29" s="11">
        <f>[25]Agosto!$F$27</f>
        <v>81</v>
      </c>
      <c r="Y29" s="11">
        <f>[25]Agosto!$F$28</f>
        <v>79</v>
      </c>
      <c r="Z29" s="11">
        <f>[25]Agosto!$F$29</f>
        <v>57</v>
      </c>
      <c r="AA29" s="11">
        <f>[25]Agosto!$F$30</f>
        <v>71</v>
      </c>
      <c r="AB29" s="11">
        <f>[25]Agosto!$F$31</f>
        <v>87</v>
      </c>
      <c r="AC29" s="11">
        <f>[25]Agosto!$F$32</f>
        <v>86</v>
      </c>
      <c r="AD29" s="11">
        <f>[25]Agosto!$F$33</f>
        <v>81</v>
      </c>
      <c r="AE29" s="11">
        <f>[25]Agosto!$F$34</f>
        <v>79</v>
      </c>
      <c r="AF29" s="11">
        <f>[25]Agosto!$F$35</f>
        <v>79</v>
      </c>
      <c r="AG29" s="15">
        <f t="shared" ref="AG29:AG30" si="10">MAX(B29:AF29)</f>
        <v>93</v>
      </c>
      <c r="AH29" s="88">
        <f t="shared" ref="AH29:AH31" si="11">AVERAGE(B29:AF29)</f>
        <v>79.677419354838705</v>
      </c>
      <c r="AJ29" t="s">
        <v>47</v>
      </c>
    </row>
    <row r="30" spans="1:37" x14ac:dyDescent="0.2">
      <c r="A30" s="58" t="s">
        <v>10</v>
      </c>
      <c r="B30" s="11">
        <f>[26]Agosto!$F$5</f>
        <v>72</v>
      </c>
      <c r="C30" s="11">
        <f>[26]Agosto!$F$6</f>
        <v>83</v>
      </c>
      <c r="D30" s="11">
        <f>[26]Agosto!$F$7</f>
        <v>93</v>
      </c>
      <c r="E30" s="11">
        <f>[26]Agosto!$F$8</f>
        <v>85</v>
      </c>
      <c r="F30" s="11">
        <f>[26]Agosto!$F$9</f>
        <v>92</v>
      </c>
      <c r="G30" s="11">
        <f>[26]Agosto!$F$10</f>
        <v>92</v>
      </c>
      <c r="H30" s="11">
        <f>[26]Agosto!$F$11</f>
        <v>93</v>
      </c>
      <c r="I30" s="11">
        <f>[26]Agosto!$F$12</f>
        <v>88</v>
      </c>
      <c r="J30" s="11">
        <f>[26]Agosto!$F$13</f>
        <v>61</v>
      </c>
      <c r="K30" s="11">
        <f>[26]Agosto!$F$14</f>
        <v>91</v>
      </c>
      <c r="L30" s="11">
        <f>[26]Agosto!$F$15</f>
        <v>98</v>
      </c>
      <c r="M30" s="11">
        <f>[26]Agosto!$F$16</f>
        <v>76</v>
      </c>
      <c r="N30" s="11">
        <f>[26]Agosto!$F$17</f>
        <v>90</v>
      </c>
      <c r="O30" s="11">
        <f>[26]Agosto!$F$18</f>
        <v>76</v>
      </c>
      <c r="P30" s="11">
        <f>[26]Agosto!$F$19</f>
        <v>78</v>
      </c>
      <c r="Q30" s="11">
        <f>[26]Agosto!$F$20</f>
        <v>80</v>
      </c>
      <c r="R30" s="11">
        <f>[26]Agosto!$F$21</f>
        <v>70</v>
      </c>
      <c r="S30" s="11">
        <f>[26]Agosto!$F$22</f>
        <v>63</v>
      </c>
      <c r="T30" s="11">
        <f>[26]Agosto!$F$23</f>
        <v>92</v>
      </c>
      <c r="U30" s="11">
        <f>[26]Agosto!$F$24</f>
        <v>77</v>
      </c>
      <c r="V30" s="11">
        <f>[26]Agosto!$F$25</f>
        <v>92</v>
      </c>
      <c r="W30" s="11">
        <f>[26]Agosto!$F$26</f>
        <v>90</v>
      </c>
      <c r="X30" s="11">
        <f>[26]Agosto!$F$27</f>
        <v>96</v>
      </c>
      <c r="Y30" s="11">
        <f>[26]Agosto!$F$28</f>
        <v>84</v>
      </c>
      <c r="Z30" s="11">
        <f>[26]Agosto!$F$29</f>
        <v>79</v>
      </c>
      <c r="AA30" s="11">
        <f>[26]Agosto!$F$30</f>
        <v>83</v>
      </c>
      <c r="AB30" s="11">
        <f>[26]Agosto!$F$31</f>
        <v>88</v>
      </c>
      <c r="AC30" s="11">
        <f>[26]Agosto!$F$32</f>
        <v>97</v>
      </c>
      <c r="AD30" s="11">
        <f>[26]Agosto!$F$33</f>
        <v>75</v>
      </c>
      <c r="AE30" s="11">
        <f>[26]Agosto!$F$34</f>
        <v>71</v>
      </c>
      <c r="AF30" s="11">
        <f>[26]Agosto!$F$35</f>
        <v>97</v>
      </c>
      <c r="AG30" s="15">
        <f t="shared" si="10"/>
        <v>98</v>
      </c>
      <c r="AH30" s="88">
        <f t="shared" si="11"/>
        <v>83.935483870967744</v>
      </c>
      <c r="AJ30" t="s">
        <v>47</v>
      </c>
    </row>
    <row r="31" spans="1:37" x14ac:dyDescent="0.2">
      <c r="A31" s="58" t="s">
        <v>172</v>
      </c>
      <c r="B31" s="11">
        <f>[27]Agosto!$F$5</f>
        <v>84</v>
      </c>
      <c r="C31" s="11">
        <f>[27]Agosto!$F$6</f>
        <v>90</v>
      </c>
      <c r="D31" s="11">
        <f>[27]Agosto!$F$7</f>
        <v>88</v>
      </c>
      <c r="E31" s="11">
        <f>[27]Agosto!$F$8</f>
        <v>81</v>
      </c>
      <c r="F31" s="11">
        <f>[27]Agosto!$F$9</f>
        <v>92</v>
      </c>
      <c r="G31" s="11">
        <f>[27]Agosto!$F$10</f>
        <v>96</v>
      </c>
      <c r="H31" s="11">
        <f>[27]Agosto!$F$11</f>
        <v>96</v>
      </c>
      <c r="I31" s="11">
        <f>[27]Agosto!$F$12</f>
        <v>93</v>
      </c>
      <c r="J31" s="11">
        <f>[27]Agosto!$F$13</f>
        <v>74</v>
      </c>
      <c r="K31" s="11">
        <f>[27]Agosto!$F$14</f>
        <v>94</v>
      </c>
      <c r="L31" s="11">
        <f>[27]Agosto!$F$15</f>
        <v>98</v>
      </c>
      <c r="M31" s="11">
        <f>[27]Agosto!$F$16</f>
        <v>84</v>
      </c>
      <c r="N31" s="11">
        <f>[27]Agosto!$F$17</f>
        <v>91</v>
      </c>
      <c r="O31" s="11">
        <f>[27]Agosto!$F$18</f>
        <v>77</v>
      </c>
      <c r="P31" s="11">
        <f>[27]Agosto!$F$19</f>
        <v>87</v>
      </c>
      <c r="Q31" s="11">
        <f>[27]Agosto!$F$20</f>
        <v>85</v>
      </c>
      <c r="R31" s="11">
        <f>[27]Agosto!$F$21</f>
        <v>81</v>
      </c>
      <c r="S31" s="11">
        <f>[27]Agosto!$F$22</f>
        <v>69</v>
      </c>
      <c r="T31" s="11">
        <f>[27]Agosto!$F$23</f>
        <v>94</v>
      </c>
      <c r="U31" s="11">
        <f>[27]Agosto!$F$24</f>
        <v>79</v>
      </c>
      <c r="V31" s="11">
        <f>[27]Agosto!$F$25</f>
        <v>92</v>
      </c>
      <c r="W31" s="11">
        <f>[27]Agosto!$F$26</f>
        <v>84</v>
      </c>
      <c r="X31" s="11">
        <f>[27]Agosto!$F$27</f>
        <v>94</v>
      </c>
      <c r="Y31" s="11">
        <f>[27]Agosto!$F$28</f>
        <v>75</v>
      </c>
      <c r="Z31" s="11">
        <f>[27]Agosto!$F$29</f>
        <v>86</v>
      </c>
      <c r="AA31" s="11">
        <f>[27]Agosto!$F$30</f>
        <v>85</v>
      </c>
      <c r="AB31" s="11">
        <f>[27]Agosto!$F$31</f>
        <v>93</v>
      </c>
      <c r="AC31" s="11">
        <f>[27]Agosto!$F$32</f>
        <v>94</v>
      </c>
      <c r="AD31" s="11">
        <f>[27]Agosto!$F$33</f>
        <v>75</v>
      </c>
      <c r="AE31" s="11">
        <f>[27]Agosto!$F$34</f>
        <v>77</v>
      </c>
      <c r="AF31" s="11">
        <f>[27]Agosto!$F$35</f>
        <v>86</v>
      </c>
      <c r="AG31" s="15">
        <f>MAX(B31:AF31)</f>
        <v>98</v>
      </c>
      <c r="AH31" s="88">
        <f t="shared" si="11"/>
        <v>86.258064516129039</v>
      </c>
      <c r="AI31" s="12" t="s">
        <v>47</v>
      </c>
    </row>
    <row r="32" spans="1:37" x14ac:dyDescent="0.2">
      <c r="A32" s="58" t="s">
        <v>11</v>
      </c>
      <c r="B32" s="11">
        <f>[28]Agosto!$F$5</f>
        <v>88</v>
      </c>
      <c r="C32" s="11">
        <f>[28]Agosto!$F$6</f>
        <v>81</v>
      </c>
      <c r="D32" s="11">
        <f>[28]Agosto!$F$7</f>
        <v>80</v>
      </c>
      <c r="E32" s="11">
        <f>[28]Agosto!$F$8</f>
        <v>73</v>
      </c>
      <c r="F32" s="11">
        <f>[28]Agosto!$F$9</f>
        <v>92</v>
      </c>
      <c r="G32" s="11">
        <f>[28]Agosto!$F$10</f>
        <v>95</v>
      </c>
      <c r="H32" s="11">
        <f>[28]Agosto!$F$11</f>
        <v>92</v>
      </c>
      <c r="I32" s="11">
        <f>[28]Agosto!$F$12</f>
        <v>94</v>
      </c>
      <c r="J32" s="11">
        <f>[28]Agosto!$F$13</f>
        <v>88</v>
      </c>
      <c r="K32" s="11">
        <f>[28]Agosto!$F$14</f>
        <v>89</v>
      </c>
      <c r="L32" s="11">
        <f>[28]Agosto!$F$15</f>
        <v>94</v>
      </c>
      <c r="M32" s="11">
        <f>[28]Agosto!$F$16</f>
        <v>85</v>
      </c>
      <c r="N32" s="11">
        <f>[28]Agosto!$F$17</f>
        <v>84</v>
      </c>
      <c r="O32" s="11">
        <f>[28]Agosto!$F$18</f>
        <v>66</v>
      </c>
      <c r="P32" s="11">
        <f>[28]Agosto!$F$19</f>
        <v>83</v>
      </c>
      <c r="Q32" s="11">
        <f>[28]Agosto!$F$20</f>
        <v>86</v>
      </c>
      <c r="R32" s="11">
        <f>[28]Agosto!$F$21</f>
        <v>83</v>
      </c>
      <c r="S32" s="11">
        <f>[28]Agosto!$F$22</f>
        <v>78</v>
      </c>
      <c r="T32" s="11">
        <f>[28]Agosto!$F$23</f>
        <v>91</v>
      </c>
      <c r="U32" s="11">
        <f>[28]Agosto!$F$24</f>
        <v>84</v>
      </c>
      <c r="V32" s="11">
        <f>[28]Agosto!$F$25</f>
        <v>89</v>
      </c>
      <c r="W32" s="11">
        <f>[28]Agosto!$F$26</f>
        <v>89</v>
      </c>
      <c r="X32" s="11">
        <f>[28]Agosto!$F$27</f>
        <v>88</v>
      </c>
      <c r="Y32" s="11">
        <f>[28]Agosto!$F$28</f>
        <v>85</v>
      </c>
      <c r="Z32" s="11">
        <f>[28]Agosto!$F$29</f>
        <v>75</v>
      </c>
      <c r="AA32" s="11">
        <f>[28]Agosto!$F$30</f>
        <v>79</v>
      </c>
      <c r="AB32" s="11">
        <f>[28]Agosto!$F$31</f>
        <v>87</v>
      </c>
      <c r="AC32" s="11">
        <f>[28]Agosto!$F$32</f>
        <v>94</v>
      </c>
      <c r="AD32" s="11">
        <f>[28]Agosto!$F$33</f>
        <v>86</v>
      </c>
      <c r="AE32" s="11">
        <f>[28]Agosto!$F$34</f>
        <v>84</v>
      </c>
      <c r="AF32" s="11">
        <f>[28]Agosto!$F$35</f>
        <v>88</v>
      </c>
      <c r="AG32" s="15">
        <f t="shared" ref="AG32:AG34" si="12">MAX(B32:AF32)</f>
        <v>95</v>
      </c>
      <c r="AH32" s="88">
        <f t="shared" ref="AH32:AH35" si="13">AVERAGE(B32:AF32)</f>
        <v>85.483870967741936</v>
      </c>
      <c r="AJ32" t="s">
        <v>47</v>
      </c>
      <c r="AK32" t="s">
        <v>47</v>
      </c>
    </row>
    <row r="33" spans="1:36" s="5" customFormat="1" x14ac:dyDescent="0.2">
      <c r="A33" s="58" t="s">
        <v>12</v>
      </c>
      <c r="B33" s="11">
        <f>[29]Agosto!$F$5</f>
        <v>92</v>
      </c>
      <c r="C33" s="11">
        <f>[29]Agosto!$F$6</f>
        <v>84</v>
      </c>
      <c r="D33" s="11">
        <f>[29]Agosto!$F$7</f>
        <v>61</v>
      </c>
      <c r="E33" s="11" t="str">
        <f>[29]Agosto!$F$8</f>
        <v>*</v>
      </c>
      <c r="F33" s="11" t="str">
        <f>[29]Agosto!$F$9</f>
        <v>*</v>
      </c>
      <c r="G33" s="11" t="str">
        <f>[29]Agosto!$F$10</f>
        <v>*</v>
      </c>
      <c r="H33" s="11" t="str">
        <f>[29]Agosto!$F$11</f>
        <v>*</v>
      </c>
      <c r="I33" s="11" t="str">
        <f>[29]Agosto!$F$12</f>
        <v>*</v>
      </c>
      <c r="J33" s="11" t="str">
        <f>[29]Agosto!$F$13</f>
        <v>*</v>
      </c>
      <c r="K33" s="11" t="str">
        <f>[29]Agosto!$F$14</f>
        <v>*</v>
      </c>
      <c r="L33" s="11" t="str">
        <f>[29]Agosto!$F$15</f>
        <v>*</v>
      </c>
      <c r="M33" s="11" t="str">
        <f>[29]Agosto!$F$16</f>
        <v>*</v>
      </c>
      <c r="N33" s="11" t="str">
        <f>[29]Agosto!$F$17</f>
        <v>*</v>
      </c>
      <c r="O33" s="11" t="str">
        <f>[29]Agosto!$F$18</f>
        <v>*</v>
      </c>
      <c r="P33" s="11" t="str">
        <f>[29]Agosto!$F$19</f>
        <v>*</v>
      </c>
      <c r="Q33" s="11" t="str">
        <f>[29]Agosto!$F$20</f>
        <v>*</v>
      </c>
      <c r="R33" s="11" t="str">
        <f>[29]Agosto!$F$21</f>
        <v>*</v>
      </c>
      <c r="S33" s="11" t="str">
        <f>[29]Agosto!$F$22</f>
        <v>*</v>
      </c>
      <c r="T33" s="11" t="str">
        <f>[29]Agosto!$F$23</f>
        <v>*</v>
      </c>
      <c r="U33" s="11" t="str">
        <f>[29]Agosto!$F$24</f>
        <v>*</v>
      </c>
      <c r="V33" s="11" t="str">
        <f>[29]Agosto!$F$25</f>
        <v>*</v>
      </c>
      <c r="W33" s="11" t="str">
        <f>[29]Agosto!$F$26</f>
        <v>*</v>
      </c>
      <c r="X33" s="11" t="str">
        <f>[29]Agosto!$F$27</f>
        <v>*</v>
      </c>
      <c r="Y33" s="11" t="str">
        <f>[29]Agosto!$F$28</f>
        <v>*</v>
      </c>
      <c r="Z33" s="11" t="str">
        <f>[29]Agosto!$F$29</f>
        <v>*</v>
      </c>
      <c r="AA33" s="11" t="str">
        <f>[29]Agosto!$F$30</f>
        <v>*</v>
      </c>
      <c r="AB33" s="11" t="str">
        <f>[29]Agosto!$F$31</f>
        <v>*</v>
      </c>
      <c r="AC33" s="11">
        <f>[29]Agosto!$F$32</f>
        <v>67</v>
      </c>
      <c r="AD33" s="11">
        <f>[29]Agosto!$F$33</f>
        <v>91</v>
      </c>
      <c r="AE33" s="11">
        <f>[29]Agosto!$F$34</f>
        <v>88</v>
      </c>
      <c r="AF33" s="11">
        <f>[29]Agosto!$F$35</f>
        <v>82</v>
      </c>
      <c r="AG33" s="15">
        <f t="shared" si="12"/>
        <v>92</v>
      </c>
      <c r="AH33" s="88">
        <f t="shared" si="13"/>
        <v>80.714285714285708</v>
      </c>
    </row>
    <row r="34" spans="1:36" x14ac:dyDescent="0.2">
      <c r="A34" s="58" t="s">
        <v>13</v>
      </c>
      <c r="B34" s="11">
        <f>[30]Agosto!$F$5</f>
        <v>91</v>
      </c>
      <c r="C34" s="11">
        <f>[30]Agosto!$F$6</f>
        <v>92</v>
      </c>
      <c r="D34" s="11">
        <f>[30]Agosto!$F$7</f>
        <v>83</v>
      </c>
      <c r="E34" s="11">
        <f>[30]Agosto!$F$8</f>
        <v>93</v>
      </c>
      <c r="F34" s="11">
        <f>[30]Agosto!$F$9</f>
        <v>90</v>
      </c>
      <c r="G34" s="11">
        <f>[30]Agosto!$F$10</f>
        <v>98</v>
      </c>
      <c r="H34" s="11">
        <f>[30]Agosto!$F$11</f>
        <v>83</v>
      </c>
      <c r="I34" s="11">
        <f>[30]Agosto!$F$12</f>
        <v>95</v>
      </c>
      <c r="J34" s="11">
        <f>[30]Agosto!$F$13</f>
        <v>96</v>
      </c>
      <c r="K34" s="11">
        <f>[30]Agosto!$F$14</f>
        <v>94</v>
      </c>
      <c r="L34" s="11">
        <f>[30]Agosto!$F$15</f>
        <v>97</v>
      </c>
      <c r="M34" s="11">
        <f>[30]Agosto!$F$16</f>
        <v>94</v>
      </c>
      <c r="N34" s="11">
        <f>[30]Agosto!$F$17</f>
        <v>92</v>
      </c>
      <c r="O34" s="11">
        <f>[30]Agosto!$F$18</f>
        <v>65</v>
      </c>
      <c r="P34" s="11">
        <f>[30]Agosto!$F$19</f>
        <v>90</v>
      </c>
      <c r="Q34" s="11">
        <f>[30]Agosto!$F$20</f>
        <v>95</v>
      </c>
      <c r="R34" s="11">
        <f>[30]Agosto!$F$21</f>
        <v>88</v>
      </c>
      <c r="S34" s="11">
        <f>[30]Agosto!$F$22</f>
        <v>85</v>
      </c>
      <c r="T34" s="11">
        <f>[30]Agosto!$F$23</f>
        <v>83</v>
      </c>
      <c r="U34" s="11">
        <f>[30]Agosto!$F$24</f>
        <v>83</v>
      </c>
      <c r="V34" s="11">
        <f>[30]Agosto!$F$25</f>
        <v>88</v>
      </c>
      <c r="W34" s="11">
        <f>[30]Agosto!$F$26</f>
        <v>97</v>
      </c>
      <c r="X34" s="11">
        <f>[30]Agosto!$F$27</f>
        <v>84</v>
      </c>
      <c r="Y34" s="11">
        <f>[30]Agosto!$F$28</f>
        <v>95</v>
      </c>
      <c r="Z34" s="11">
        <f>[30]Agosto!$F$29</f>
        <v>88</v>
      </c>
      <c r="AA34" s="11">
        <f>[30]Agosto!$F$30</f>
        <v>75</v>
      </c>
      <c r="AB34" s="11">
        <f>[30]Agosto!$F$31</f>
        <v>94</v>
      </c>
      <c r="AC34" s="11">
        <f>[30]Agosto!$F$32</f>
        <v>97</v>
      </c>
      <c r="AD34" s="11">
        <f>[30]Agosto!$F$33</f>
        <v>93</v>
      </c>
      <c r="AE34" s="11">
        <f>[30]Agosto!$F$34</f>
        <v>87</v>
      </c>
      <c r="AF34" s="11">
        <f>[30]Agosto!$F$35</f>
        <v>90</v>
      </c>
      <c r="AG34" s="15">
        <f t="shared" si="12"/>
        <v>98</v>
      </c>
      <c r="AH34" s="88">
        <f t="shared" si="13"/>
        <v>89.516129032258064</v>
      </c>
      <c r="AJ34" t="s">
        <v>47</v>
      </c>
    </row>
    <row r="35" spans="1:36" x14ac:dyDescent="0.2">
      <c r="A35" s="58" t="s">
        <v>173</v>
      </c>
      <c r="B35" s="11">
        <f>[31]Agosto!$F$5</f>
        <v>60</v>
      </c>
      <c r="C35" s="11">
        <f>[31]Agosto!$F$6</f>
        <v>63</v>
      </c>
      <c r="D35" s="11">
        <f>[31]Agosto!$F$7</f>
        <v>73</v>
      </c>
      <c r="E35" s="11">
        <f>[31]Agosto!$F$8</f>
        <v>80</v>
      </c>
      <c r="F35" s="11">
        <f>[31]Agosto!$F$9</f>
        <v>78</v>
      </c>
      <c r="G35" s="11">
        <f>[31]Agosto!$F$10</f>
        <v>83</v>
      </c>
      <c r="H35" s="11">
        <f>[31]Agosto!$F$11</f>
        <v>79</v>
      </c>
      <c r="I35" s="11">
        <f>[31]Agosto!$F$12</f>
        <v>78</v>
      </c>
      <c r="J35" s="11">
        <f>[31]Agosto!$F$13</f>
        <v>61</v>
      </c>
      <c r="K35" s="11">
        <f>[31]Agosto!$F$14</f>
        <v>76</v>
      </c>
      <c r="L35" s="11">
        <f>[31]Agosto!$F$15</f>
        <v>83</v>
      </c>
      <c r="M35" s="11">
        <f>[31]Agosto!$F$16</f>
        <v>62</v>
      </c>
      <c r="N35" s="11">
        <f>[31]Agosto!$F$17</f>
        <v>71</v>
      </c>
      <c r="O35" s="11">
        <f>[31]Agosto!$F$18</f>
        <v>58</v>
      </c>
      <c r="P35" s="11">
        <f>[31]Agosto!$F$19</f>
        <v>73</v>
      </c>
      <c r="Q35" s="11">
        <f>[31]Agosto!$F$20</f>
        <v>65</v>
      </c>
      <c r="R35" s="11">
        <f>[31]Agosto!$F$21</f>
        <v>57</v>
      </c>
      <c r="S35" s="11">
        <f>[31]Agosto!$F$22</f>
        <v>54</v>
      </c>
      <c r="T35" s="11">
        <f>[31]Agosto!$F$23</f>
        <v>71</v>
      </c>
      <c r="U35" s="11">
        <f>[31]Agosto!$F$24</f>
        <v>76</v>
      </c>
      <c r="V35" s="11">
        <f>[31]Agosto!$F$25</f>
        <v>79</v>
      </c>
      <c r="W35" s="11">
        <f>[31]Agosto!$F$26</f>
        <v>68</v>
      </c>
      <c r="X35" s="11">
        <f>[31]Agosto!$F$27</f>
        <v>74</v>
      </c>
      <c r="Y35" s="11">
        <f>[31]Agosto!$F$28</f>
        <v>70</v>
      </c>
      <c r="Z35" s="11">
        <f>[31]Agosto!$F$29</f>
        <v>64</v>
      </c>
      <c r="AA35" s="11">
        <f>[31]Agosto!$F$30</f>
        <v>57</v>
      </c>
      <c r="AB35" s="11">
        <f>[31]Agosto!$F$31</f>
        <v>63</v>
      </c>
      <c r="AC35" s="11">
        <f>[31]Agosto!$F$32</f>
        <v>71</v>
      </c>
      <c r="AD35" s="11">
        <f>[31]Agosto!$F$33</f>
        <v>62</v>
      </c>
      <c r="AE35" s="11">
        <f>[31]Agosto!$F$34</f>
        <v>57</v>
      </c>
      <c r="AF35" s="11">
        <f>[31]Agosto!$F$35</f>
        <v>56</v>
      </c>
      <c r="AG35" s="15">
        <f>MAX(B35:AF35)</f>
        <v>83</v>
      </c>
      <c r="AH35" s="88">
        <f t="shared" si="13"/>
        <v>68.451612903225808</v>
      </c>
      <c r="AJ35" t="s">
        <v>47</v>
      </c>
    </row>
    <row r="36" spans="1:36" x14ac:dyDescent="0.2">
      <c r="A36" s="58" t="s">
        <v>144</v>
      </c>
      <c r="B36" s="11" t="str">
        <f>[32]Agosto!$F$5</f>
        <v>*</v>
      </c>
      <c r="C36" s="11" t="str">
        <f>[32]Agosto!$F$6</f>
        <v>*</v>
      </c>
      <c r="D36" s="11" t="str">
        <f>[32]Agosto!$F$7</f>
        <v>*</v>
      </c>
      <c r="E36" s="11" t="str">
        <f>[32]Agosto!$F$8</f>
        <v>*</v>
      </c>
      <c r="F36" s="11" t="str">
        <f>[32]Agosto!$F$9</f>
        <v>*</v>
      </c>
      <c r="G36" s="11" t="str">
        <f>[32]Agosto!$F$10</f>
        <v>*</v>
      </c>
      <c r="H36" s="11" t="str">
        <f>[32]Agosto!$F$11</f>
        <v>*</v>
      </c>
      <c r="I36" s="11" t="str">
        <f>[32]Agosto!$F$12</f>
        <v>*</v>
      </c>
      <c r="J36" s="11" t="str">
        <f>[32]Agosto!$F$13</f>
        <v>*</v>
      </c>
      <c r="K36" s="11" t="str">
        <f>[32]Agosto!$F$14</f>
        <v>*</v>
      </c>
      <c r="L36" s="11" t="str">
        <f>[32]Agosto!$F$15</f>
        <v>*</v>
      </c>
      <c r="M36" s="11" t="str">
        <f>[32]Agosto!$F$16</f>
        <v>*</v>
      </c>
      <c r="N36" s="11" t="str">
        <f>[32]Agosto!$F$17</f>
        <v>*</v>
      </c>
      <c r="O36" s="11" t="str">
        <f>[32]Agosto!$F$18</f>
        <v>*</v>
      </c>
      <c r="P36" s="11" t="str">
        <f>[32]Agosto!$F$19</f>
        <v>*</v>
      </c>
      <c r="Q36" s="11" t="str">
        <f>[32]Agosto!$F$20</f>
        <v>*</v>
      </c>
      <c r="R36" s="11" t="str">
        <f>[32]Agosto!$F$21</f>
        <v>*</v>
      </c>
      <c r="S36" s="11" t="str">
        <f>[32]Agosto!$F$22</f>
        <v>*</v>
      </c>
      <c r="T36" s="11" t="str">
        <f>[32]Agosto!$F$23</f>
        <v>*</v>
      </c>
      <c r="U36" s="11" t="str">
        <f>[32]Agosto!$F$24</f>
        <v>*</v>
      </c>
      <c r="V36" s="11" t="str">
        <f>[32]Agosto!$F$25</f>
        <v>*</v>
      </c>
      <c r="W36" s="11" t="str">
        <f>[32]Agosto!$F$26</f>
        <v>*</v>
      </c>
      <c r="X36" s="11" t="str">
        <f>[32]Agosto!$F$27</f>
        <v>*</v>
      </c>
      <c r="Y36" s="11" t="str">
        <f>[32]Agosto!$F$28</f>
        <v>*</v>
      </c>
      <c r="Z36" s="11" t="str">
        <f>[32]Agosto!$F$29</f>
        <v>*</v>
      </c>
      <c r="AA36" s="11" t="str">
        <f>[32]Agosto!$F$30</f>
        <v>*</v>
      </c>
      <c r="AB36" s="11" t="str">
        <f>[32]Agosto!$F$31</f>
        <v>*</v>
      </c>
      <c r="AC36" s="11" t="str">
        <f>[32]Agosto!$F$32</f>
        <v>*</v>
      </c>
      <c r="AD36" s="11" t="str">
        <f>[32]Agosto!$F$33</f>
        <v>*</v>
      </c>
      <c r="AE36" s="11" t="str">
        <f>[32]Agosto!$F$34</f>
        <v>*</v>
      </c>
      <c r="AF36" s="11" t="str">
        <f>[32]Agosto!$F$35</f>
        <v>*</v>
      </c>
      <c r="AG36" s="15" t="s">
        <v>226</v>
      </c>
      <c r="AH36" s="88" t="s">
        <v>226</v>
      </c>
    </row>
    <row r="37" spans="1:36" x14ac:dyDescent="0.2">
      <c r="A37" s="58" t="s">
        <v>14</v>
      </c>
      <c r="B37" s="11">
        <f>[33]Agosto!$F$5</f>
        <v>78</v>
      </c>
      <c r="C37" s="11">
        <f>[33]Agosto!$F$6</f>
        <v>65</v>
      </c>
      <c r="D37" s="11">
        <f>[33]Agosto!$F$7</f>
        <v>69</v>
      </c>
      <c r="E37" s="11">
        <f>[33]Agosto!$F$8</f>
        <v>92</v>
      </c>
      <c r="F37" s="11">
        <f>[33]Agosto!$F$9</f>
        <v>92</v>
      </c>
      <c r="G37" s="11">
        <f>[33]Agosto!$F$10</f>
        <v>94</v>
      </c>
      <c r="H37" s="11">
        <f>[33]Agosto!$F$11</f>
        <v>93</v>
      </c>
      <c r="I37" s="11">
        <f>[33]Agosto!$F$12</f>
        <v>86</v>
      </c>
      <c r="J37" s="11">
        <f>[33]Agosto!$F$13</f>
        <v>88</v>
      </c>
      <c r="K37" s="11">
        <f>[33]Agosto!$F$14</f>
        <v>86</v>
      </c>
      <c r="L37" s="11">
        <f>[33]Agosto!$F$15</f>
        <v>87</v>
      </c>
      <c r="M37" s="11">
        <f>[33]Agosto!$F$16</f>
        <v>80</v>
      </c>
      <c r="N37" s="11">
        <f>[33]Agosto!$F$17</f>
        <v>87</v>
      </c>
      <c r="O37" s="11">
        <f>[33]Agosto!$F$18</f>
        <v>76</v>
      </c>
      <c r="P37" s="11">
        <f>[33]Agosto!$F$19</f>
        <v>75</v>
      </c>
      <c r="Q37" s="11">
        <f>[33]Agosto!$F$20</f>
        <v>75</v>
      </c>
      <c r="R37" s="11">
        <f>[33]Agosto!$F$21</f>
        <v>74</v>
      </c>
      <c r="S37" s="11">
        <f>[33]Agosto!$F$22</f>
        <v>61</v>
      </c>
      <c r="T37" s="11">
        <f>[33]Agosto!$F$23</f>
        <v>79</v>
      </c>
      <c r="U37" s="11">
        <f>[33]Agosto!$F$24</f>
        <v>88</v>
      </c>
      <c r="V37" s="11">
        <f>[33]Agosto!$F$25</f>
        <v>88</v>
      </c>
      <c r="W37" s="11">
        <f>[33]Agosto!$F$26</f>
        <v>79</v>
      </c>
      <c r="X37" s="11">
        <f>[33]Agosto!$F$27</f>
        <v>84</v>
      </c>
      <c r="Y37" s="11">
        <f>[33]Agosto!$F$28</f>
        <v>89</v>
      </c>
      <c r="Z37" s="11">
        <f>[33]Agosto!$F$29</f>
        <v>83</v>
      </c>
      <c r="AA37" s="11">
        <f>[33]Agosto!$F$30</f>
        <v>84</v>
      </c>
      <c r="AB37" s="11">
        <f>[33]Agosto!$F$31</f>
        <v>68</v>
      </c>
      <c r="AC37" s="11">
        <f>[33]Agosto!$F$32</f>
        <v>79</v>
      </c>
      <c r="AD37" s="11">
        <f>[33]Agosto!$F$33</f>
        <v>86</v>
      </c>
      <c r="AE37" s="11">
        <f>[33]Agosto!$F$34</f>
        <v>81</v>
      </c>
      <c r="AF37" s="11">
        <f>[33]Agosto!$F$35</f>
        <v>78</v>
      </c>
      <c r="AG37" s="15">
        <f t="shared" ref="AG37" si="14">MAX(B37:AF37)</f>
        <v>94</v>
      </c>
      <c r="AH37" s="88">
        <f t="shared" ref="AH37:AH38" si="15">AVERAGE(B37:AF37)</f>
        <v>81.41935483870968</v>
      </c>
    </row>
    <row r="38" spans="1:36" x14ac:dyDescent="0.2">
      <c r="A38" s="58" t="s">
        <v>174</v>
      </c>
      <c r="B38" s="11">
        <f>[34]Agosto!$F$5</f>
        <v>87</v>
      </c>
      <c r="C38" s="11">
        <f>[34]Agosto!$F$6</f>
        <v>81</v>
      </c>
      <c r="D38" s="11">
        <f>[34]Agosto!$F$7</f>
        <v>59</v>
      </c>
      <c r="E38" s="11">
        <f>[34]Agosto!$F$8</f>
        <v>82</v>
      </c>
      <c r="F38" s="11">
        <f>[34]Agosto!$F$9</f>
        <v>86</v>
      </c>
      <c r="G38" s="11">
        <f>[34]Agosto!$F$10</f>
        <v>85</v>
      </c>
      <c r="H38" s="11">
        <f>[34]Agosto!$F$11</f>
        <v>92</v>
      </c>
      <c r="I38" s="11">
        <f>[34]Agosto!$F$12</f>
        <v>90</v>
      </c>
      <c r="J38" s="11">
        <f>[34]Agosto!$F$13</f>
        <v>88</v>
      </c>
      <c r="K38" s="11">
        <f>[34]Agosto!$F$14</f>
        <v>86</v>
      </c>
      <c r="L38" s="11">
        <f>[34]Agosto!$F$15</f>
        <v>88</v>
      </c>
      <c r="M38" s="11">
        <f>[34]Agosto!$F$16</f>
        <v>87</v>
      </c>
      <c r="N38" s="11">
        <f>[34]Agosto!$F$17</f>
        <v>86</v>
      </c>
      <c r="O38" s="11">
        <f>[34]Agosto!$F$18</f>
        <v>58</v>
      </c>
      <c r="P38" s="11">
        <f>[34]Agosto!$F$19</f>
        <v>70</v>
      </c>
      <c r="Q38" s="11">
        <f>[34]Agosto!$F$20</f>
        <v>81</v>
      </c>
      <c r="R38" s="11">
        <f>[34]Agosto!$F$21</f>
        <v>82</v>
      </c>
      <c r="S38" s="11">
        <f>[34]Agosto!$F$22</f>
        <v>85</v>
      </c>
      <c r="T38" s="11">
        <f>[34]Agosto!$F$23</f>
        <v>84</v>
      </c>
      <c r="U38" s="11">
        <f>[34]Agosto!$F$24</f>
        <v>91</v>
      </c>
      <c r="V38" s="11">
        <f>[34]Agosto!$F$25</f>
        <v>88</v>
      </c>
      <c r="W38" s="11">
        <f>[34]Agosto!$F$26</f>
        <v>67</v>
      </c>
      <c r="X38" s="11">
        <f>[34]Agosto!$F$27</f>
        <v>68</v>
      </c>
      <c r="Y38" s="11">
        <f>[34]Agosto!$F$28</f>
        <v>77</v>
      </c>
      <c r="Z38" s="11">
        <f>[34]Agosto!$F$29</f>
        <v>56</v>
      </c>
      <c r="AA38" s="11">
        <f>[34]Agosto!$F$30</f>
        <v>70</v>
      </c>
      <c r="AB38" s="11">
        <f>[34]Agosto!$F$31</f>
        <v>73</v>
      </c>
      <c r="AC38" s="11">
        <f>[34]Agosto!$F$32</f>
        <v>78</v>
      </c>
      <c r="AD38" s="11">
        <f>[34]Agosto!$F$33</f>
        <v>83</v>
      </c>
      <c r="AE38" s="11">
        <f>[34]Agosto!$F$34</f>
        <v>81</v>
      </c>
      <c r="AF38" s="11">
        <f>[34]Agosto!$F$35</f>
        <v>83</v>
      </c>
      <c r="AG38" s="15">
        <f>MAX(B38:AF38)</f>
        <v>92</v>
      </c>
      <c r="AH38" s="88">
        <f t="shared" si="15"/>
        <v>79.741935483870961</v>
      </c>
    </row>
    <row r="39" spans="1:36" x14ac:dyDescent="0.2">
      <c r="A39" s="58" t="s">
        <v>15</v>
      </c>
      <c r="B39" s="11">
        <f>[35]Agosto!$F$5</f>
        <v>74</v>
      </c>
      <c r="C39" s="11">
        <f>[35]Agosto!$F$6</f>
        <v>93</v>
      </c>
      <c r="D39" s="11">
        <f>[35]Agosto!$F$7</f>
        <v>94</v>
      </c>
      <c r="E39" s="11">
        <f>[35]Agosto!$F$8</f>
        <v>70</v>
      </c>
      <c r="F39" s="11">
        <f>[35]Agosto!$F$9</f>
        <v>94</v>
      </c>
      <c r="G39" s="11">
        <f>[35]Agosto!$F$10</f>
        <v>96</v>
      </c>
      <c r="H39" s="11">
        <f>[35]Agosto!$F$11</f>
        <v>94</v>
      </c>
      <c r="I39" s="11">
        <f>[35]Agosto!$F$12</f>
        <v>94</v>
      </c>
      <c r="J39" s="11">
        <f>[35]Agosto!$F$13</f>
        <v>68</v>
      </c>
      <c r="K39" s="11">
        <f>[35]Agosto!$F$14</f>
        <v>96</v>
      </c>
      <c r="L39" s="11">
        <f>[35]Agosto!$F$15</f>
        <v>93</v>
      </c>
      <c r="M39" s="11">
        <f>[35]Agosto!$F$16</f>
        <v>70</v>
      </c>
      <c r="N39" s="11">
        <f>[35]Agosto!$F$17</f>
        <v>93</v>
      </c>
      <c r="O39" s="11">
        <f>[35]Agosto!$F$18</f>
        <v>81</v>
      </c>
      <c r="P39" s="11">
        <f>[35]Agosto!$F$19</f>
        <v>89</v>
      </c>
      <c r="Q39" s="11">
        <f>[35]Agosto!$F$20</f>
        <v>78</v>
      </c>
      <c r="R39" s="11">
        <f>[35]Agosto!$F$21</f>
        <v>72</v>
      </c>
      <c r="S39" s="11">
        <f>[35]Agosto!$F$22</f>
        <v>56</v>
      </c>
      <c r="T39" s="11">
        <f>[35]Agosto!$F$23</f>
        <v>96</v>
      </c>
      <c r="U39" s="11">
        <f>[35]Agosto!$F$24</f>
        <v>81</v>
      </c>
      <c r="V39" s="11">
        <f>[35]Agosto!$F$25</f>
        <v>84</v>
      </c>
      <c r="W39" s="11">
        <f>[35]Agosto!$F$26</f>
        <v>86</v>
      </c>
      <c r="X39" s="11">
        <f>[35]Agosto!$F$27</f>
        <v>91</v>
      </c>
      <c r="Y39" s="11">
        <f>[35]Agosto!$F$28</f>
        <v>74</v>
      </c>
      <c r="Z39" s="11">
        <f>[35]Agosto!$F$29</f>
        <v>80</v>
      </c>
      <c r="AA39" s="11">
        <f>[35]Agosto!$F$30</f>
        <v>90</v>
      </c>
      <c r="AB39" s="11">
        <f>[35]Agosto!$F$31</f>
        <v>88</v>
      </c>
      <c r="AC39" s="11">
        <f>[35]Agosto!$F$32</f>
        <v>88</v>
      </c>
      <c r="AD39" s="11">
        <f>[35]Agosto!$F$33</f>
        <v>73</v>
      </c>
      <c r="AE39" s="11">
        <f>[35]Agosto!$F$34</f>
        <v>69</v>
      </c>
      <c r="AF39" s="11">
        <f>[35]Agosto!$F$35</f>
        <v>93</v>
      </c>
      <c r="AG39" s="15">
        <f t="shared" ref="AG39:AG41" si="16">MAX(B39:AF39)</f>
        <v>96</v>
      </c>
      <c r="AH39" s="88">
        <f t="shared" ref="AH39:AH41" si="17">AVERAGE(B39:AF39)</f>
        <v>83.806451612903231</v>
      </c>
      <c r="AI39" s="12" t="s">
        <v>47</v>
      </c>
      <c r="AJ39" t="s">
        <v>47</v>
      </c>
    </row>
    <row r="40" spans="1:36" x14ac:dyDescent="0.2">
      <c r="A40" s="58" t="s">
        <v>16</v>
      </c>
      <c r="B40" s="11">
        <f>[36]Agosto!$F$5</f>
        <v>71</v>
      </c>
      <c r="C40" s="11">
        <f>[36]Agosto!$F$6</f>
        <v>88</v>
      </c>
      <c r="D40" s="11">
        <f>[36]Agosto!$F$7</f>
        <v>86</v>
      </c>
      <c r="E40" s="11">
        <f>[36]Agosto!$F$8</f>
        <v>79</v>
      </c>
      <c r="F40" s="11">
        <f>[36]Agosto!$F$9</f>
        <v>85</v>
      </c>
      <c r="G40" s="11">
        <f>[36]Agosto!$F$10</f>
        <v>88</v>
      </c>
      <c r="H40" s="11">
        <f>[36]Agosto!$F$11</f>
        <v>72</v>
      </c>
      <c r="I40" s="11">
        <f>[36]Agosto!$F$12</f>
        <v>83</v>
      </c>
      <c r="J40" s="11">
        <f>[36]Agosto!$F$13</f>
        <v>75</v>
      </c>
      <c r="K40" s="11">
        <f>[36]Agosto!$F$14</f>
        <v>77</v>
      </c>
      <c r="L40" s="11">
        <f>[36]Agosto!$F$15</f>
        <v>93</v>
      </c>
      <c r="M40" s="11">
        <f>[36]Agosto!$F$16</f>
        <v>67</v>
      </c>
      <c r="N40" s="11">
        <f>[36]Agosto!$F$17</f>
        <v>78</v>
      </c>
      <c r="O40" s="11">
        <f>[36]Agosto!$F$18</f>
        <v>68</v>
      </c>
      <c r="P40" s="11">
        <f>[36]Agosto!$F$19</f>
        <v>77</v>
      </c>
      <c r="Q40" s="11">
        <f>[36]Agosto!$F$20</f>
        <v>86</v>
      </c>
      <c r="R40" s="11">
        <f>[36]Agosto!$F$21</f>
        <v>53</v>
      </c>
      <c r="S40" s="11">
        <f>[36]Agosto!$F$22</f>
        <v>69</v>
      </c>
      <c r="T40" s="11">
        <f>[36]Agosto!$F$23</f>
        <v>75</v>
      </c>
      <c r="U40" s="11">
        <f>[36]Agosto!$F$24</f>
        <v>73</v>
      </c>
      <c r="V40" s="11">
        <f>[36]Agosto!$F$25</f>
        <v>75</v>
      </c>
      <c r="W40" s="11">
        <f>[36]Agosto!$F$26</f>
        <v>76</v>
      </c>
      <c r="X40" s="11">
        <f>[36]Agosto!$F$27</f>
        <v>67</v>
      </c>
      <c r="Y40" s="11">
        <f>[36]Agosto!$F$28</f>
        <v>59</v>
      </c>
      <c r="Z40" s="11">
        <f>[36]Agosto!$F$29</f>
        <v>58</v>
      </c>
      <c r="AA40" s="11">
        <f>[36]Agosto!$F$30</f>
        <v>75</v>
      </c>
      <c r="AB40" s="11">
        <f>[36]Agosto!$F$31</f>
        <v>75</v>
      </c>
      <c r="AC40" s="11">
        <f>[36]Agosto!$F$32</f>
        <v>66</v>
      </c>
      <c r="AD40" s="11">
        <f>[36]Agosto!$F$33</f>
        <v>42</v>
      </c>
      <c r="AE40" s="11">
        <f>[36]Agosto!$F$34</f>
        <v>56</v>
      </c>
      <c r="AF40" s="11">
        <f>[36]Agosto!$F$35</f>
        <v>78</v>
      </c>
      <c r="AG40" s="15">
        <f t="shared" si="16"/>
        <v>93</v>
      </c>
      <c r="AH40" s="88">
        <f t="shared" si="17"/>
        <v>73.225806451612897</v>
      </c>
    </row>
    <row r="41" spans="1:36" x14ac:dyDescent="0.2">
      <c r="A41" s="58" t="s">
        <v>175</v>
      </c>
      <c r="B41" s="11">
        <f>[37]Agosto!$F$5</f>
        <v>83</v>
      </c>
      <c r="C41" s="11">
        <f>[37]Agosto!$F$6</f>
        <v>78</v>
      </c>
      <c r="D41" s="11">
        <f>[37]Agosto!$F$7</f>
        <v>66</v>
      </c>
      <c r="E41" s="11">
        <f>[37]Agosto!$F$8</f>
        <v>78</v>
      </c>
      <c r="F41" s="11">
        <f>[37]Agosto!$F$9</f>
        <v>86</v>
      </c>
      <c r="G41" s="11">
        <f>[37]Agosto!$F$10</f>
        <v>98</v>
      </c>
      <c r="H41" s="11">
        <f>[37]Agosto!$F$11</f>
        <v>92</v>
      </c>
      <c r="I41" s="11">
        <f>[37]Agosto!$F$12</f>
        <v>82</v>
      </c>
      <c r="J41" s="11">
        <f>[37]Agosto!$F$13</f>
        <v>67</v>
      </c>
      <c r="K41" s="11">
        <f>[37]Agosto!$F$14</f>
        <v>69</v>
      </c>
      <c r="L41" s="11">
        <f>[37]Agosto!$F$15</f>
        <v>92</v>
      </c>
      <c r="M41" s="11">
        <f>[37]Agosto!$F$16</f>
        <v>82</v>
      </c>
      <c r="N41" s="11">
        <f>[37]Agosto!$F$17</f>
        <v>76</v>
      </c>
      <c r="O41" s="11">
        <f>[37]Agosto!$F$18</f>
        <v>51</v>
      </c>
      <c r="P41" s="11">
        <f>[37]Agosto!$F$19</f>
        <v>84</v>
      </c>
      <c r="Q41" s="11">
        <f>[37]Agosto!$F$20</f>
        <v>79</v>
      </c>
      <c r="R41" s="11">
        <f>[37]Agosto!$F$21</f>
        <v>71</v>
      </c>
      <c r="S41" s="11">
        <f>[37]Agosto!$F$22</f>
        <v>67</v>
      </c>
      <c r="T41" s="11">
        <f>[37]Agosto!$F$23</f>
        <v>85</v>
      </c>
      <c r="U41" s="11">
        <f>[37]Agosto!$F$24</f>
        <v>88</v>
      </c>
      <c r="V41" s="11">
        <f>[37]Agosto!$F$25</f>
        <v>93</v>
      </c>
      <c r="W41" s="11">
        <f>[37]Agosto!$F$26</f>
        <v>90</v>
      </c>
      <c r="X41" s="11">
        <f>[37]Agosto!$F$27</f>
        <v>69</v>
      </c>
      <c r="Y41" s="11">
        <f>[37]Agosto!$F$28</f>
        <v>93</v>
      </c>
      <c r="Z41" s="11">
        <f>[37]Agosto!$F$29</f>
        <v>72</v>
      </c>
      <c r="AA41" s="11">
        <f>[37]Agosto!$F$30</f>
        <v>66</v>
      </c>
      <c r="AB41" s="11">
        <f>[37]Agosto!$F$31</f>
        <v>66</v>
      </c>
      <c r="AC41" s="11">
        <f>[37]Agosto!$F$32</f>
        <v>82</v>
      </c>
      <c r="AD41" s="11">
        <f>[37]Agosto!$F$33</f>
        <v>76</v>
      </c>
      <c r="AE41" s="11">
        <f>[37]Agosto!$F$34</f>
        <v>83</v>
      </c>
      <c r="AF41" s="11">
        <f>[37]Agosto!$F$35</f>
        <v>67</v>
      </c>
      <c r="AG41" s="15">
        <f t="shared" si="16"/>
        <v>98</v>
      </c>
      <c r="AH41" s="88">
        <f t="shared" si="17"/>
        <v>78.41935483870968</v>
      </c>
    </row>
    <row r="42" spans="1:36" x14ac:dyDescent="0.2">
      <c r="A42" s="58" t="s">
        <v>17</v>
      </c>
      <c r="B42" s="11">
        <f>[38]Agosto!$F$5</f>
        <v>75</v>
      </c>
      <c r="C42" s="11">
        <f>[38]Agosto!$F$6</f>
        <v>80</v>
      </c>
      <c r="D42" s="11">
        <f>[38]Agosto!$F$7</f>
        <v>87</v>
      </c>
      <c r="E42" s="11">
        <f>[38]Agosto!$F$8</f>
        <v>97</v>
      </c>
      <c r="F42" s="11">
        <f>[38]Agosto!$F$9</f>
        <v>97</v>
      </c>
      <c r="G42" s="11">
        <f>[38]Agosto!$F$10</f>
        <v>95</v>
      </c>
      <c r="H42" s="11">
        <f>[38]Agosto!$F$11</f>
        <v>90</v>
      </c>
      <c r="I42" s="11">
        <f>[38]Agosto!$F$12</f>
        <v>100</v>
      </c>
      <c r="J42" s="11">
        <f>[38]Agosto!$F$13</f>
        <v>73</v>
      </c>
      <c r="K42" s="11">
        <f>[38]Agosto!$F$14</f>
        <v>93</v>
      </c>
      <c r="L42" s="11">
        <f>[38]Agosto!$F$15</f>
        <v>100</v>
      </c>
      <c r="M42" s="11">
        <f>[38]Agosto!$F$16</f>
        <v>85</v>
      </c>
      <c r="N42" s="11">
        <f>[38]Agosto!$F$17</f>
        <v>90</v>
      </c>
      <c r="O42" s="11">
        <f>[38]Agosto!$F$18</f>
        <v>67</v>
      </c>
      <c r="P42" s="11">
        <f>[38]Agosto!$F$19</f>
        <v>82</v>
      </c>
      <c r="Q42" s="11">
        <f>[38]Agosto!$F$20</f>
        <v>71</v>
      </c>
      <c r="R42" s="11">
        <f>[38]Agosto!$F$21</f>
        <v>62</v>
      </c>
      <c r="S42" s="11">
        <f>[38]Agosto!$F$22</f>
        <v>80</v>
      </c>
      <c r="T42" s="11">
        <f>[38]Agosto!$F$23</f>
        <v>90</v>
      </c>
      <c r="U42" s="11">
        <f>[38]Agosto!$F$24</f>
        <v>85</v>
      </c>
      <c r="V42" s="11">
        <f>[38]Agosto!$F$25</f>
        <v>100</v>
      </c>
      <c r="W42" s="11">
        <f>[38]Agosto!$F$26</f>
        <v>93</v>
      </c>
      <c r="X42" s="11">
        <f>[38]Agosto!$F$27</f>
        <v>98</v>
      </c>
      <c r="Y42" s="11">
        <f>[38]Agosto!$F$28</f>
        <v>98</v>
      </c>
      <c r="Z42" s="11">
        <f>[38]Agosto!$F$29</f>
        <v>79</v>
      </c>
      <c r="AA42" s="11">
        <f>[38]Agosto!$F$30</f>
        <v>77</v>
      </c>
      <c r="AB42" s="11">
        <f>[38]Agosto!$F$31</f>
        <v>85</v>
      </c>
      <c r="AC42" s="11">
        <f>[38]Agosto!$F$32</f>
        <v>98</v>
      </c>
      <c r="AD42" s="11">
        <f>[38]Agosto!$F$33</f>
        <v>82</v>
      </c>
      <c r="AE42" s="11">
        <f>[38]Agosto!$F$34</f>
        <v>81</v>
      </c>
      <c r="AF42" s="11">
        <f>[38]Agosto!$F$35</f>
        <v>76</v>
      </c>
      <c r="AG42" s="15">
        <f t="shared" ref="AG42:AG43" si="18">MAX(B42:AF42)</f>
        <v>100</v>
      </c>
      <c r="AH42" s="88">
        <f t="shared" ref="AH42:AH43" si="19">AVERAGE(B42:AF42)</f>
        <v>86</v>
      </c>
    </row>
    <row r="43" spans="1:36" x14ac:dyDescent="0.2">
      <c r="A43" s="58" t="s">
        <v>157</v>
      </c>
      <c r="B43" s="11">
        <f>[39]Agosto!$F$5</f>
        <v>64</v>
      </c>
      <c r="C43" s="11">
        <f>[39]Agosto!$F$6</f>
        <v>92</v>
      </c>
      <c r="D43" s="11">
        <f>[39]Agosto!$F$7</f>
        <v>77</v>
      </c>
      <c r="E43" s="11">
        <f>[39]Agosto!$F$8</f>
        <v>97</v>
      </c>
      <c r="F43" s="11">
        <f>[39]Agosto!$F$9</f>
        <v>78</v>
      </c>
      <c r="G43" s="11">
        <f>[39]Agosto!$F$10</f>
        <v>92</v>
      </c>
      <c r="H43" s="11">
        <f>[39]Agosto!$F$11</f>
        <v>90</v>
      </c>
      <c r="I43" s="11">
        <f>[39]Agosto!$F$12</f>
        <v>74</v>
      </c>
      <c r="J43" s="11">
        <f>[39]Agosto!$F$13</f>
        <v>67</v>
      </c>
      <c r="K43" s="11">
        <f>[39]Agosto!$F$14</f>
        <v>92</v>
      </c>
      <c r="L43" s="11">
        <f>[39]Agosto!$F$15</f>
        <v>100</v>
      </c>
      <c r="M43" s="11">
        <f>[39]Agosto!$F$16</f>
        <v>80</v>
      </c>
      <c r="N43" s="11">
        <f>[39]Agosto!$F$17</f>
        <v>89</v>
      </c>
      <c r="O43" s="11">
        <f>[39]Agosto!$F$18</f>
        <v>68</v>
      </c>
      <c r="P43" s="11">
        <f>[39]Agosto!$F$19</f>
        <v>77</v>
      </c>
      <c r="Q43" s="11">
        <f>[39]Agosto!$F$20</f>
        <v>71</v>
      </c>
      <c r="R43" s="11">
        <f>[39]Agosto!$F$21</f>
        <v>62</v>
      </c>
      <c r="S43" s="11">
        <f>[39]Agosto!$F$22</f>
        <v>62</v>
      </c>
      <c r="T43" s="11">
        <f>[39]Agosto!$F$23</f>
        <v>93</v>
      </c>
      <c r="U43" s="11">
        <f>[39]Agosto!$F$24</f>
        <v>88</v>
      </c>
      <c r="V43" s="11">
        <f>[39]Agosto!$F$25</f>
        <v>87</v>
      </c>
      <c r="W43" s="11">
        <f>[39]Agosto!$F$26</f>
        <v>84</v>
      </c>
      <c r="X43" s="11">
        <f>[39]Agosto!$F$27</f>
        <v>88</v>
      </c>
      <c r="Y43" s="11">
        <f>[39]Agosto!$F$28</f>
        <v>86</v>
      </c>
      <c r="Z43" s="11">
        <f>[39]Agosto!$F$29</f>
        <v>85</v>
      </c>
      <c r="AA43" s="11">
        <f>[39]Agosto!$F$30</f>
        <v>87</v>
      </c>
      <c r="AB43" s="11">
        <f>[39]Agosto!$F$31</f>
        <v>95</v>
      </c>
      <c r="AC43" s="11">
        <f>[39]Agosto!$F$32</f>
        <v>91</v>
      </c>
      <c r="AD43" s="11">
        <f>[39]Agosto!$F$33</f>
        <v>79</v>
      </c>
      <c r="AE43" s="11">
        <f>[39]Agosto!$F$34</f>
        <v>70</v>
      </c>
      <c r="AF43" s="11">
        <f>[39]Agosto!$F$35</f>
        <v>67</v>
      </c>
      <c r="AG43" s="15">
        <f t="shared" si="18"/>
        <v>100</v>
      </c>
      <c r="AH43" s="88">
        <f t="shared" si="19"/>
        <v>81.677419354838705</v>
      </c>
    </row>
    <row r="44" spans="1:36" x14ac:dyDescent="0.2">
      <c r="A44" s="58" t="s">
        <v>18</v>
      </c>
      <c r="B44" s="11">
        <f>[40]Agosto!$F$5</f>
        <v>62</v>
      </c>
      <c r="C44" s="11">
        <f>[40]Agosto!$F$6</f>
        <v>79</v>
      </c>
      <c r="D44" s="11">
        <f>[40]Agosto!$F$7</f>
        <v>76</v>
      </c>
      <c r="E44" s="11">
        <f>[40]Agosto!$F$8</f>
        <v>64</v>
      </c>
      <c r="F44" s="11">
        <f>[40]Agosto!$F$9</f>
        <v>92</v>
      </c>
      <c r="G44" s="11">
        <f>[40]Agosto!$F$10</f>
        <v>94</v>
      </c>
      <c r="H44" s="11">
        <f>[40]Agosto!$F$11</f>
        <v>93</v>
      </c>
      <c r="I44" s="11">
        <f>[40]Agosto!$F$12</f>
        <v>68</v>
      </c>
      <c r="J44" s="11">
        <f>[40]Agosto!$F$13</f>
        <v>71</v>
      </c>
      <c r="K44" s="11">
        <f>[40]Agosto!$F$14</f>
        <v>76</v>
      </c>
      <c r="L44" s="11">
        <f>[40]Agosto!$F$15</f>
        <v>81</v>
      </c>
      <c r="M44" s="11">
        <f>[40]Agosto!$F$16</f>
        <v>73</v>
      </c>
      <c r="N44" s="11">
        <f>[40]Agosto!$F$17</f>
        <v>74</v>
      </c>
      <c r="O44" s="11">
        <f>[40]Agosto!$F$18</f>
        <v>62</v>
      </c>
      <c r="P44" s="11">
        <f>[40]Agosto!$F$19</f>
        <v>80</v>
      </c>
      <c r="Q44" s="11">
        <f>[40]Agosto!$F$20</f>
        <v>76</v>
      </c>
      <c r="R44" s="11">
        <f>[40]Agosto!$F$21</f>
        <v>61</v>
      </c>
      <c r="S44" s="11">
        <f>[40]Agosto!$F$22</f>
        <v>63</v>
      </c>
      <c r="T44" s="11">
        <f>[40]Agosto!$F$23</f>
        <v>84</v>
      </c>
      <c r="U44" s="11">
        <f>[40]Agosto!$F$24</f>
        <v>97</v>
      </c>
      <c r="V44" s="11">
        <f>[40]Agosto!$F$25</f>
        <v>82</v>
      </c>
      <c r="W44" s="11">
        <f>[40]Agosto!$F$26</f>
        <v>72</v>
      </c>
      <c r="X44" s="11">
        <f>[40]Agosto!$F$27</f>
        <v>60</v>
      </c>
      <c r="Y44" s="11">
        <f>[40]Agosto!$F$28</f>
        <v>75</v>
      </c>
      <c r="Z44" s="11">
        <f>[40]Agosto!$F$29</f>
        <v>59</v>
      </c>
      <c r="AA44" s="11">
        <f>[40]Agosto!$F$30</f>
        <v>54</v>
      </c>
      <c r="AB44" s="11">
        <f>[40]Agosto!$F$31</f>
        <v>81</v>
      </c>
      <c r="AC44" s="11">
        <f>[40]Agosto!$F$32</f>
        <v>87</v>
      </c>
      <c r="AD44" s="11">
        <f>[40]Agosto!$F$33</f>
        <v>68</v>
      </c>
      <c r="AE44" s="11">
        <f>[40]Agosto!$F$34</f>
        <v>62</v>
      </c>
      <c r="AF44" s="11">
        <f>[40]Agosto!$F$35</f>
        <v>63</v>
      </c>
      <c r="AG44" s="15">
        <f t="shared" ref="AG44:AG45" si="20">MAX(B44:AF44)</f>
        <v>97</v>
      </c>
      <c r="AH44" s="88">
        <f t="shared" ref="AH44:AH45" si="21">AVERAGE(B44:AF44)</f>
        <v>73.838709677419359</v>
      </c>
      <c r="AJ44" t="s">
        <v>47</v>
      </c>
    </row>
    <row r="45" spans="1:36" x14ac:dyDescent="0.2">
      <c r="A45" s="58" t="s">
        <v>162</v>
      </c>
      <c r="B45" s="11">
        <f>[41]Agosto!$F$5</f>
        <v>82</v>
      </c>
      <c r="C45" s="11">
        <f>[41]Agosto!$F$6</f>
        <v>72</v>
      </c>
      <c r="D45" s="11">
        <f>[41]Agosto!$F$7</f>
        <v>75</v>
      </c>
      <c r="E45" s="11">
        <f>[41]Agosto!$F$8</f>
        <v>98</v>
      </c>
      <c r="F45" s="11">
        <f>[41]Agosto!$F$9</f>
        <v>91</v>
      </c>
      <c r="G45" s="11">
        <f>[41]Agosto!$F$10</f>
        <v>97</v>
      </c>
      <c r="H45" s="11">
        <f>[41]Agosto!$F$11</f>
        <v>93</v>
      </c>
      <c r="I45" s="11">
        <f>[41]Agosto!$F$12</f>
        <v>90</v>
      </c>
      <c r="J45" s="11">
        <f>[41]Agosto!$F$13</f>
        <v>95</v>
      </c>
      <c r="K45" s="11">
        <f>[41]Agosto!$F$14</f>
        <v>89</v>
      </c>
      <c r="L45" s="11">
        <f>[41]Agosto!$F$15</f>
        <v>95</v>
      </c>
      <c r="M45" s="11">
        <f>[41]Agosto!$F$16</f>
        <v>83</v>
      </c>
      <c r="N45" s="11">
        <f>[41]Agosto!$F$17</f>
        <v>86</v>
      </c>
      <c r="O45" s="11">
        <f>[41]Agosto!$F$18</f>
        <v>82</v>
      </c>
      <c r="P45" s="11">
        <f>[41]Agosto!$F$19</f>
        <v>75</v>
      </c>
      <c r="Q45" s="11">
        <f>[41]Agosto!$F$20</f>
        <v>82</v>
      </c>
      <c r="R45" s="11">
        <f>[41]Agosto!$F$21</f>
        <v>83</v>
      </c>
      <c r="S45" s="11">
        <f>[41]Agosto!$F$22</f>
        <v>65</v>
      </c>
      <c r="T45" s="11">
        <f>[41]Agosto!$F$23</f>
        <v>88</v>
      </c>
      <c r="U45" s="11">
        <f>[41]Agosto!$F$24</f>
        <v>91</v>
      </c>
      <c r="V45" s="11">
        <f>[41]Agosto!$F$25</f>
        <v>84</v>
      </c>
      <c r="W45" s="11">
        <f>[41]Agosto!$F$26</f>
        <v>81</v>
      </c>
      <c r="X45" s="11">
        <f>[41]Agosto!$F$27</f>
        <v>87</v>
      </c>
      <c r="Y45" s="11">
        <f>[41]Agosto!$F$28</f>
        <v>80</v>
      </c>
      <c r="Z45" s="11">
        <f>[41]Agosto!$F$29</f>
        <v>81</v>
      </c>
      <c r="AA45" s="11">
        <f>[41]Agosto!$F$30</f>
        <v>73</v>
      </c>
      <c r="AB45" s="11">
        <f>[41]Agosto!$F$31</f>
        <v>77</v>
      </c>
      <c r="AC45" s="11">
        <f>[41]Agosto!$F$32</f>
        <v>90</v>
      </c>
      <c r="AD45" s="11">
        <f>[41]Agosto!$F$33</f>
        <v>83</v>
      </c>
      <c r="AE45" s="11">
        <f>[41]Agosto!$F$34</f>
        <v>77</v>
      </c>
      <c r="AF45" s="11">
        <f>[41]Agosto!$F$35</f>
        <v>78</v>
      </c>
      <c r="AG45" s="15">
        <f t="shared" si="20"/>
        <v>98</v>
      </c>
      <c r="AH45" s="88">
        <f t="shared" si="21"/>
        <v>83.967741935483872</v>
      </c>
      <c r="AJ45" t="s">
        <v>47</v>
      </c>
    </row>
    <row r="46" spans="1:36" x14ac:dyDescent="0.2">
      <c r="A46" s="58" t="s">
        <v>19</v>
      </c>
      <c r="B46" s="11">
        <f>[42]Agosto!$F$5</f>
        <v>81</v>
      </c>
      <c r="C46" s="11">
        <f>[42]Agosto!$F$6</f>
        <v>87</v>
      </c>
      <c r="D46" s="11">
        <f>[42]Agosto!$F$7</f>
        <v>90</v>
      </c>
      <c r="E46" s="11">
        <f>[42]Agosto!$F$8</f>
        <v>84</v>
      </c>
      <c r="F46" s="11">
        <f>[42]Agosto!$F$9</f>
        <v>84</v>
      </c>
      <c r="G46" s="11">
        <f>[42]Agosto!$F$10</f>
        <v>86</v>
      </c>
      <c r="H46" s="11">
        <f>[42]Agosto!$F$11</f>
        <v>92</v>
      </c>
      <c r="I46" s="11">
        <f>[42]Agosto!$F$12</f>
        <v>87</v>
      </c>
      <c r="J46" s="11">
        <f>[42]Agosto!$F$13</f>
        <v>77</v>
      </c>
      <c r="K46" s="11">
        <f>[42]Agosto!$F$14</f>
        <v>97</v>
      </c>
      <c r="L46" s="11">
        <f>[42]Agosto!$F$15</f>
        <v>97</v>
      </c>
      <c r="M46" s="11">
        <f>[42]Agosto!$F$16</f>
        <v>72</v>
      </c>
      <c r="N46" s="11">
        <f>[42]Agosto!$F$17</f>
        <v>86</v>
      </c>
      <c r="O46" s="11">
        <f>[42]Agosto!$F$18</f>
        <v>87</v>
      </c>
      <c r="P46" s="11">
        <f>[42]Agosto!$F$19</f>
        <v>75</v>
      </c>
      <c r="Q46" s="11">
        <f>[42]Agosto!$F$20</f>
        <v>74</v>
      </c>
      <c r="R46" s="11">
        <f>[42]Agosto!$F$21</f>
        <v>65</v>
      </c>
      <c r="S46" s="11">
        <f>[42]Agosto!$F$22</f>
        <v>64</v>
      </c>
      <c r="T46" s="11">
        <f>[42]Agosto!$F$23</f>
        <v>93</v>
      </c>
      <c r="U46" s="11">
        <f>[42]Agosto!$F$24</f>
        <v>88</v>
      </c>
      <c r="V46" s="11">
        <f>[42]Agosto!$F$25</f>
        <v>87</v>
      </c>
      <c r="W46" s="11">
        <f>[42]Agosto!$F$26</f>
        <v>81</v>
      </c>
      <c r="X46" s="11">
        <f>[42]Agosto!$F$27</f>
        <v>94</v>
      </c>
      <c r="Y46" s="11">
        <f>[42]Agosto!$F$28</f>
        <v>79</v>
      </c>
      <c r="Z46" s="11">
        <f>[42]Agosto!$F$29</f>
        <v>76</v>
      </c>
      <c r="AA46" s="11">
        <f>[42]Agosto!$F$30</f>
        <v>82</v>
      </c>
      <c r="AB46" s="11">
        <f>[42]Agosto!$F$31</f>
        <v>83</v>
      </c>
      <c r="AC46" s="11">
        <f>[42]Agosto!$F$32</f>
        <v>88</v>
      </c>
      <c r="AD46" s="11">
        <f>[42]Agosto!$F$33</f>
        <v>71</v>
      </c>
      <c r="AE46" s="11">
        <f>[42]Agosto!$F$34</f>
        <v>61</v>
      </c>
      <c r="AF46" s="11">
        <f>[42]Agosto!$F$35</f>
        <v>91</v>
      </c>
      <c r="AG46" s="15">
        <f t="shared" ref="AG46" si="22">MAX(B46:AF46)</f>
        <v>97</v>
      </c>
      <c r="AH46" s="88">
        <f>AVERAGE(B46:AF46)</f>
        <v>82.548387096774192</v>
      </c>
      <c r="AI46" s="12" t="s">
        <v>47</v>
      </c>
      <c r="AJ46" t="s">
        <v>47</v>
      </c>
    </row>
    <row r="47" spans="1:36" x14ac:dyDescent="0.2">
      <c r="A47" s="58" t="s">
        <v>31</v>
      </c>
      <c r="B47" s="11">
        <f>[43]Agosto!$F$5</f>
        <v>58</v>
      </c>
      <c r="C47" s="11">
        <f>[43]Agosto!$F$6</f>
        <v>81</v>
      </c>
      <c r="D47" s="11">
        <f>[43]Agosto!$F$7</f>
        <v>81</v>
      </c>
      <c r="E47" s="11">
        <f>[43]Agosto!$F$8</f>
        <v>89</v>
      </c>
      <c r="F47" s="11">
        <f>[43]Agosto!$F$9</f>
        <v>90</v>
      </c>
      <c r="G47" s="11">
        <f>[43]Agosto!$F$10</f>
        <v>91</v>
      </c>
      <c r="H47" s="11">
        <f>[43]Agosto!$F$11</f>
        <v>78</v>
      </c>
      <c r="I47" s="11">
        <f>[43]Agosto!$F$12</f>
        <v>70</v>
      </c>
      <c r="J47" s="11">
        <f>[43]Agosto!$F$13</f>
        <v>60</v>
      </c>
      <c r="K47" s="11">
        <f>[43]Agosto!$F$14</f>
        <v>90</v>
      </c>
      <c r="L47" s="11">
        <f>[43]Agosto!$F$15</f>
        <v>92</v>
      </c>
      <c r="M47" s="11">
        <f>[43]Agosto!$F$16</f>
        <v>72</v>
      </c>
      <c r="N47" s="11">
        <f>[43]Agosto!$F$17</f>
        <v>80</v>
      </c>
      <c r="O47" s="11">
        <f>[43]Agosto!$F$18</f>
        <v>60</v>
      </c>
      <c r="P47" s="11">
        <f>[43]Agosto!$F$19</f>
        <v>78</v>
      </c>
      <c r="Q47" s="11">
        <f>[43]Agosto!$F$20</f>
        <v>62</v>
      </c>
      <c r="R47" s="11">
        <f>[43]Agosto!$F$21</f>
        <v>49</v>
      </c>
      <c r="S47" s="11">
        <f>[43]Agosto!$F$22</f>
        <v>59</v>
      </c>
      <c r="T47" s="11">
        <f>[43]Agosto!$F$23</f>
        <v>83</v>
      </c>
      <c r="U47" s="11">
        <f>[43]Agosto!$F$24</f>
        <v>80</v>
      </c>
      <c r="V47" s="11">
        <f>[43]Agosto!$F$25</f>
        <v>90</v>
      </c>
      <c r="W47" s="11">
        <f>[43]Agosto!$F$26</f>
        <v>74</v>
      </c>
      <c r="X47" s="11">
        <f>[43]Agosto!$F$27</f>
        <v>89</v>
      </c>
      <c r="Y47" s="11">
        <f>[43]Agosto!$F$28</f>
        <v>79</v>
      </c>
      <c r="Z47" s="11">
        <f>[43]Agosto!$F$29</f>
        <v>64</v>
      </c>
      <c r="AA47" s="11">
        <f>[43]Agosto!$F$30</f>
        <v>68</v>
      </c>
      <c r="AB47" s="11">
        <f>[43]Agosto!$F$31</f>
        <v>79</v>
      </c>
      <c r="AC47" s="11">
        <f>[43]Agosto!$F$32</f>
        <v>85</v>
      </c>
      <c r="AD47" s="11">
        <f>[43]Agosto!$F$33</f>
        <v>55</v>
      </c>
      <c r="AE47" s="11">
        <f>[43]Agosto!$F$34</f>
        <v>51</v>
      </c>
      <c r="AF47" s="11">
        <f>[43]Agosto!$F$35</f>
        <v>57</v>
      </c>
      <c r="AG47" s="15">
        <f>MAX(B47:AF47)</f>
        <v>92</v>
      </c>
      <c r="AH47" s="88">
        <f t="shared" ref="AH47" si="23">AVERAGE(B47:AF47)</f>
        <v>74</v>
      </c>
      <c r="AJ47" t="s">
        <v>47</v>
      </c>
    </row>
    <row r="48" spans="1:36" x14ac:dyDescent="0.2">
      <c r="A48" s="58" t="s">
        <v>44</v>
      </c>
      <c r="B48" s="11">
        <f>[44]Agosto!$F$5</f>
        <v>63</v>
      </c>
      <c r="C48" s="11">
        <f>[44]Agosto!$F$6</f>
        <v>93</v>
      </c>
      <c r="D48" s="11">
        <f>[44]Agosto!$F$7</f>
        <v>89</v>
      </c>
      <c r="E48" s="11">
        <f>[44]Agosto!$F$8</f>
        <v>94</v>
      </c>
      <c r="F48" s="11">
        <f>[44]Agosto!$F$9</f>
        <v>95</v>
      </c>
      <c r="G48" s="11">
        <f>[44]Agosto!$F$10</f>
        <v>88</v>
      </c>
      <c r="H48" s="11">
        <f>[44]Agosto!$F$11</f>
        <v>88</v>
      </c>
      <c r="I48" s="11">
        <f>[44]Agosto!$F$12</f>
        <v>64</v>
      </c>
      <c r="J48" s="11">
        <f>[44]Agosto!$F$13</f>
        <v>58</v>
      </c>
      <c r="K48" s="11">
        <f>[44]Agosto!$F$14</f>
        <v>63</v>
      </c>
      <c r="L48" s="11">
        <f>[44]Agosto!$F$15</f>
        <v>81</v>
      </c>
      <c r="M48" s="11">
        <f>[44]Agosto!$F$16</f>
        <v>61</v>
      </c>
      <c r="N48" s="11">
        <f>[44]Agosto!$F$17</f>
        <v>65</v>
      </c>
      <c r="O48" s="11">
        <f>[44]Agosto!$F$18</f>
        <v>70</v>
      </c>
      <c r="P48" s="11">
        <f>[44]Agosto!$F$19</f>
        <v>73</v>
      </c>
      <c r="Q48" s="11">
        <f>[44]Agosto!$F$20</f>
        <v>53</v>
      </c>
      <c r="R48" s="11">
        <f>[44]Agosto!$F$21</f>
        <v>54</v>
      </c>
      <c r="S48" s="11">
        <f>[44]Agosto!$F$22</f>
        <v>56</v>
      </c>
      <c r="T48" s="11">
        <f>[44]Agosto!$F$23</f>
        <v>81</v>
      </c>
      <c r="U48" s="11">
        <f>[44]Agosto!$F$24</f>
        <v>95</v>
      </c>
      <c r="V48" s="11">
        <f>[44]Agosto!$F$25</f>
        <v>85</v>
      </c>
      <c r="W48" s="11">
        <f>[44]Agosto!$F$26</f>
        <v>66</v>
      </c>
      <c r="X48" s="11">
        <f>[44]Agosto!$F$27</f>
        <v>63</v>
      </c>
      <c r="Y48" s="11">
        <f>[44]Agosto!$F$28</f>
        <v>61</v>
      </c>
      <c r="Z48" s="11">
        <f>[44]Agosto!$F$29</f>
        <v>49</v>
      </c>
      <c r="AA48" s="11">
        <f>[44]Agosto!$F$30</f>
        <v>42</v>
      </c>
      <c r="AB48" s="11">
        <f>[44]Agosto!$F$31</f>
        <v>97</v>
      </c>
      <c r="AC48" s="11">
        <f>[44]Agosto!$F$32</f>
        <v>65</v>
      </c>
      <c r="AD48" s="11">
        <f>[44]Agosto!$F$33</f>
        <v>75</v>
      </c>
      <c r="AE48" s="11">
        <f>[44]Agosto!$F$34</f>
        <v>76</v>
      </c>
      <c r="AF48" s="11">
        <f>[44]Agosto!$F$35</f>
        <v>57</v>
      </c>
      <c r="AG48" s="15">
        <f>MAX(B48:AF48)</f>
        <v>97</v>
      </c>
      <c r="AH48" s="88">
        <f>AVERAGE(B48:AF48)</f>
        <v>71.612903225806448</v>
      </c>
      <c r="AI48" s="12" t="s">
        <v>47</v>
      </c>
      <c r="AJ48" t="s">
        <v>47</v>
      </c>
    </row>
    <row r="49" spans="1:36" x14ac:dyDescent="0.2">
      <c r="A49" s="58" t="s">
        <v>20</v>
      </c>
      <c r="B49" s="11" t="str">
        <f>[45]Agosto!$F$5</f>
        <v>*</v>
      </c>
      <c r="C49" s="11" t="str">
        <f>[45]Agosto!$F$6</f>
        <v>*</v>
      </c>
      <c r="D49" s="11" t="str">
        <f>[45]Agosto!$F$7</f>
        <v>*</v>
      </c>
      <c r="E49" s="11" t="str">
        <f>[45]Agosto!$F$8</f>
        <v>*</v>
      </c>
      <c r="F49" s="11" t="str">
        <f>[45]Agosto!$F$9</f>
        <v>*</v>
      </c>
      <c r="G49" s="11" t="str">
        <f>[45]Agosto!$F$10</f>
        <v>*</v>
      </c>
      <c r="H49" s="11" t="str">
        <f>[45]Agosto!$F$11</f>
        <v>*</v>
      </c>
      <c r="I49" s="11" t="str">
        <f>[45]Agosto!$F$12</f>
        <v>*</v>
      </c>
      <c r="J49" s="11" t="str">
        <f>[45]Agosto!$F$13</f>
        <v>*</v>
      </c>
      <c r="K49" s="11" t="str">
        <f>[45]Agosto!$F$14</f>
        <v>*</v>
      </c>
      <c r="L49" s="11" t="str">
        <f>[45]Agosto!$F$15</f>
        <v>*</v>
      </c>
      <c r="M49" s="11" t="str">
        <f>[45]Agosto!$F$16</f>
        <v>*</v>
      </c>
      <c r="N49" s="11" t="str">
        <f>[45]Agosto!$F$17</f>
        <v>*</v>
      </c>
      <c r="O49" s="11" t="str">
        <f>[45]Agosto!$F$18</f>
        <v>*</v>
      </c>
      <c r="P49" s="11" t="str">
        <f>[45]Agosto!$F$19</f>
        <v>*</v>
      </c>
      <c r="Q49" s="11" t="str">
        <f>[45]Agosto!$F$20</f>
        <v>*</v>
      </c>
      <c r="R49" s="11" t="str">
        <f>[45]Agosto!$F$21</f>
        <v>*</v>
      </c>
      <c r="S49" s="11" t="str">
        <f>[45]Agosto!$F$22</f>
        <v>*</v>
      </c>
      <c r="T49" s="11" t="str">
        <f>[45]Agosto!$F$23</f>
        <v>*</v>
      </c>
      <c r="U49" s="11" t="str">
        <f>[45]Agosto!$F$24</f>
        <v>*</v>
      </c>
      <c r="V49" s="11" t="str">
        <f>[45]Agosto!$F$25</f>
        <v>*</v>
      </c>
      <c r="W49" s="11" t="str">
        <f>[45]Agosto!$F$26</f>
        <v>*</v>
      </c>
      <c r="X49" s="11" t="str">
        <f>[45]Agosto!$F$27</f>
        <v>*</v>
      </c>
      <c r="Y49" s="11" t="str">
        <f>[45]Agosto!$F$28</f>
        <v>*</v>
      </c>
      <c r="Z49" s="11" t="str">
        <f>[45]Agosto!$F$29</f>
        <v>*</v>
      </c>
      <c r="AA49" s="11" t="str">
        <f>[45]Agosto!$F$30</f>
        <v>*</v>
      </c>
      <c r="AB49" s="11" t="str">
        <f>[45]Agosto!$F$31</f>
        <v>*</v>
      </c>
      <c r="AC49" s="11" t="str">
        <f>[45]Agosto!$F$32</f>
        <v>*</v>
      </c>
      <c r="AD49" s="11" t="str">
        <f>[45]Agosto!$F$33</f>
        <v>*</v>
      </c>
      <c r="AE49" s="11" t="str">
        <f>[45]Agosto!$F$34</f>
        <v>*</v>
      </c>
      <c r="AF49" s="11" t="str">
        <f>[45]Agosto!$F$35</f>
        <v>*</v>
      </c>
      <c r="AG49" s="15" t="s">
        <v>226</v>
      </c>
      <c r="AH49" s="88" t="s">
        <v>226</v>
      </c>
    </row>
    <row r="50" spans="1:36" s="5" customFormat="1" ht="17.100000000000001" customHeight="1" x14ac:dyDescent="0.2">
      <c r="A50" s="59" t="s">
        <v>33</v>
      </c>
      <c r="B50" s="13">
        <f t="shared" ref="B50:AG50" si="24">MAX(B5:B49)</f>
        <v>92</v>
      </c>
      <c r="C50" s="13">
        <f t="shared" si="24"/>
        <v>96</v>
      </c>
      <c r="D50" s="13">
        <f t="shared" si="24"/>
        <v>97</v>
      </c>
      <c r="E50" s="13">
        <f t="shared" si="24"/>
        <v>100</v>
      </c>
      <c r="F50" s="13">
        <f t="shared" si="24"/>
        <v>100</v>
      </c>
      <c r="G50" s="13">
        <f t="shared" si="24"/>
        <v>100</v>
      </c>
      <c r="H50" s="13">
        <f t="shared" si="24"/>
        <v>100</v>
      </c>
      <c r="I50" s="13">
        <f t="shared" si="24"/>
        <v>100</v>
      </c>
      <c r="J50" s="13">
        <f t="shared" si="24"/>
        <v>96</v>
      </c>
      <c r="K50" s="13">
        <f t="shared" si="24"/>
        <v>99</v>
      </c>
      <c r="L50" s="13">
        <f t="shared" si="24"/>
        <v>100</v>
      </c>
      <c r="M50" s="13">
        <f t="shared" si="24"/>
        <v>94</v>
      </c>
      <c r="N50" s="13">
        <f t="shared" si="24"/>
        <v>93</v>
      </c>
      <c r="O50" s="13">
        <f t="shared" si="24"/>
        <v>87</v>
      </c>
      <c r="P50" s="13">
        <f t="shared" si="24"/>
        <v>90</v>
      </c>
      <c r="Q50" s="13">
        <f t="shared" si="24"/>
        <v>96</v>
      </c>
      <c r="R50" s="13">
        <f t="shared" si="24"/>
        <v>88</v>
      </c>
      <c r="S50" s="13">
        <f t="shared" si="24"/>
        <v>89</v>
      </c>
      <c r="T50" s="13">
        <f t="shared" si="24"/>
        <v>99</v>
      </c>
      <c r="U50" s="13">
        <f t="shared" si="24"/>
        <v>100</v>
      </c>
      <c r="V50" s="13">
        <f t="shared" si="24"/>
        <v>100</v>
      </c>
      <c r="W50" s="13">
        <f t="shared" si="24"/>
        <v>100</v>
      </c>
      <c r="X50" s="13">
        <f t="shared" si="24"/>
        <v>98</v>
      </c>
      <c r="Y50" s="13">
        <f t="shared" si="24"/>
        <v>98</v>
      </c>
      <c r="Z50" s="13">
        <f t="shared" si="24"/>
        <v>89</v>
      </c>
      <c r="AA50" s="13">
        <f t="shared" si="24"/>
        <v>90</v>
      </c>
      <c r="AB50" s="13">
        <f t="shared" si="24"/>
        <v>97</v>
      </c>
      <c r="AC50" s="13">
        <f t="shared" si="24"/>
        <v>100</v>
      </c>
      <c r="AD50" s="13">
        <f t="shared" si="24"/>
        <v>95</v>
      </c>
      <c r="AE50" s="13">
        <f t="shared" si="24"/>
        <v>94</v>
      </c>
      <c r="AF50" s="13">
        <f t="shared" ref="AF50" si="25">MAX(AF5:AF49)</f>
        <v>98</v>
      </c>
      <c r="AG50" s="15">
        <f t="shared" si="24"/>
        <v>100</v>
      </c>
      <c r="AH50" s="88">
        <f>AVERAGE(AH5:AH49)</f>
        <v>79.134005961423085</v>
      </c>
      <c r="AJ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55"/>
      <c r="AE51" s="61" t="s">
        <v>47</v>
      </c>
      <c r="AF51" s="61"/>
      <c r="AG51" s="52"/>
      <c r="AH51" s="54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3"/>
      <c r="K52" s="133"/>
      <c r="L52" s="133"/>
      <c r="M52" s="133" t="s">
        <v>45</v>
      </c>
      <c r="N52" s="133"/>
      <c r="O52" s="133"/>
      <c r="P52" s="133"/>
      <c r="Q52" s="133"/>
      <c r="R52" s="133"/>
      <c r="S52" s="133"/>
      <c r="T52" s="142" t="s">
        <v>97</v>
      </c>
      <c r="U52" s="142"/>
      <c r="V52" s="142"/>
      <c r="W52" s="142"/>
      <c r="X52" s="142"/>
      <c r="Y52" s="133"/>
      <c r="Z52" s="133"/>
      <c r="AA52" s="133"/>
      <c r="AB52" s="133"/>
      <c r="AC52" s="133"/>
      <c r="AD52" s="133"/>
      <c r="AE52" s="133"/>
      <c r="AF52" s="133"/>
      <c r="AG52" s="52"/>
      <c r="AH52" s="51"/>
    </row>
    <row r="53" spans="1:36" x14ac:dyDescent="0.2">
      <c r="A53" s="50"/>
      <c r="B53" s="133"/>
      <c r="C53" s="133"/>
      <c r="D53" s="133"/>
      <c r="E53" s="133"/>
      <c r="F53" s="133"/>
      <c r="G53" s="133"/>
      <c r="H53" s="133"/>
      <c r="I53" s="133"/>
      <c r="J53" s="134"/>
      <c r="K53" s="134"/>
      <c r="L53" s="134"/>
      <c r="M53" s="134" t="s">
        <v>46</v>
      </c>
      <c r="N53" s="134"/>
      <c r="O53" s="134"/>
      <c r="P53" s="134"/>
      <c r="Q53" s="133"/>
      <c r="R53" s="133"/>
      <c r="S53" s="133"/>
      <c r="T53" s="143" t="s">
        <v>98</v>
      </c>
      <c r="U53" s="143"/>
      <c r="V53" s="143"/>
      <c r="W53" s="143"/>
      <c r="X53" s="143"/>
      <c r="Y53" s="133"/>
      <c r="Z53" s="133"/>
      <c r="AA53" s="133"/>
      <c r="AB53" s="133"/>
      <c r="AC53" s="133"/>
      <c r="AD53" s="55"/>
      <c r="AE53" s="55"/>
      <c r="AF53" s="55"/>
      <c r="AG53" s="52"/>
      <c r="AH53" s="51"/>
      <c r="AI53" s="12" t="s">
        <v>47</v>
      </c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55"/>
      <c r="AE54" s="55"/>
      <c r="AF54" s="55"/>
      <c r="AG54" s="52"/>
      <c r="AH54" s="89"/>
    </row>
    <row r="55" spans="1:36" x14ac:dyDescent="0.2">
      <c r="A55" s="50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55"/>
      <c r="AF55" s="55"/>
      <c r="AG55" s="52"/>
      <c r="AH55" s="54"/>
      <c r="AJ55" t="s">
        <v>47</v>
      </c>
    </row>
    <row r="56" spans="1:36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56"/>
      <c r="AF56" s="56"/>
      <c r="AG56" s="52"/>
      <c r="AH56" s="54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0"/>
    </row>
    <row r="58" spans="1:36" x14ac:dyDescent="0.2">
      <c r="AJ58" t="s">
        <v>47</v>
      </c>
    </row>
    <row r="59" spans="1:36" x14ac:dyDescent="0.2">
      <c r="U59" s="2" t="s">
        <v>47</v>
      </c>
      <c r="Y59" s="2" t="s">
        <v>47</v>
      </c>
      <c r="AJ59" t="s">
        <v>47</v>
      </c>
    </row>
    <row r="60" spans="1:36" x14ac:dyDescent="0.2">
      <c r="L60" s="2" t="s">
        <v>47</v>
      </c>
      <c r="Q60" s="2" t="s">
        <v>47</v>
      </c>
      <c r="U60" s="2" t="s">
        <v>47</v>
      </c>
      <c r="AD60" s="2" t="s">
        <v>47</v>
      </c>
      <c r="AJ60" t="s">
        <v>47</v>
      </c>
    </row>
    <row r="61" spans="1:36" x14ac:dyDescent="0.2">
      <c r="O61" s="2" t="s">
        <v>47</v>
      </c>
      <c r="AB61" s="2" t="s">
        <v>47</v>
      </c>
      <c r="AG61" s="7" t="s">
        <v>47</v>
      </c>
    </row>
    <row r="62" spans="1:36" x14ac:dyDescent="0.2">
      <c r="G62" s="2" t="s">
        <v>47</v>
      </c>
      <c r="L62" s="2" t="s">
        <v>47</v>
      </c>
      <c r="AF62" s="2" t="s">
        <v>47</v>
      </c>
    </row>
    <row r="63" spans="1:36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</row>
    <row r="64" spans="1:36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6" x14ac:dyDescent="0.2">
      <c r="V65" s="2" t="s">
        <v>47</v>
      </c>
      <c r="W65" s="2" t="s">
        <v>47</v>
      </c>
      <c r="X65" s="2" t="s">
        <v>47</v>
      </c>
      <c r="Y65" s="2" t="s">
        <v>47</v>
      </c>
      <c r="AG65" s="7" t="s">
        <v>47</v>
      </c>
    </row>
    <row r="66" spans="7:36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6" x14ac:dyDescent="0.2">
      <c r="R67" s="2" t="s">
        <v>47</v>
      </c>
      <c r="U67" s="2" t="s">
        <v>47</v>
      </c>
      <c r="AJ67" t="s">
        <v>47</v>
      </c>
    </row>
    <row r="68" spans="7:36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70" spans="7:36" x14ac:dyDescent="0.2">
      <c r="N70" s="2" t="s">
        <v>47</v>
      </c>
    </row>
    <row r="71" spans="7:36" x14ac:dyDescent="0.2">
      <c r="U71" s="2" t="s">
        <v>47</v>
      </c>
    </row>
    <row r="76" spans="7:36" x14ac:dyDescent="0.2">
      <c r="W76" s="2" t="s">
        <v>47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52:X52"/>
    <mergeCell ref="AF3:AF4"/>
    <mergeCell ref="A2:A4"/>
    <mergeCell ref="S3:S4"/>
    <mergeCell ref="V3:V4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M65" sqref="AM65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55" t="s">
        <v>27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7"/>
    </row>
    <row r="2" spans="1:34" s="4" customFormat="1" ht="20.100000000000001" customHeight="1" x14ac:dyDescent="0.2">
      <c r="A2" s="154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9"/>
      <c r="AG2" s="148"/>
      <c r="AH2" s="150"/>
    </row>
    <row r="3" spans="1:34" s="5" customFormat="1" ht="20.100000000000001" customHeight="1" x14ac:dyDescent="0.2">
      <c r="A3" s="154"/>
      <c r="B3" s="144">
        <v>1</v>
      </c>
      <c r="C3" s="144">
        <f>SUM(B3+1)</f>
        <v>2</v>
      </c>
      <c r="D3" s="144">
        <f t="shared" ref="D3:AD3" si="0">SUM(C3+1)</f>
        <v>3</v>
      </c>
      <c r="E3" s="144">
        <f t="shared" si="0"/>
        <v>4</v>
      </c>
      <c r="F3" s="144">
        <f t="shared" si="0"/>
        <v>5</v>
      </c>
      <c r="G3" s="144">
        <f t="shared" si="0"/>
        <v>6</v>
      </c>
      <c r="H3" s="144">
        <f t="shared" si="0"/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f t="shared" si="0"/>
        <v>28</v>
      </c>
      <c r="AD3" s="144">
        <f t="shared" si="0"/>
        <v>29</v>
      </c>
      <c r="AE3" s="163">
        <v>30</v>
      </c>
      <c r="AF3" s="145">
        <v>31</v>
      </c>
      <c r="AG3" s="111" t="s">
        <v>38</v>
      </c>
      <c r="AH3" s="60" t="s">
        <v>36</v>
      </c>
    </row>
    <row r="4" spans="1:34" s="5" customFormat="1" ht="20.100000000000001" customHeight="1" x14ac:dyDescent="0.2">
      <c r="A4" s="15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63"/>
      <c r="AF4" s="146"/>
      <c r="AG4" s="111" t="s">
        <v>35</v>
      </c>
      <c r="AH4" s="60" t="s">
        <v>35</v>
      </c>
    </row>
    <row r="5" spans="1:34" s="5" customFormat="1" x14ac:dyDescent="0.2">
      <c r="A5" s="58" t="s">
        <v>40</v>
      </c>
      <c r="B5" s="120">
        <f>[1]Agosto!$G$5</f>
        <v>16</v>
      </c>
      <c r="C5" s="120">
        <f>[1]Agosto!$G$6</f>
        <v>29</v>
      </c>
      <c r="D5" s="120">
        <f>[1]Agosto!$G$7</f>
        <v>39</v>
      </c>
      <c r="E5" s="120">
        <f>[1]Agosto!$G$8</f>
        <v>34</v>
      </c>
      <c r="F5" s="120">
        <f>[1]Agosto!$G$9</f>
        <v>61</v>
      </c>
      <c r="G5" s="120">
        <f>[1]Agosto!$G$10</f>
        <v>67</v>
      </c>
      <c r="H5" s="120">
        <f>[1]Agosto!$G$11</f>
        <v>33</v>
      </c>
      <c r="I5" s="120">
        <f>[1]Agosto!$G$12</f>
        <v>23</v>
      </c>
      <c r="J5" s="120">
        <f>[1]Agosto!$G$13</f>
        <v>14</v>
      </c>
      <c r="K5" s="120">
        <f>[1]Agosto!$G$14</f>
        <v>27</v>
      </c>
      <c r="L5" s="120">
        <f>[1]Agosto!$G$15</f>
        <v>20</v>
      </c>
      <c r="M5" s="120">
        <f>[1]Agosto!$G$16</f>
        <v>19</v>
      </c>
      <c r="N5" s="120">
        <f>[1]Agosto!$G$17</f>
        <v>28</v>
      </c>
      <c r="O5" s="120">
        <f>[1]Agosto!$G$18</f>
        <v>34</v>
      </c>
      <c r="P5" s="120">
        <f>[1]Agosto!$G$19</f>
        <v>30</v>
      </c>
      <c r="Q5" s="120">
        <f>[1]Agosto!$G$20</f>
        <v>18</v>
      </c>
      <c r="R5" s="120">
        <f>[1]Agosto!$G$21</f>
        <v>18</v>
      </c>
      <c r="S5" s="120">
        <f>[1]Agosto!$G$22</f>
        <v>22</v>
      </c>
      <c r="T5" s="120">
        <f>[1]Agosto!$G$23</f>
        <v>47</v>
      </c>
      <c r="U5" s="120">
        <f>[1]Agosto!$G$24</f>
        <v>39</v>
      </c>
      <c r="V5" s="120">
        <f>[1]Agosto!$G$25</f>
        <v>29</v>
      </c>
      <c r="W5" s="120">
        <f>[1]Agosto!$G$26</f>
        <v>25</v>
      </c>
      <c r="X5" s="120">
        <f>[1]Agosto!$G$27</f>
        <v>29</v>
      </c>
      <c r="Y5" s="120">
        <f>[1]Agosto!$G$28</f>
        <v>16</v>
      </c>
      <c r="Z5" s="120">
        <f>[1]Agosto!$G$29</f>
        <v>19</v>
      </c>
      <c r="AA5" s="120">
        <f>[1]Agosto!$G$30</f>
        <v>15</v>
      </c>
      <c r="AB5" s="120">
        <f>[1]Agosto!$G$31</f>
        <v>37</v>
      </c>
      <c r="AC5" s="120">
        <f>[1]Agosto!$G$32</f>
        <v>21</v>
      </c>
      <c r="AD5" s="120">
        <f>[1]Agosto!$G$33</f>
        <v>20</v>
      </c>
      <c r="AE5" s="120">
        <f>[1]Agosto!$G$34</f>
        <v>16</v>
      </c>
      <c r="AF5" s="120">
        <f>[1]Agosto!$G$35</f>
        <v>18</v>
      </c>
      <c r="AG5" s="15">
        <f t="shared" ref="AG5:AG6" si="1">MIN(B5:AF5)</f>
        <v>14</v>
      </c>
      <c r="AH5" s="88">
        <f t="shared" ref="AH5:AH6" si="2">AVERAGE(B5:AF5)</f>
        <v>27.838709677419356</v>
      </c>
    </row>
    <row r="6" spans="1:34" x14ac:dyDescent="0.2">
      <c r="A6" s="58" t="s">
        <v>0</v>
      </c>
      <c r="B6" s="11">
        <f>[2]Agosto!$G$5</f>
        <v>16</v>
      </c>
      <c r="C6" s="11">
        <f>[2]Agosto!$G$6</f>
        <v>30</v>
      </c>
      <c r="D6" s="11">
        <f>[2]Agosto!$G$7</f>
        <v>15</v>
      </c>
      <c r="E6" s="11">
        <f>[2]Agosto!$G$8</f>
        <v>13</v>
      </c>
      <c r="F6" s="11">
        <f>[2]Agosto!$G$9</f>
        <v>39</v>
      </c>
      <c r="G6" s="11">
        <f>[2]Agosto!$G$10</f>
        <v>27</v>
      </c>
      <c r="H6" s="11">
        <f>[2]Agosto!$G$11</f>
        <v>27</v>
      </c>
      <c r="I6" s="11">
        <f>[2]Agosto!$G$12</f>
        <v>22</v>
      </c>
      <c r="J6" s="11">
        <f>[2]Agosto!$G$13</f>
        <v>13</v>
      </c>
      <c r="K6" s="11">
        <f>[2]Agosto!$G$14</f>
        <v>49</v>
      </c>
      <c r="L6" s="11">
        <f>[2]Agosto!$G$15</f>
        <v>21</v>
      </c>
      <c r="M6" s="11">
        <f>[2]Agosto!$G$16</f>
        <v>16</v>
      </c>
      <c r="N6" s="11">
        <f>[2]Agosto!$G$17</f>
        <v>21</v>
      </c>
      <c r="O6" s="11">
        <f>[2]Agosto!$G$18</f>
        <v>14</v>
      </c>
      <c r="P6" s="11">
        <f>[2]Agosto!$G$19</f>
        <v>32</v>
      </c>
      <c r="Q6" s="11">
        <f>[2]Agosto!$G$20</f>
        <v>19</v>
      </c>
      <c r="R6" s="11">
        <f>[2]Agosto!$G$21</f>
        <v>16</v>
      </c>
      <c r="S6" s="11">
        <f>[2]Agosto!$G$22</f>
        <v>20</v>
      </c>
      <c r="T6" s="11">
        <f>[2]Agosto!$G$23</f>
        <v>39</v>
      </c>
      <c r="U6" s="11">
        <f>[2]Agosto!$G$24</f>
        <v>36</v>
      </c>
      <c r="V6" s="11">
        <f>[2]Agosto!$G$25</f>
        <v>26</v>
      </c>
      <c r="W6" s="11">
        <f>[2]Agosto!$G$26</f>
        <v>26</v>
      </c>
      <c r="X6" s="11">
        <f>[2]Agosto!$G$27</f>
        <v>14</v>
      </c>
      <c r="Y6" s="11">
        <f>[2]Agosto!$G$28</f>
        <v>13</v>
      </c>
      <c r="Z6" s="11">
        <f>[2]Agosto!$G$29</f>
        <v>22</v>
      </c>
      <c r="AA6" s="11">
        <f>[2]Agosto!$G$30</f>
        <v>40</v>
      </c>
      <c r="AB6" s="11">
        <f>[2]Agosto!$G$31</f>
        <v>27</v>
      </c>
      <c r="AC6" s="11">
        <f>[2]Agosto!$G$32</f>
        <v>17</v>
      </c>
      <c r="AD6" s="11">
        <f>[2]Agosto!$G$33</f>
        <v>16</v>
      </c>
      <c r="AE6" s="11">
        <f>[2]Agosto!$G$34</f>
        <v>13</v>
      </c>
      <c r="AF6" s="11">
        <f>[2]Agosto!$G$35</f>
        <v>26</v>
      </c>
      <c r="AG6" s="15">
        <f t="shared" si="1"/>
        <v>13</v>
      </c>
      <c r="AH6" s="88">
        <f t="shared" si="2"/>
        <v>23.387096774193548</v>
      </c>
    </row>
    <row r="7" spans="1:34" x14ac:dyDescent="0.2">
      <c r="A7" s="58" t="s">
        <v>104</v>
      </c>
      <c r="B7" s="11">
        <f>[3]Agosto!$G$5</f>
        <v>23</v>
      </c>
      <c r="C7" s="11">
        <f>[3]Agosto!$G$6</f>
        <v>35</v>
      </c>
      <c r="D7" s="11">
        <f>[3]Agosto!$G$7</f>
        <v>26</v>
      </c>
      <c r="E7" s="11">
        <f>[3]Agosto!$G$8</f>
        <v>29</v>
      </c>
      <c r="F7" s="11">
        <f>[3]Agosto!$G$9</f>
        <v>43</v>
      </c>
      <c r="G7" s="11">
        <f>[3]Agosto!$G$10</f>
        <v>34</v>
      </c>
      <c r="H7" s="11">
        <f>[3]Agosto!$G$11</f>
        <v>35</v>
      </c>
      <c r="I7" s="11">
        <f>[3]Agosto!$G$12</f>
        <v>23</v>
      </c>
      <c r="J7" s="11">
        <f>[3]Agosto!$G$13</f>
        <v>20</v>
      </c>
      <c r="K7" s="11">
        <f>[3]Agosto!$G$14</f>
        <v>36</v>
      </c>
      <c r="L7" s="11">
        <f>[3]Agosto!$G$15</f>
        <v>26</v>
      </c>
      <c r="M7" s="11">
        <f>[3]Agosto!$G$16</f>
        <v>24</v>
      </c>
      <c r="N7" s="11">
        <f>[3]Agosto!$G$17</f>
        <v>27</v>
      </c>
      <c r="O7" s="11">
        <f>[3]Agosto!$G$18</f>
        <v>33</v>
      </c>
      <c r="P7" s="11">
        <f>[3]Agosto!$G$19</f>
        <v>37</v>
      </c>
      <c r="Q7" s="11">
        <f>[3]Agosto!$G$20</f>
        <v>25</v>
      </c>
      <c r="R7" s="11">
        <f>[3]Agosto!$G$21</f>
        <v>23</v>
      </c>
      <c r="S7" s="11">
        <f>[3]Agosto!$G$22</f>
        <v>33</v>
      </c>
      <c r="T7" s="11">
        <f>[3]Agosto!$G$23</f>
        <v>43</v>
      </c>
      <c r="U7" s="11">
        <f>[3]Agosto!$G$24</f>
        <v>43</v>
      </c>
      <c r="V7" s="11">
        <f>[3]Agosto!$G$25</f>
        <v>36</v>
      </c>
      <c r="W7" s="11">
        <f>[3]Agosto!$G$26</f>
        <v>35</v>
      </c>
      <c r="X7" s="11">
        <f>[3]Agosto!$G$27</f>
        <v>30</v>
      </c>
      <c r="Y7" s="11">
        <f>[3]Agosto!$G$28</f>
        <v>21</v>
      </c>
      <c r="Z7" s="11">
        <f>[3]Agosto!$G$29</f>
        <v>22</v>
      </c>
      <c r="AA7" s="11">
        <f>[3]Agosto!$G$30</f>
        <v>28</v>
      </c>
      <c r="AB7" s="11">
        <f>[3]Agosto!$G$31</f>
        <v>44</v>
      </c>
      <c r="AC7" s="11">
        <f>[3]Agosto!$G$32</f>
        <v>27</v>
      </c>
      <c r="AD7" s="11">
        <f>[3]Agosto!$G$33</f>
        <v>25</v>
      </c>
      <c r="AE7" s="11">
        <f>[3]Agosto!$G$34</f>
        <v>20</v>
      </c>
      <c r="AF7" s="11">
        <f>[3]Agosto!$G$35</f>
        <v>34</v>
      </c>
      <c r="AG7" s="15">
        <f t="shared" ref="AG7" si="3">MIN(B7:AF7)</f>
        <v>20</v>
      </c>
      <c r="AH7" s="88">
        <f t="shared" ref="AH7" si="4">AVERAGE(B7:AF7)</f>
        <v>30.322580645161292</v>
      </c>
    </row>
    <row r="8" spans="1:34" x14ac:dyDescent="0.2">
      <c r="A8" s="58" t="s">
        <v>1</v>
      </c>
      <c r="B8" s="11">
        <f>[4]Agosto!$G$5</f>
        <v>19</v>
      </c>
      <c r="C8" s="11">
        <f>[4]Agosto!$G$6</f>
        <v>33</v>
      </c>
      <c r="D8" s="11">
        <f>[4]Agosto!$G$7</f>
        <v>31</v>
      </c>
      <c r="E8" s="11">
        <f>[4]Agosto!$G$8</f>
        <v>17</v>
      </c>
      <c r="F8" s="11">
        <f>[4]Agosto!$G$9</f>
        <v>33</v>
      </c>
      <c r="G8" s="11">
        <f>[4]Agosto!$G$10</f>
        <v>59</v>
      </c>
      <c r="H8" s="11" t="str">
        <f>[4]Agosto!$G$11</f>
        <v>*</v>
      </c>
      <c r="I8" s="11" t="str">
        <f>[4]Agosto!$G$12</f>
        <v>*</v>
      </c>
      <c r="J8" s="11" t="str">
        <f>[4]Agosto!$G$13</f>
        <v>*</v>
      </c>
      <c r="K8" s="11" t="str">
        <f>[4]Agosto!$G$14</f>
        <v>*</v>
      </c>
      <c r="L8" s="11" t="str">
        <f>[4]Agosto!$G$15</f>
        <v>*</v>
      </c>
      <c r="M8" s="11" t="str">
        <f>[4]Agosto!$G$16</f>
        <v>*</v>
      </c>
      <c r="N8" s="11">
        <f>[4]Agosto!$G$17</f>
        <v>30</v>
      </c>
      <c r="O8" s="11">
        <f>[4]Agosto!$G$18</f>
        <v>32</v>
      </c>
      <c r="P8" s="11">
        <f>[4]Agosto!$G$19</f>
        <v>28</v>
      </c>
      <c r="Q8" s="11">
        <f>[4]Agosto!$G$20</f>
        <v>14</v>
      </c>
      <c r="R8" s="11">
        <f>[4]Agosto!$G$21</f>
        <v>24</v>
      </c>
      <c r="S8" s="11">
        <f>[4]Agosto!$G$22</f>
        <v>31</v>
      </c>
      <c r="T8" s="11">
        <f>[4]Agosto!$G$23</f>
        <v>46</v>
      </c>
      <c r="U8" s="11">
        <f>[4]Agosto!$G$24</f>
        <v>32</v>
      </c>
      <c r="V8" s="11">
        <f>[4]Agosto!$G$25</f>
        <v>52</v>
      </c>
      <c r="W8" s="11" t="str">
        <f>[4]Agosto!$G$26</f>
        <v>*</v>
      </c>
      <c r="X8" s="11" t="str">
        <f>[4]Agosto!$G$27</f>
        <v>*</v>
      </c>
      <c r="Y8" s="11" t="str">
        <f>[4]Agosto!$G$28</f>
        <v>*</v>
      </c>
      <c r="Z8" s="11" t="str">
        <f>[4]Agosto!$G$29</f>
        <v>*</v>
      </c>
      <c r="AA8" s="11" t="str">
        <f>[4]Agosto!$G$30</f>
        <v>*</v>
      </c>
      <c r="AB8" s="11" t="str">
        <f>[4]Agosto!$G$31</f>
        <v>*</v>
      </c>
      <c r="AC8" s="11">
        <f>[4]Agosto!$G$32</f>
        <v>23</v>
      </c>
      <c r="AD8" s="11">
        <f>[4]Agosto!$G$33</f>
        <v>20</v>
      </c>
      <c r="AE8" s="11">
        <f>[4]Agosto!$G$34</f>
        <v>16</v>
      </c>
      <c r="AF8" s="11">
        <f>[4]Agosto!$G$35</f>
        <v>28</v>
      </c>
      <c r="AG8" s="15">
        <f t="shared" ref="AG8:AG9" si="5">MIN(B8:AF8)</f>
        <v>14</v>
      </c>
      <c r="AH8" s="88">
        <f t="shared" ref="AH8:AH9" si="6">AVERAGE(B8:AF8)</f>
        <v>29.894736842105264</v>
      </c>
    </row>
    <row r="9" spans="1:34" x14ac:dyDescent="0.2">
      <c r="A9" s="58" t="s">
        <v>167</v>
      </c>
      <c r="B9" s="11">
        <f>[5]Agosto!$G$5</f>
        <v>26</v>
      </c>
      <c r="C9" s="11">
        <f>[5]Agosto!$G$6</f>
        <v>38</v>
      </c>
      <c r="D9" s="11">
        <f>[5]Agosto!$G$7</f>
        <v>24</v>
      </c>
      <c r="E9" s="11">
        <f>[5]Agosto!$G$8</f>
        <v>20</v>
      </c>
      <c r="F9" s="11">
        <f>[5]Agosto!$G$9</f>
        <v>46</v>
      </c>
      <c r="G9" s="11">
        <f>[5]Agosto!$G$10</f>
        <v>33</v>
      </c>
      <c r="H9" s="11">
        <f>[5]Agosto!$G$11</f>
        <v>39</v>
      </c>
      <c r="I9" s="11">
        <f>[5]Agosto!$G$12</f>
        <v>33</v>
      </c>
      <c r="J9" s="11">
        <f>[5]Agosto!$G$13</f>
        <v>23</v>
      </c>
      <c r="K9" s="11">
        <f>[5]Agosto!$G$14</f>
        <v>70</v>
      </c>
      <c r="L9" s="11">
        <f>[5]Agosto!$G$15</f>
        <v>31</v>
      </c>
      <c r="M9" s="11">
        <f>[5]Agosto!$G$16</f>
        <v>26</v>
      </c>
      <c r="N9" s="11">
        <f>[5]Agosto!$G$17</f>
        <v>30</v>
      </c>
      <c r="O9" s="11">
        <f>[5]Agosto!$G$18</f>
        <v>19</v>
      </c>
      <c r="P9" s="11">
        <f>[5]Agosto!$G$19</f>
        <v>40</v>
      </c>
      <c r="Q9" s="11">
        <f>[5]Agosto!$G$20</f>
        <v>26</v>
      </c>
      <c r="R9" s="11">
        <f>[5]Agosto!$G$21</f>
        <v>24</v>
      </c>
      <c r="S9" s="11">
        <f>[5]Agosto!$G$22</f>
        <v>35</v>
      </c>
      <c r="T9" s="11">
        <f>[5]Agosto!$G$23</f>
        <v>49</v>
      </c>
      <c r="U9" s="11">
        <f>[5]Agosto!$G$24</f>
        <v>51</v>
      </c>
      <c r="V9" s="11">
        <f>[5]Agosto!$G$25</f>
        <v>39</v>
      </c>
      <c r="W9" s="11">
        <f>[5]Agosto!$G$26</f>
        <v>36</v>
      </c>
      <c r="X9" s="11">
        <f>[5]Agosto!$G$27</f>
        <v>27</v>
      </c>
      <c r="Y9" s="11">
        <f>[5]Agosto!$G$28</f>
        <v>21</v>
      </c>
      <c r="Z9" s="11">
        <f>[5]Agosto!$G$29</f>
        <v>33</v>
      </c>
      <c r="AA9" s="11">
        <f>[5]Agosto!$G$30</f>
        <v>36</v>
      </c>
      <c r="AB9" s="11">
        <f>[5]Agosto!$G$31</f>
        <v>33</v>
      </c>
      <c r="AC9" s="11">
        <f>[5]Agosto!$G$32</f>
        <v>26</v>
      </c>
      <c r="AD9" s="11">
        <f>[5]Agosto!$G$33</f>
        <v>25</v>
      </c>
      <c r="AE9" s="11">
        <f>[5]Agosto!$G$34</f>
        <v>24</v>
      </c>
      <c r="AF9" s="11">
        <f>[5]Agosto!$G$35</f>
        <v>34</v>
      </c>
      <c r="AG9" s="15">
        <f t="shared" si="5"/>
        <v>19</v>
      </c>
      <c r="AH9" s="88">
        <f t="shared" si="6"/>
        <v>32.806451612903224</v>
      </c>
    </row>
    <row r="10" spans="1:34" x14ac:dyDescent="0.2">
      <c r="A10" s="58" t="s">
        <v>111</v>
      </c>
      <c r="B10" s="11" t="str">
        <f>[6]Agosto!$G$5</f>
        <v>*</v>
      </c>
      <c r="C10" s="11" t="str">
        <f>[6]Agosto!$G$6</f>
        <v>*</v>
      </c>
      <c r="D10" s="11" t="str">
        <f>[6]Agosto!$G$7</f>
        <v>*</v>
      </c>
      <c r="E10" s="11" t="str">
        <f>[6]Agosto!$G$8</f>
        <v>*</v>
      </c>
      <c r="F10" s="11" t="str">
        <f>[6]Agosto!$G$9</f>
        <v>*</v>
      </c>
      <c r="G10" s="11" t="str">
        <f>[6]Agosto!$G$10</f>
        <v>*</v>
      </c>
      <c r="H10" s="11" t="str">
        <f>[6]Agosto!$G$11</f>
        <v>*</v>
      </c>
      <c r="I10" s="11" t="str">
        <f>[6]Agosto!$G$12</f>
        <v>*</v>
      </c>
      <c r="J10" s="11" t="str">
        <f>[6]Agosto!$G$13</f>
        <v>*</v>
      </c>
      <c r="K10" s="11" t="str">
        <f>[6]Agosto!$G$14</f>
        <v>*</v>
      </c>
      <c r="L10" s="11" t="str">
        <f>[6]Agosto!$G$15</f>
        <v>*</v>
      </c>
      <c r="M10" s="11" t="str">
        <f>[6]Agosto!$G$16</f>
        <v>*</v>
      </c>
      <c r="N10" s="11" t="str">
        <f>[6]Agosto!$G$17</f>
        <v>*</v>
      </c>
      <c r="O10" s="11" t="str">
        <f>[6]Agosto!$G$18</f>
        <v>*</v>
      </c>
      <c r="P10" s="11" t="str">
        <f>[6]Agosto!$G$19</f>
        <v>*</v>
      </c>
      <c r="Q10" s="11" t="str">
        <f>[6]Agosto!$G$20</f>
        <v>*</v>
      </c>
      <c r="R10" s="11" t="str">
        <f>[6]Agosto!$G$21</f>
        <v>*</v>
      </c>
      <c r="S10" s="11" t="str">
        <f>[6]Agosto!$G$22</f>
        <v>*</v>
      </c>
      <c r="T10" s="11" t="str">
        <f>[6]Agosto!$G$23</f>
        <v>*</v>
      </c>
      <c r="U10" s="11" t="str">
        <f>[6]Agosto!$G$24</f>
        <v>*</v>
      </c>
      <c r="V10" s="11" t="str">
        <f>[6]Agosto!$G$25</f>
        <v>*</v>
      </c>
      <c r="W10" s="11" t="str">
        <f>[6]Agosto!$G$26</f>
        <v>*</v>
      </c>
      <c r="X10" s="11" t="str">
        <f>[6]Agosto!$G$27</f>
        <v>*</v>
      </c>
      <c r="Y10" s="11" t="str">
        <f>[6]Agosto!$G$28</f>
        <v>*</v>
      </c>
      <c r="Z10" s="11" t="str">
        <f>[6]Agosto!$G$29</f>
        <v>*</v>
      </c>
      <c r="AA10" s="11" t="str">
        <f>[6]Agosto!$G$30</f>
        <v>*</v>
      </c>
      <c r="AB10" s="11" t="str">
        <f>[6]Agosto!$G$31</f>
        <v>*</v>
      </c>
      <c r="AC10" s="11" t="str">
        <f>[6]Agosto!$G$32</f>
        <v>*</v>
      </c>
      <c r="AD10" s="11" t="str">
        <f>[6]Agosto!$G$33</f>
        <v>*</v>
      </c>
      <c r="AE10" s="11" t="str">
        <f>[6]Agosto!$G$34</f>
        <v>*</v>
      </c>
      <c r="AF10" s="11" t="str">
        <f>[6]Agosto!$G$35</f>
        <v>*</v>
      </c>
      <c r="AG10" s="15" t="s">
        <v>226</v>
      </c>
      <c r="AH10" s="88" t="s">
        <v>226</v>
      </c>
    </row>
    <row r="11" spans="1:34" x14ac:dyDescent="0.2">
      <c r="A11" s="58" t="s">
        <v>64</v>
      </c>
      <c r="B11" s="11">
        <f>[7]Agosto!$G$5</f>
        <v>20</v>
      </c>
      <c r="C11" s="11">
        <f>[7]Agosto!$G$6</f>
        <v>32</v>
      </c>
      <c r="D11" s="11">
        <f>[7]Agosto!$G$7</f>
        <v>32</v>
      </c>
      <c r="E11" s="11">
        <f>[7]Agosto!$G$8</f>
        <v>39</v>
      </c>
      <c r="F11" s="11">
        <f>[7]Agosto!$G$9</f>
        <v>45</v>
      </c>
      <c r="G11" s="11">
        <f>[7]Agosto!$G$10</f>
        <v>34</v>
      </c>
      <c r="H11" s="11">
        <f>[7]Agosto!$G$11</f>
        <v>30</v>
      </c>
      <c r="I11" s="11">
        <f>[7]Agosto!$G$12</f>
        <v>21</v>
      </c>
      <c r="J11" s="11">
        <f>[7]Agosto!$G$13</f>
        <v>17</v>
      </c>
      <c r="K11" s="11">
        <f>[7]Agosto!$G$14</f>
        <v>28</v>
      </c>
      <c r="L11" s="11">
        <f>[7]Agosto!$G$15</f>
        <v>23</v>
      </c>
      <c r="M11" s="11">
        <f>[7]Agosto!$G$16</f>
        <v>17</v>
      </c>
      <c r="N11" s="11">
        <f>[7]Agosto!$G$17</f>
        <v>30</v>
      </c>
      <c r="O11" s="11">
        <f>[7]Agosto!$G$18</f>
        <v>32</v>
      </c>
      <c r="P11" s="11">
        <f>[7]Agosto!$G$19</f>
        <v>33</v>
      </c>
      <c r="Q11" s="11">
        <f>[7]Agosto!$G$20</f>
        <v>20</v>
      </c>
      <c r="R11" s="11">
        <f>[7]Agosto!$G$21</f>
        <v>18</v>
      </c>
      <c r="S11" s="11">
        <f>[7]Agosto!$G$22</f>
        <v>28</v>
      </c>
      <c r="T11" s="11">
        <f>[7]Agosto!$G$23</f>
        <v>33</v>
      </c>
      <c r="U11" s="11">
        <f>[7]Agosto!$G$24</f>
        <v>40</v>
      </c>
      <c r="V11" s="11">
        <f>[7]Agosto!$G$25</f>
        <v>33</v>
      </c>
      <c r="W11" s="11">
        <f>[7]Agosto!$G$26</f>
        <v>29</v>
      </c>
      <c r="X11" s="11">
        <f>[7]Agosto!$G$27</f>
        <v>26</v>
      </c>
      <c r="Y11" s="11">
        <f>[7]Agosto!$G$28</f>
        <v>23</v>
      </c>
      <c r="Z11" s="11">
        <f>[7]Agosto!$G$29</f>
        <v>23</v>
      </c>
      <c r="AA11" s="11">
        <f>[7]Agosto!$G$30</f>
        <v>26</v>
      </c>
      <c r="AB11" s="11">
        <f>[7]Agosto!$G$31</f>
        <v>31</v>
      </c>
      <c r="AC11" s="11">
        <f>[7]Agosto!$G$32</f>
        <v>29</v>
      </c>
      <c r="AD11" s="11">
        <f>[7]Agosto!$G$33</f>
        <v>20</v>
      </c>
      <c r="AE11" s="11">
        <f>[7]Agosto!$G$34</f>
        <v>19</v>
      </c>
      <c r="AF11" s="11">
        <f>[7]Agosto!$G$35</f>
        <v>18</v>
      </c>
      <c r="AG11" s="15">
        <f t="shared" ref="AG11:AG12" si="7">MIN(B11:AF11)</f>
        <v>17</v>
      </c>
      <c r="AH11" s="88">
        <f t="shared" ref="AH11:AH12" si="8">AVERAGE(B11:AF11)</f>
        <v>27.387096774193548</v>
      </c>
    </row>
    <row r="12" spans="1:34" x14ac:dyDescent="0.2">
      <c r="A12" s="58" t="s">
        <v>41</v>
      </c>
      <c r="B12" s="11">
        <f>[8]Agosto!$G$5</f>
        <v>28</v>
      </c>
      <c r="C12" s="11">
        <f>[8]Agosto!$G$6</f>
        <v>40</v>
      </c>
      <c r="D12" s="11">
        <f>[8]Agosto!$G$7</f>
        <v>26</v>
      </c>
      <c r="E12" s="11">
        <f>[8]Agosto!$G$8</f>
        <v>22</v>
      </c>
      <c r="F12" s="11">
        <f>[8]Agosto!$G$9</f>
        <v>32</v>
      </c>
      <c r="G12" s="11">
        <f>[8]Agosto!$G$10</f>
        <v>26</v>
      </c>
      <c r="H12" s="11">
        <f>[8]Agosto!$G$11</f>
        <v>35</v>
      </c>
      <c r="I12" s="11">
        <f>[8]Agosto!$G$12</f>
        <v>29</v>
      </c>
      <c r="J12" s="11">
        <f>[8]Agosto!$G$13</f>
        <v>25</v>
      </c>
      <c r="K12" s="11">
        <f>[8]Agosto!$G$14</f>
        <v>60</v>
      </c>
      <c r="L12" s="11">
        <f>[8]Agosto!$G$15</f>
        <v>25</v>
      </c>
      <c r="M12" s="11">
        <f>[8]Agosto!$G$16</f>
        <v>21</v>
      </c>
      <c r="N12" s="11">
        <f>[8]Agosto!$G$17</f>
        <v>33</v>
      </c>
      <c r="O12" s="11">
        <f>[8]Agosto!$G$18</f>
        <v>32</v>
      </c>
      <c r="P12" s="11">
        <f>[8]Agosto!$G$19</f>
        <v>30</v>
      </c>
      <c r="Q12" s="11">
        <f>[8]Agosto!$G$20</f>
        <v>21</v>
      </c>
      <c r="R12" s="11">
        <f>[8]Agosto!$G$21</f>
        <v>23</v>
      </c>
      <c r="S12" s="11">
        <f>[8]Agosto!$G$22</f>
        <v>29</v>
      </c>
      <c r="T12" s="11">
        <f>[8]Agosto!$G$23</f>
        <v>54</v>
      </c>
      <c r="U12" s="11">
        <f>[8]Agosto!$G$24</f>
        <v>33</v>
      </c>
      <c r="V12" s="11">
        <f>[8]Agosto!$G$25</f>
        <v>37</v>
      </c>
      <c r="W12" s="11">
        <f>[8]Agosto!$G$26</f>
        <v>30</v>
      </c>
      <c r="X12" s="11">
        <f>[8]Agosto!$G$27</f>
        <v>28</v>
      </c>
      <c r="Y12" s="11">
        <f>[8]Agosto!$G$28</f>
        <v>25</v>
      </c>
      <c r="Z12" s="11">
        <f>[8]Agosto!$G$29</f>
        <v>25</v>
      </c>
      <c r="AA12" s="11">
        <f>[8]Agosto!$G$30</f>
        <v>31</v>
      </c>
      <c r="AB12" s="11">
        <f>[8]Agosto!$G$31</f>
        <v>32</v>
      </c>
      <c r="AC12" s="11">
        <f>[8]Agosto!$G$32</f>
        <v>23</v>
      </c>
      <c r="AD12" s="11">
        <f>[8]Agosto!$G$33</f>
        <v>21</v>
      </c>
      <c r="AE12" s="11">
        <f>[8]Agosto!$G$34</f>
        <v>22</v>
      </c>
      <c r="AF12" s="11">
        <f>[8]Agosto!$G$35</f>
        <v>33</v>
      </c>
      <c r="AG12" s="15">
        <f t="shared" si="7"/>
        <v>21</v>
      </c>
      <c r="AH12" s="88">
        <f t="shared" si="8"/>
        <v>30.032258064516128</v>
      </c>
    </row>
    <row r="13" spans="1:34" x14ac:dyDescent="0.2">
      <c r="A13" s="58" t="s">
        <v>114</v>
      </c>
      <c r="B13" s="11" t="str">
        <f>[9]Agosto!$G$5</f>
        <v>*</v>
      </c>
      <c r="C13" s="11" t="str">
        <f>[9]Agosto!$G$6</f>
        <v>*</v>
      </c>
      <c r="D13" s="11" t="str">
        <f>[9]Agosto!$G$7</f>
        <v>*</v>
      </c>
      <c r="E13" s="11" t="str">
        <f>[9]Agosto!$G$8</f>
        <v>*</v>
      </c>
      <c r="F13" s="11" t="str">
        <f>[9]Agosto!$G$9</f>
        <v>*</v>
      </c>
      <c r="G13" s="11" t="str">
        <f>[9]Agosto!$G$10</f>
        <v>*</v>
      </c>
      <c r="H13" s="11" t="str">
        <f>[9]Agosto!$G$11</f>
        <v>*</v>
      </c>
      <c r="I13" s="11" t="str">
        <f>[9]Agosto!$G$12</f>
        <v>*</v>
      </c>
      <c r="J13" s="11" t="str">
        <f>[9]Agosto!$G$13</f>
        <v>*</v>
      </c>
      <c r="K13" s="11" t="str">
        <f>[9]Agosto!$G$14</f>
        <v>*</v>
      </c>
      <c r="L13" s="11" t="str">
        <f>[9]Agosto!$G$15</f>
        <v>*</v>
      </c>
      <c r="M13" s="11" t="str">
        <f>[9]Agosto!$G$16</f>
        <v>*</v>
      </c>
      <c r="N13" s="11" t="str">
        <f>[9]Agosto!$G$17</f>
        <v>*</v>
      </c>
      <c r="O13" s="11" t="str">
        <f>[9]Agosto!$G$18</f>
        <v>*</v>
      </c>
      <c r="P13" s="11" t="str">
        <f>[9]Agosto!$G$19</f>
        <v>*</v>
      </c>
      <c r="Q13" s="11" t="str">
        <f>[9]Agosto!$G$20</f>
        <v>*</v>
      </c>
      <c r="R13" s="11" t="str">
        <f>[9]Agosto!$G$21</f>
        <v>*</v>
      </c>
      <c r="S13" s="11" t="str">
        <f>[9]Agosto!$G$22</f>
        <v>*</v>
      </c>
      <c r="T13" s="11" t="str">
        <f>[9]Agosto!$G$23</f>
        <v>*</v>
      </c>
      <c r="U13" s="11" t="str">
        <f>[9]Agosto!$G$24</f>
        <v>*</v>
      </c>
      <c r="V13" s="11" t="str">
        <f>[9]Agosto!$G$25</f>
        <v>*</v>
      </c>
      <c r="W13" s="11" t="str">
        <f>[9]Agosto!$G$26</f>
        <v>*</v>
      </c>
      <c r="X13" s="11" t="str">
        <f>[9]Agosto!$G$27</f>
        <v>*</v>
      </c>
      <c r="Y13" s="11" t="str">
        <f>[9]Agosto!$G$28</f>
        <v>*</v>
      </c>
      <c r="Z13" s="11" t="str">
        <f>[9]Agosto!$G$29</f>
        <v>*</v>
      </c>
      <c r="AA13" s="11" t="str">
        <f>[9]Agosto!$G$30</f>
        <v>*</v>
      </c>
      <c r="AB13" s="11" t="str">
        <f>[9]Agosto!$G$31</f>
        <v>*</v>
      </c>
      <c r="AC13" s="11" t="str">
        <f>[9]Agosto!$G$32</f>
        <v>*</v>
      </c>
      <c r="AD13" s="11" t="str">
        <f>[9]Agosto!$G$33</f>
        <v>*</v>
      </c>
      <c r="AE13" s="11" t="str">
        <f>[9]Agosto!$G$34</f>
        <v>*</v>
      </c>
      <c r="AF13" s="11" t="str">
        <f>[9]Agosto!$G$35</f>
        <v>*</v>
      </c>
      <c r="AG13" s="14" t="s">
        <v>226</v>
      </c>
      <c r="AH13" s="109" t="s">
        <v>226</v>
      </c>
    </row>
    <row r="14" spans="1:34" x14ac:dyDescent="0.2">
      <c r="A14" s="58" t="s">
        <v>118</v>
      </c>
      <c r="B14" s="11" t="str">
        <f>[10]Agosto!$G$5</f>
        <v>*</v>
      </c>
      <c r="C14" s="11" t="str">
        <f>[10]Agosto!$G$6</f>
        <v>*</v>
      </c>
      <c r="D14" s="11" t="str">
        <f>[10]Agosto!$G$7</f>
        <v>*</v>
      </c>
      <c r="E14" s="11" t="str">
        <f>[10]Agosto!$G$8</f>
        <v>*</v>
      </c>
      <c r="F14" s="11" t="str">
        <f>[10]Agosto!$G$9</f>
        <v>*</v>
      </c>
      <c r="G14" s="11" t="str">
        <f>[10]Agosto!$G$10</f>
        <v>*</v>
      </c>
      <c r="H14" s="11" t="str">
        <f>[10]Agosto!$G$11</f>
        <v>*</v>
      </c>
      <c r="I14" s="11" t="str">
        <f>[10]Agosto!$G$12</f>
        <v>*</v>
      </c>
      <c r="J14" s="11" t="str">
        <f>[10]Agosto!$G$13</f>
        <v>*</v>
      </c>
      <c r="K14" s="11" t="str">
        <f>[10]Agosto!$G$14</f>
        <v>*</v>
      </c>
      <c r="L14" s="11" t="str">
        <f>[10]Agosto!$G$15</f>
        <v>*</v>
      </c>
      <c r="M14" s="11" t="str">
        <f>[10]Agosto!$G$16</f>
        <v>*</v>
      </c>
      <c r="N14" s="11" t="str">
        <f>[10]Agosto!$G$17</f>
        <v>*</v>
      </c>
      <c r="O14" s="11" t="str">
        <f>[10]Agosto!$G$18</f>
        <v>*</v>
      </c>
      <c r="P14" s="11" t="str">
        <f>[10]Agosto!$G$19</f>
        <v>*</v>
      </c>
      <c r="Q14" s="11" t="str">
        <f>[10]Agosto!$G$20</f>
        <v>*</v>
      </c>
      <c r="R14" s="11" t="str">
        <f>[10]Agosto!$G$21</f>
        <v>*</v>
      </c>
      <c r="S14" s="11" t="str">
        <f>[10]Agosto!$G$22</f>
        <v>*</v>
      </c>
      <c r="T14" s="11" t="str">
        <f>[10]Agosto!$G$23</f>
        <v>*</v>
      </c>
      <c r="U14" s="11" t="str">
        <f>[10]Agosto!$G$24</f>
        <v>*</v>
      </c>
      <c r="V14" s="11" t="str">
        <f>[10]Agosto!$G$25</f>
        <v>*</v>
      </c>
      <c r="W14" s="11" t="str">
        <f>[10]Agosto!$G$26</f>
        <v>*</v>
      </c>
      <c r="X14" s="11" t="str">
        <f>[10]Agosto!$G$27</f>
        <v>*</v>
      </c>
      <c r="Y14" s="11" t="str">
        <f>[10]Agosto!$G$28</f>
        <v>*</v>
      </c>
      <c r="Z14" s="11" t="str">
        <f>[10]Agosto!$G$29</f>
        <v>*</v>
      </c>
      <c r="AA14" s="11" t="str">
        <f>[10]Agosto!$G$30</f>
        <v>*</v>
      </c>
      <c r="AB14" s="11" t="str">
        <f>[10]Agosto!$G$31</f>
        <v>*</v>
      </c>
      <c r="AC14" s="11" t="str">
        <f>[10]Agosto!$G$32</f>
        <v>*</v>
      </c>
      <c r="AD14" s="11" t="str">
        <f>[10]Agosto!$G$33</f>
        <v>*</v>
      </c>
      <c r="AE14" s="11" t="str">
        <f>[10]Agosto!$G$34</f>
        <v>*</v>
      </c>
      <c r="AF14" s="11" t="str">
        <f>[10]Agosto!$G$35</f>
        <v>*</v>
      </c>
      <c r="AG14" s="15" t="s">
        <v>226</v>
      </c>
      <c r="AH14" s="88" t="s">
        <v>226</v>
      </c>
    </row>
    <row r="15" spans="1:34" x14ac:dyDescent="0.2">
      <c r="A15" s="58" t="s">
        <v>121</v>
      </c>
      <c r="B15" s="11">
        <f>[11]Agosto!$G$5</f>
        <v>24</v>
      </c>
      <c r="C15" s="11">
        <f>[11]Agosto!$G$6</f>
        <v>36</v>
      </c>
      <c r="D15" s="11">
        <f>[11]Agosto!$G$7</f>
        <v>24</v>
      </c>
      <c r="E15" s="11">
        <f>[11]Agosto!$G$8</f>
        <v>23</v>
      </c>
      <c r="F15" s="11">
        <f>[11]Agosto!$G$9</f>
        <v>44</v>
      </c>
      <c r="G15" s="11">
        <f>[11]Agosto!$G$10</f>
        <v>32</v>
      </c>
      <c r="H15" s="11">
        <f>[11]Agosto!$G$11</f>
        <v>40</v>
      </c>
      <c r="I15" s="11">
        <f>[11]Agosto!$G$12</f>
        <v>29</v>
      </c>
      <c r="J15" s="11">
        <f>[11]Agosto!$G$13</f>
        <v>20</v>
      </c>
      <c r="K15" s="11">
        <f>[11]Agosto!$G$14</f>
        <v>61</v>
      </c>
      <c r="L15" s="11">
        <f>[11]Agosto!$G$15</f>
        <v>29</v>
      </c>
      <c r="M15" s="11">
        <f>[11]Agosto!$G$16</f>
        <v>24</v>
      </c>
      <c r="N15" s="11">
        <f>[11]Agosto!$G$17</f>
        <v>21</v>
      </c>
      <c r="O15" s="11">
        <f>[11]Agosto!$G$18</f>
        <v>22</v>
      </c>
      <c r="P15" s="11">
        <f>[11]Agosto!$G$19</f>
        <v>39</v>
      </c>
      <c r="Q15" s="11">
        <f>[11]Agosto!$G$20</f>
        <v>25</v>
      </c>
      <c r="R15" s="11">
        <f>[11]Agosto!$G$21</f>
        <v>22</v>
      </c>
      <c r="S15" s="11">
        <f>[11]Agosto!$G$22</f>
        <v>30</v>
      </c>
      <c r="T15" s="11">
        <f>[11]Agosto!$G$23</f>
        <v>49</v>
      </c>
      <c r="U15" s="11">
        <f>[11]Agosto!$G$24</f>
        <v>43</v>
      </c>
      <c r="V15" s="11">
        <f>[11]Agosto!$G$25</f>
        <v>38</v>
      </c>
      <c r="W15" s="11">
        <f>[11]Agosto!$G$26</f>
        <v>34</v>
      </c>
      <c r="X15" s="11">
        <f>[11]Agosto!$G$27</f>
        <v>29</v>
      </c>
      <c r="Y15" s="11">
        <f>[11]Agosto!$G$28</f>
        <v>21</v>
      </c>
      <c r="Z15" s="11">
        <f>[11]Agosto!$G$29</f>
        <v>25</v>
      </c>
      <c r="AA15" s="11">
        <f>[11]Agosto!$G$30</f>
        <v>32</v>
      </c>
      <c r="AB15" s="11">
        <f>[11]Agosto!$G$31</f>
        <v>47</v>
      </c>
      <c r="AC15" s="11">
        <f>[11]Agosto!$G$32</f>
        <v>27</v>
      </c>
      <c r="AD15" s="11">
        <f>[11]Agosto!$G$33</f>
        <v>26</v>
      </c>
      <c r="AE15" s="11">
        <f>[11]Agosto!$G$34</f>
        <v>19</v>
      </c>
      <c r="AF15" s="11">
        <f>[11]Agosto!$G$35</f>
        <v>50</v>
      </c>
      <c r="AG15" s="15">
        <f t="shared" ref="AG15" si="9">MIN(B15:AF15)</f>
        <v>19</v>
      </c>
      <c r="AH15" s="88">
        <f t="shared" ref="AH15" si="10">AVERAGE(B15:AF15)</f>
        <v>31.774193548387096</v>
      </c>
    </row>
    <row r="16" spans="1:34" x14ac:dyDescent="0.2">
      <c r="A16" s="58" t="s">
        <v>168</v>
      </c>
      <c r="B16" s="11" t="str">
        <f>[12]Agosto!$G$5</f>
        <v>*</v>
      </c>
      <c r="C16" s="11" t="str">
        <f>[12]Agosto!$G$6</f>
        <v>*</v>
      </c>
      <c r="D16" s="11" t="str">
        <f>[12]Agosto!$G$7</f>
        <v>*</v>
      </c>
      <c r="E16" s="11" t="str">
        <f>[12]Agosto!$G$8</f>
        <v>*</v>
      </c>
      <c r="F16" s="11" t="str">
        <f>[12]Agosto!$G$9</f>
        <v>*</v>
      </c>
      <c r="G16" s="11" t="str">
        <f>[12]Agosto!$G$10</f>
        <v>*</v>
      </c>
      <c r="H16" s="11" t="str">
        <f>[12]Agosto!$G$11</f>
        <v>*</v>
      </c>
      <c r="I16" s="11" t="str">
        <f>[12]Agosto!$G$12</f>
        <v>*</v>
      </c>
      <c r="J16" s="11" t="str">
        <f>[12]Agosto!$G$13</f>
        <v>*</v>
      </c>
      <c r="K16" s="11" t="str">
        <f>[12]Agosto!$G$14</f>
        <v>*</v>
      </c>
      <c r="L16" s="11" t="str">
        <f>[12]Agosto!$G$15</f>
        <v>*</v>
      </c>
      <c r="M16" s="11" t="str">
        <f>[12]Agosto!$G$16</f>
        <v>*</v>
      </c>
      <c r="N16" s="11" t="str">
        <f>[12]Agosto!$G$17</f>
        <v>*</v>
      </c>
      <c r="O16" s="11" t="str">
        <f>[12]Agosto!$G$18</f>
        <v>*</v>
      </c>
      <c r="P16" s="11" t="str">
        <f>[12]Agosto!$G$19</f>
        <v>*</v>
      </c>
      <c r="Q16" s="11" t="str">
        <f>[12]Agosto!$G$20</f>
        <v>*</v>
      </c>
      <c r="R16" s="11" t="str">
        <f>[12]Agosto!$G$21</f>
        <v>*</v>
      </c>
      <c r="S16" s="11" t="str">
        <f>[12]Agosto!$G$22</f>
        <v>*</v>
      </c>
      <c r="T16" s="11" t="str">
        <f>[12]Agosto!$G$23</f>
        <v>*</v>
      </c>
      <c r="U16" s="11" t="str">
        <f>[12]Agosto!$G$24</f>
        <v>*</v>
      </c>
      <c r="V16" s="11" t="str">
        <f>[12]Agosto!$G$25</f>
        <v>*</v>
      </c>
      <c r="W16" s="11" t="str">
        <f>[12]Agosto!$G$26</f>
        <v>*</v>
      </c>
      <c r="X16" s="11" t="str">
        <f>[12]Agosto!$G$27</f>
        <v>*</v>
      </c>
      <c r="Y16" s="11" t="str">
        <f>[12]Agosto!$G$28</f>
        <v>*</v>
      </c>
      <c r="Z16" s="11" t="str">
        <f>[12]Agosto!$G$29</f>
        <v>*</v>
      </c>
      <c r="AA16" s="11" t="str">
        <f>[12]Agosto!$G$30</f>
        <v>*</v>
      </c>
      <c r="AB16" s="11" t="str">
        <f>[12]Agosto!$G$31</f>
        <v>*</v>
      </c>
      <c r="AC16" s="11" t="str">
        <f>[12]Agosto!$G$32</f>
        <v>*</v>
      </c>
      <c r="AD16" s="11" t="str">
        <f>[12]Agosto!$G$33</f>
        <v>*</v>
      </c>
      <c r="AE16" s="11" t="str">
        <f>[12]Agosto!$G$34</f>
        <v>*</v>
      </c>
      <c r="AF16" s="11" t="str">
        <f>[12]Agosto!$G$35</f>
        <v>*</v>
      </c>
      <c r="AG16" s="15" t="s">
        <v>226</v>
      </c>
      <c r="AH16" s="88" t="s">
        <v>226</v>
      </c>
    </row>
    <row r="17" spans="1:39" x14ac:dyDescent="0.2">
      <c r="A17" s="58" t="s">
        <v>2</v>
      </c>
      <c r="B17" s="11">
        <f>[13]Agosto!$G$5</f>
        <v>22</v>
      </c>
      <c r="C17" s="11">
        <f>[13]Agosto!$G$6</f>
        <v>37</v>
      </c>
      <c r="D17" s="11">
        <f>[13]Agosto!$G$7</f>
        <v>36</v>
      </c>
      <c r="E17" s="11">
        <f>[13]Agosto!$G$8</f>
        <v>28</v>
      </c>
      <c r="F17" s="11">
        <f>[13]Agosto!$G$9</f>
        <v>42</v>
      </c>
      <c r="G17" s="11">
        <f>[13]Agosto!$G$10</f>
        <v>41</v>
      </c>
      <c r="H17" s="11">
        <f>[13]Agosto!$G$11</f>
        <v>29</v>
      </c>
      <c r="I17" s="11">
        <f>[13]Agosto!$G$12</f>
        <v>22</v>
      </c>
      <c r="J17" s="11">
        <f>[13]Agosto!$G$13</f>
        <v>17</v>
      </c>
      <c r="K17" s="11">
        <f>[13]Agosto!$G$14</f>
        <v>34</v>
      </c>
      <c r="L17" s="11">
        <f>[13]Agosto!$G$15</f>
        <v>21</v>
      </c>
      <c r="M17" s="11">
        <f>[13]Agosto!$G$16</f>
        <v>23</v>
      </c>
      <c r="N17" s="11">
        <f>[13]Agosto!$G$17</f>
        <v>33</v>
      </c>
      <c r="O17" s="11">
        <f>[13]Agosto!$G$18</f>
        <v>31</v>
      </c>
      <c r="P17" s="11">
        <f>[13]Agosto!$G$19</f>
        <v>30</v>
      </c>
      <c r="Q17" s="11">
        <f>[13]Agosto!$G$20</f>
        <v>20</v>
      </c>
      <c r="R17" s="11">
        <f>[13]Agosto!$G$21</f>
        <v>25</v>
      </c>
      <c r="S17" s="11">
        <f>[13]Agosto!$G$22</f>
        <v>32</v>
      </c>
      <c r="T17" s="11">
        <f>[13]Agosto!$G$23</f>
        <v>52</v>
      </c>
      <c r="U17" s="11">
        <f>[13]Agosto!$G$24</f>
        <v>38</v>
      </c>
      <c r="V17" s="11">
        <f>[13]Agosto!$G$25</f>
        <v>30</v>
      </c>
      <c r="W17" s="11">
        <f>[13]Agosto!$G$26</f>
        <v>21</v>
      </c>
      <c r="X17" s="11">
        <f>[13]Agosto!$G$27</f>
        <v>30</v>
      </c>
      <c r="Y17" s="11">
        <f>[13]Agosto!$G$28</f>
        <v>19</v>
      </c>
      <c r="Z17" s="11">
        <f>[13]Agosto!$G$29</f>
        <v>18</v>
      </c>
      <c r="AA17" s="11">
        <f>[13]Agosto!$G$30</f>
        <v>14</v>
      </c>
      <c r="AB17" s="11">
        <f>[13]Agosto!$G$31</f>
        <v>42</v>
      </c>
      <c r="AC17" s="11">
        <f>[13]Agosto!$G$32</f>
        <v>25</v>
      </c>
      <c r="AD17" s="11">
        <f>[13]Agosto!$G$33</f>
        <v>19</v>
      </c>
      <c r="AE17" s="11">
        <f>[13]Agosto!$G$34</f>
        <v>15</v>
      </c>
      <c r="AF17" s="11">
        <f>[13]Agosto!$G$35</f>
        <v>28</v>
      </c>
      <c r="AG17" s="15">
        <f t="shared" ref="AG17:AG23" si="11">MIN(B17:AF17)</f>
        <v>14</v>
      </c>
      <c r="AH17" s="88">
        <f t="shared" ref="AH17:AH23" si="12">AVERAGE(B17:AF17)</f>
        <v>28.193548387096776</v>
      </c>
      <c r="AJ17" s="12" t="s">
        <v>47</v>
      </c>
    </row>
    <row r="18" spans="1:39" x14ac:dyDescent="0.2">
      <c r="A18" s="58" t="s">
        <v>3</v>
      </c>
      <c r="B18" s="11">
        <f>[14]Agosto!$G$5</f>
        <v>17</v>
      </c>
      <c r="C18" s="11">
        <f>[14]Agosto!$G$6</f>
        <v>18</v>
      </c>
      <c r="D18" s="11">
        <f>[14]Agosto!$G$7</f>
        <v>34</v>
      </c>
      <c r="E18" s="11">
        <f>[14]Agosto!$G$8</f>
        <v>47</v>
      </c>
      <c r="F18" s="11">
        <f>[14]Agosto!$G$9</f>
        <v>46</v>
      </c>
      <c r="G18" s="11">
        <f>[14]Agosto!$G$10</f>
        <v>65</v>
      </c>
      <c r="H18" s="11">
        <f>[14]Agosto!$G$11</f>
        <v>31</v>
      </c>
      <c r="I18" s="11">
        <f>[14]Agosto!$G$12</f>
        <v>24</v>
      </c>
      <c r="J18" s="11">
        <f>[14]Agosto!$G$13</f>
        <v>18</v>
      </c>
      <c r="K18" s="11">
        <f>[14]Agosto!$G$14</f>
        <v>19</v>
      </c>
      <c r="L18" s="11">
        <f>[14]Agosto!$G$15</f>
        <v>19</v>
      </c>
      <c r="M18" s="11">
        <f>[14]Agosto!$G$16</f>
        <v>21</v>
      </c>
      <c r="N18" s="11">
        <f>[14]Agosto!$G$17</f>
        <v>21</v>
      </c>
      <c r="O18" s="11">
        <f>[14]Agosto!$G$18</f>
        <v>39</v>
      </c>
      <c r="P18" s="11">
        <f>[14]Agosto!$G$19</f>
        <v>31</v>
      </c>
      <c r="Q18" s="11">
        <f>[14]Agosto!$G$20</f>
        <v>25</v>
      </c>
      <c r="R18" s="11">
        <f>[14]Agosto!$G$21</f>
        <v>21</v>
      </c>
      <c r="S18" s="11">
        <f>[14]Agosto!$G$22</f>
        <v>20</v>
      </c>
      <c r="T18" s="11">
        <f>[14]Agosto!$G$23</f>
        <v>29</v>
      </c>
      <c r="U18" s="11">
        <f>[14]Agosto!$G$24</f>
        <v>30</v>
      </c>
      <c r="V18" s="11">
        <f>[14]Agosto!$G$25</f>
        <v>27</v>
      </c>
      <c r="W18" s="11">
        <f>[14]Agosto!$G$26</f>
        <v>29</v>
      </c>
      <c r="X18" s="11">
        <f>[14]Agosto!$G$27</f>
        <v>28</v>
      </c>
      <c r="Y18" s="11">
        <f>[14]Agosto!$G$28</f>
        <v>22</v>
      </c>
      <c r="Z18" s="11">
        <f>[14]Agosto!$G$29</f>
        <v>21</v>
      </c>
      <c r="AA18" s="11">
        <f>[14]Agosto!$G$30</f>
        <v>18</v>
      </c>
      <c r="AB18" s="11">
        <f>[14]Agosto!$G$31</f>
        <v>26</v>
      </c>
      <c r="AC18" s="11">
        <f>[14]Agosto!$G$32</f>
        <v>28</v>
      </c>
      <c r="AD18" s="11">
        <f>[14]Agosto!$G$33</f>
        <v>26</v>
      </c>
      <c r="AE18" s="11">
        <f>[14]Agosto!$G$34</f>
        <v>21</v>
      </c>
      <c r="AF18" s="11">
        <f>[14]Agosto!$G$35</f>
        <v>17</v>
      </c>
      <c r="AG18" s="15">
        <f t="shared" si="11"/>
        <v>17</v>
      </c>
      <c r="AH18" s="88">
        <f>AVERAGE(B18:AF18)</f>
        <v>27.032258064516128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>
        <f>[15]Agosto!$G$5</f>
        <v>20</v>
      </c>
      <c r="C19" s="11">
        <f>[15]Agosto!$G$6</f>
        <v>23</v>
      </c>
      <c r="D19" s="11">
        <f>[15]Agosto!$G$7</f>
        <v>39</v>
      </c>
      <c r="E19" s="11">
        <f>[15]Agosto!$G$8</f>
        <v>57</v>
      </c>
      <c r="F19" s="11">
        <f>[15]Agosto!$G$9</f>
        <v>48</v>
      </c>
      <c r="G19" s="11">
        <f>[15]Agosto!$G$10</f>
        <v>71</v>
      </c>
      <c r="H19" s="11">
        <f>[15]Agosto!$G$11</f>
        <v>30</v>
      </c>
      <c r="I19" s="11">
        <f>[15]Agosto!$G$12</f>
        <v>22</v>
      </c>
      <c r="J19" s="11">
        <f>[15]Agosto!$G$13</f>
        <v>14</v>
      </c>
      <c r="K19" s="11">
        <f>[15]Agosto!$G$14</f>
        <v>19</v>
      </c>
      <c r="L19" s="11">
        <f>[15]Agosto!$G$15</f>
        <v>22</v>
      </c>
      <c r="M19" s="11">
        <f>[15]Agosto!$G$16</f>
        <v>24</v>
      </c>
      <c r="N19" s="11">
        <f>[15]Agosto!$G$17</f>
        <v>26</v>
      </c>
      <c r="O19" s="11">
        <f>[15]Agosto!$G$18</f>
        <v>35</v>
      </c>
      <c r="P19" s="11">
        <f>[15]Agosto!$G$19</f>
        <v>32</v>
      </c>
      <c r="Q19" s="11">
        <f>[15]Agosto!$G$20</f>
        <v>23</v>
      </c>
      <c r="R19" s="11">
        <f>[15]Agosto!$G$21</f>
        <v>25</v>
      </c>
      <c r="S19" s="11">
        <f>[15]Agosto!$G$22</f>
        <v>22</v>
      </c>
      <c r="T19" s="11">
        <f>[15]Agosto!$G$23</f>
        <v>34</v>
      </c>
      <c r="U19" s="11">
        <f>[15]Agosto!$G$24</f>
        <v>26</v>
      </c>
      <c r="V19" s="11">
        <f>[15]Agosto!$G$25</f>
        <v>25</v>
      </c>
      <c r="W19" s="11">
        <f>[15]Agosto!$G$26</f>
        <v>26</v>
      </c>
      <c r="X19" s="11">
        <f>[15]Agosto!$G$27</f>
        <v>26</v>
      </c>
      <c r="Y19" s="11">
        <f>[15]Agosto!$G$28</f>
        <v>20</v>
      </c>
      <c r="Z19" s="11">
        <f>[15]Agosto!$G$29</f>
        <v>14</v>
      </c>
      <c r="AA19" s="11">
        <f>[15]Agosto!$G$30</f>
        <v>14</v>
      </c>
      <c r="AB19" s="11">
        <f>[15]Agosto!$G$31</f>
        <v>29</v>
      </c>
      <c r="AC19" s="11">
        <f>[15]Agosto!$G$32</f>
        <v>25</v>
      </c>
      <c r="AD19" s="11">
        <f>[15]Agosto!$G$33</f>
        <v>23</v>
      </c>
      <c r="AE19" s="11">
        <f>[15]Agosto!$G$34</f>
        <v>20</v>
      </c>
      <c r="AF19" s="11">
        <f>[15]Agosto!$G$35</f>
        <v>19</v>
      </c>
      <c r="AG19" s="15">
        <f t="shared" si="11"/>
        <v>14</v>
      </c>
      <c r="AH19" s="88">
        <f t="shared" si="12"/>
        <v>27.516129032258064</v>
      </c>
      <c r="AL19" t="s">
        <v>47</v>
      </c>
    </row>
    <row r="20" spans="1:39" x14ac:dyDescent="0.2">
      <c r="A20" s="58" t="s">
        <v>5</v>
      </c>
      <c r="B20" s="11">
        <f>[16]Agosto!$G$5</f>
        <v>35</v>
      </c>
      <c r="C20" s="11">
        <f>[16]Agosto!$G$6</f>
        <v>37</v>
      </c>
      <c r="D20" s="11">
        <f>[16]Agosto!$G$7</f>
        <v>22</v>
      </c>
      <c r="E20" s="11">
        <f>[16]Agosto!$G$8</f>
        <v>12</v>
      </c>
      <c r="F20" s="11">
        <f>[16]Agosto!$G$9</f>
        <v>20</v>
      </c>
      <c r="G20" s="11">
        <f>[16]Agosto!$G$10</f>
        <v>39</v>
      </c>
      <c r="H20" s="11">
        <f>[16]Agosto!$G$11</f>
        <v>42</v>
      </c>
      <c r="I20" s="11">
        <f>[16]Agosto!$G$12</f>
        <v>35</v>
      </c>
      <c r="J20" s="11">
        <f>[16]Agosto!$G$13</f>
        <v>29</v>
      </c>
      <c r="K20" s="11">
        <f>[16]Agosto!$G$14</f>
        <v>37</v>
      </c>
      <c r="L20" s="11">
        <f>[16]Agosto!$G$15</f>
        <v>39</v>
      </c>
      <c r="M20" s="11">
        <f>[16]Agosto!$G$16</f>
        <v>30</v>
      </c>
      <c r="N20" s="11">
        <f>[16]Agosto!$G$17</f>
        <v>33</v>
      </c>
      <c r="O20" s="11">
        <f>[16]Agosto!$G$18</f>
        <v>27</v>
      </c>
      <c r="P20" s="11">
        <f>[16]Agosto!$G$19</f>
        <v>31</v>
      </c>
      <c r="Q20" s="11">
        <f>[16]Agosto!$G$20</f>
        <v>29</v>
      </c>
      <c r="R20" s="11">
        <f>[16]Agosto!$G$21</f>
        <v>28</v>
      </c>
      <c r="S20" s="11">
        <f>[16]Agosto!$G$22</f>
        <v>27</v>
      </c>
      <c r="T20" s="11">
        <f>[16]Agosto!$G$23</f>
        <v>32</v>
      </c>
      <c r="U20" s="11">
        <f>[16]Agosto!$G$24</f>
        <v>36</v>
      </c>
      <c r="V20" s="11">
        <f>[16]Agosto!$G$25</f>
        <v>33</v>
      </c>
      <c r="W20" s="11">
        <f>[16]Agosto!$G$26</f>
        <v>30</v>
      </c>
      <c r="X20" s="11">
        <f>[16]Agosto!$G$27</f>
        <v>31</v>
      </c>
      <c r="Y20" s="11">
        <f>[16]Agosto!$G$28</f>
        <v>34</v>
      </c>
      <c r="Z20" s="11">
        <f>[16]Agosto!$G$29</f>
        <v>29</v>
      </c>
      <c r="AA20" s="11">
        <f>[16]Agosto!$G$30</f>
        <v>30</v>
      </c>
      <c r="AB20" s="11">
        <f>[16]Agosto!$G$31</f>
        <v>41</v>
      </c>
      <c r="AC20" s="11">
        <f>[16]Agosto!$G$32</f>
        <v>33</v>
      </c>
      <c r="AD20" s="11">
        <f>[16]Agosto!$G$33</f>
        <v>31</v>
      </c>
      <c r="AE20" s="11">
        <f>[16]Agosto!$G$34</f>
        <v>28</v>
      </c>
      <c r="AF20" s="11">
        <f>[16]Agosto!$G$35</f>
        <v>32</v>
      </c>
      <c r="AG20" s="15">
        <f t="shared" si="11"/>
        <v>12</v>
      </c>
      <c r="AH20" s="88">
        <f t="shared" si="12"/>
        <v>31.35483870967742</v>
      </c>
      <c r="AI20" s="12" t="s">
        <v>47</v>
      </c>
    </row>
    <row r="21" spans="1:39" x14ac:dyDescent="0.2">
      <c r="A21" s="58" t="s">
        <v>43</v>
      </c>
      <c r="B21" s="11">
        <f>[17]Agosto!$G$5</f>
        <v>18</v>
      </c>
      <c r="C21" s="11">
        <f>[17]Agosto!$G$6</f>
        <v>26</v>
      </c>
      <c r="D21" s="11">
        <f>[17]Agosto!$G$7</f>
        <v>30</v>
      </c>
      <c r="E21" s="11">
        <f>[17]Agosto!$G$8</f>
        <v>40</v>
      </c>
      <c r="F21" s="11">
        <f>[17]Agosto!$G$9</f>
        <v>42</v>
      </c>
      <c r="G21" s="11">
        <f>[17]Agosto!$G$10</f>
        <v>75</v>
      </c>
      <c r="H21" s="11">
        <f>[17]Agosto!$G$11</f>
        <v>27</v>
      </c>
      <c r="I21" s="11">
        <f>[17]Agosto!$G$12</f>
        <v>18</v>
      </c>
      <c r="J21" s="11">
        <f>[17]Agosto!$G$13</f>
        <v>14</v>
      </c>
      <c r="K21" s="11">
        <f>[17]Agosto!$G$14</f>
        <v>19</v>
      </c>
      <c r="L21" s="11">
        <f>[17]Agosto!$G$15</f>
        <v>19</v>
      </c>
      <c r="M21" s="11">
        <f>[17]Agosto!$G$16</f>
        <v>22</v>
      </c>
      <c r="N21" s="11">
        <f>[17]Agosto!$G$17</f>
        <v>25</v>
      </c>
      <c r="O21" s="11">
        <f>[17]Agosto!$G$18</f>
        <v>31</v>
      </c>
      <c r="P21" s="11">
        <f>[17]Agosto!$G$19</f>
        <v>26</v>
      </c>
      <c r="Q21" s="11">
        <f>[17]Agosto!$G$20</f>
        <v>22</v>
      </c>
      <c r="R21" s="11">
        <f>[17]Agosto!$G$21</f>
        <v>22</v>
      </c>
      <c r="S21" s="11">
        <f>[17]Agosto!$G$22</f>
        <v>25</v>
      </c>
      <c r="T21" s="11">
        <f>[17]Agosto!$G$23</f>
        <v>38</v>
      </c>
      <c r="U21" s="11">
        <f>[17]Agosto!$G$24</f>
        <v>28</v>
      </c>
      <c r="V21" s="11">
        <f>[17]Agosto!$G$25</f>
        <v>22</v>
      </c>
      <c r="W21" s="11">
        <f>[17]Agosto!$G$26</f>
        <v>23</v>
      </c>
      <c r="X21" s="11">
        <f>[17]Agosto!$G$27</f>
        <v>22</v>
      </c>
      <c r="Y21" s="11">
        <f>[17]Agosto!$G$28</f>
        <v>17</v>
      </c>
      <c r="Z21" s="11">
        <f>[17]Agosto!$G$29</f>
        <v>14</v>
      </c>
      <c r="AA21" s="11">
        <f>[17]Agosto!$G$30</f>
        <v>14</v>
      </c>
      <c r="AB21" s="11">
        <f>[17]Agosto!$G$31</f>
        <v>29</v>
      </c>
      <c r="AC21" s="11">
        <f>[17]Agosto!$G$32</f>
        <v>24</v>
      </c>
      <c r="AD21" s="11">
        <f>[17]Agosto!$G$33</f>
        <v>21</v>
      </c>
      <c r="AE21" s="11">
        <f>[17]Agosto!$G$34</f>
        <v>18</v>
      </c>
      <c r="AF21" s="11">
        <f>[17]Agosto!$G$35</f>
        <v>20</v>
      </c>
      <c r="AG21" s="15">
        <f>MIN(B21:AF21)</f>
        <v>14</v>
      </c>
      <c r="AH21" s="88">
        <f>AVERAGE(B21:AF21)</f>
        <v>25.516129032258064</v>
      </c>
      <c r="AJ21" t="s">
        <v>47</v>
      </c>
      <c r="AL21" t="s">
        <v>47</v>
      </c>
    </row>
    <row r="22" spans="1:39" x14ac:dyDescent="0.2">
      <c r="A22" s="58" t="s">
        <v>6</v>
      </c>
      <c r="B22" s="11">
        <f>[18]Agosto!$G$5</f>
        <v>20</v>
      </c>
      <c r="C22" s="11">
        <f>[18]Agosto!$G$6</f>
        <v>47</v>
      </c>
      <c r="D22" s="11">
        <f>[18]Agosto!$G$7</f>
        <v>30</v>
      </c>
      <c r="E22" s="11">
        <f>[18]Agosto!$G$8</f>
        <v>25</v>
      </c>
      <c r="F22" s="11">
        <f>[18]Agosto!$G$9</f>
        <v>39</v>
      </c>
      <c r="G22" s="11" t="str">
        <f>[18]Agosto!$G$10</f>
        <v>*</v>
      </c>
      <c r="H22" s="11">
        <f>[18]Agosto!$G$11</f>
        <v>24</v>
      </c>
      <c r="I22" s="11">
        <f>[18]Agosto!$G$12</f>
        <v>21</v>
      </c>
      <c r="J22" s="11">
        <f>[18]Agosto!$G$13</f>
        <v>15</v>
      </c>
      <c r="K22" s="11">
        <f>[18]Agosto!$G$14</f>
        <v>26</v>
      </c>
      <c r="L22" s="11">
        <f>[18]Agosto!$G$15</f>
        <v>24</v>
      </c>
      <c r="M22" s="11">
        <f>[18]Agosto!$G$16</f>
        <v>49</v>
      </c>
      <c r="N22" s="11">
        <f>[18]Agosto!$G$17</f>
        <v>28</v>
      </c>
      <c r="O22" s="11">
        <f>[18]Agosto!$G$18</f>
        <v>29</v>
      </c>
      <c r="P22" s="11">
        <f>[18]Agosto!$G$19</f>
        <v>28</v>
      </c>
      <c r="Q22" s="11">
        <f>[18]Agosto!$G$20</f>
        <v>19</v>
      </c>
      <c r="R22" s="11">
        <f>[18]Agosto!$G$21</f>
        <v>22</v>
      </c>
      <c r="S22" s="11">
        <f>[18]Agosto!$G$22</f>
        <v>27</v>
      </c>
      <c r="T22" s="11" t="str">
        <f>[18]Agosto!$G$23</f>
        <v>*</v>
      </c>
      <c r="U22" s="11">
        <f>[18]Agosto!$G$24</f>
        <v>42</v>
      </c>
      <c r="V22" s="11">
        <f>[18]Agosto!$G$25</f>
        <v>26</v>
      </c>
      <c r="W22" s="11">
        <f>[18]Agosto!$G$26</f>
        <v>20</v>
      </c>
      <c r="X22" s="11">
        <f>[18]Agosto!$G$27</f>
        <v>22</v>
      </c>
      <c r="Y22" s="11">
        <f>[18]Agosto!$G$28</f>
        <v>23</v>
      </c>
      <c r="Z22" s="11">
        <f>[18]Agosto!$G$29</f>
        <v>15</v>
      </c>
      <c r="AA22" s="11">
        <f>[18]Agosto!$G$30</f>
        <v>13</v>
      </c>
      <c r="AB22" s="11" t="str">
        <f>[18]Agosto!$G$31</f>
        <v>*</v>
      </c>
      <c r="AC22" s="11">
        <f>[18]Agosto!$G$32</f>
        <v>28</v>
      </c>
      <c r="AD22" s="11">
        <f>[18]Agosto!$G$33</f>
        <v>21</v>
      </c>
      <c r="AE22" s="11">
        <f>[18]Agosto!$G$34</f>
        <v>18</v>
      </c>
      <c r="AF22" s="11">
        <f>[18]Agosto!$G$35</f>
        <v>25</v>
      </c>
      <c r="AG22" s="15">
        <f t="shared" si="11"/>
        <v>13</v>
      </c>
      <c r="AH22" s="88">
        <f t="shared" si="12"/>
        <v>25.928571428571427</v>
      </c>
      <c r="AK22" t="s">
        <v>47</v>
      </c>
      <c r="AL22" t="s">
        <v>47</v>
      </c>
    </row>
    <row r="23" spans="1:39" x14ac:dyDescent="0.2">
      <c r="A23" s="58" t="s">
        <v>7</v>
      </c>
      <c r="B23" s="11">
        <f>[19]Agosto!$G$5</f>
        <v>21</v>
      </c>
      <c r="C23" s="11">
        <f>[19]Agosto!$G$6</f>
        <v>36</v>
      </c>
      <c r="D23" s="11">
        <f>[19]Agosto!$G$7</f>
        <v>23</v>
      </c>
      <c r="E23" s="11">
        <f>[19]Agosto!$G$8</f>
        <v>27</v>
      </c>
      <c r="F23" s="11">
        <f>[19]Agosto!$G$9</f>
        <v>39</v>
      </c>
      <c r="G23" s="11">
        <f>[19]Agosto!$G$10</f>
        <v>31</v>
      </c>
      <c r="H23" s="11">
        <f>[19]Agosto!$G$11</f>
        <v>39</v>
      </c>
      <c r="I23" s="11">
        <f>[19]Agosto!$G$12</f>
        <v>27</v>
      </c>
      <c r="J23" s="11">
        <f>[19]Agosto!$G$13</f>
        <v>16</v>
      </c>
      <c r="K23" s="11">
        <f>[19]Agosto!$G$14</f>
        <v>33</v>
      </c>
      <c r="L23" s="11">
        <f>[19]Agosto!$G$15</f>
        <v>23</v>
      </c>
      <c r="M23" s="11">
        <f>[19]Agosto!$G$16</f>
        <v>21</v>
      </c>
      <c r="N23" s="11">
        <f>[19]Agosto!$G$17</f>
        <v>22</v>
      </c>
      <c r="O23" s="11">
        <f>[19]Agosto!$G$18</f>
        <v>30</v>
      </c>
      <c r="P23" s="11">
        <f>[19]Agosto!$G$19</f>
        <v>35</v>
      </c>
      <c r="Q23" s="11">
        <f>[19]Agosto!$G$20</f>
        <v>23</v>
      </c>
      <c r="R23" s="11">
        <f>[19]Agosto!$G$21</f>
        <v>20</v>
      </c>
      <c r="S23" s="11">
        <f>[19]Agosto!$G$22</f>
        <v>28</v>
      </c>
      <c r="T23" s="11">
        <f>[19]Agosto!$G$23</f>
        <v>45</v>
      </c>
      <c r="U23" s="11">
        <f>[19]Agosto!$G$24</f>
        <v>38</v>
      </c>
      <c r="V23" s="11">
        <f>[19]Agosto!$G$25</f>
        <v>37</v>
      </c>
      <c r="W23" s="11">
        <f>[19]Agosto!$G$26</f>
        <v>33</v>
      </c>
      <c r="X23" s="11">
        <f>[19]Agosto!$G$27</f>
        <v>30</v>
      </c>
      <c r="Y23" s="11">
        <f>[19]Agosto!$G$28</f>
        <v>16</v>
      </c>
      <c r="Z23" s="11">
        <f>[19]Agosto!$G$29</f>
        <v>24</v>
      </c>
      <c r="AA23" s="11">
        <f>[19]Agosto!$G$30</f>
        <v>32</v>
      </c>
      <c r="AB23" s="11">
        <f>[19]Agosto!$G$31</f>
        <v>40</v>
      </c>
      <c r="AC23" s="11">
        <f>[19]Agosto!$G$32</f>
        <v>25</v>
      </c>
      <c r="AD23" s="11">
        <f>[19]Agosto!$G$33</f>
        <v>23</v>
      </c>
      <c r="AE23" s="11">
        <f>[19]Agosto!$G$34</f>
        <v>15</v>
      </c>
      <c r="AF23" s="11">
        <f>[19]Agosto!$G$35</f>
        <v>30</v>
      </c>
      <c r="AG23" s="15">
        <f t="shared" si="11"/>
        <v>15</v>
      </c>
      <c r="AH23" s="88">
        <f t="shared" si="12"/>
        <v>28.451612903225808</v>
      </c>
      <c r="AJ23" t="s">
        <v>47</v>
      </c>
      <c r="AK23" t="s">
        <v>47</v>
      </c>
    </row>
    <row r="24" spans="1:39" x14ac:dyDescent="0.2">
      <c r="A24" s="58" t="s">
        <v>169</v>
      </c>
      <c r="B24" s="11" t="str">
        <f>[20]Agosto!$G$5</f>
        <v>*</v>
      </c>
      <c r="C24" s="11" t="str">
        <f>[20]Agosto!$G$6</f>
        <v>*</v>
      </c>
      <c r="D24" s="11" t="str">
        <f>[20]Agosto!$G$7</f>
        <v>*</v>
      </c>
      <c r="E24" s="11" t="str">
        <f>[20]Agosto!$G$8</f>
        <v>*</v>
      </c>
      <c r="F24" s="11" t="str">
        <f>[20]Agosto!$G$9</f>
        <v>*</v>
      </c>
      <c r="G24" s="11" t="str">
        <f>[20]Agosto!$G$10</f>
        <v>*</v>
      </c>
      <c r="H24" s="11" t="str">
        <f>[20]Agosto!$G$11</f>
        <v>*</v>
      </c>
      <c r="I24" s="11" t="str">
        <f>[20]Agosto!$G$12</f>
        <v>*</v>
      </c>
      <c r="J24" s="11" t="str">
        <f>[20]Agosto!$G$13</f>
        <v>*</v>
      </c>
      <c r="K24" s="11" t="str">
        <f>[20]Agosto!$G$14</f>
        <v>*</v>
      </c>
      <c r="L24" s="11" t="str">
        <f>[20]Agosto!$G$15</f>
        <v>*</v>
      </c>
      <c r="M24" s="11" t="str">
        <f>[20]Agosto!$G$16</f>
        <v>*</v>
      </c>
      <c r="N24" s="11" t="str">
        <f>[20]Agosto!$G$17</f>
        <v>*</v>
      </c>
      <c r="O24" s="11" t="str">
        <f>[20]Agosto!$G$18</f>
        <v>*</v>
      </c>
      <c r="P24" s="11" t="str">
        <f>[20]Agosto!$G$19</f>
        <v>*</v>
      </c>
      <c r="Q24" s="11" t="str">
        <f>[20]Agosto!$G$20</f>
        <v>*</v>
      </c>
      <c r="R24" s="11" t="str">
        <f>[20]Agosto!$G$21</f>
        <v>*</v>
      </c>
      <c r="S24" s="11" t="str">
        <f>[20]Agosto!$G$22</f>
        <v>*</v>
      </c>
      <c r="T24" s="11" t="str">
        <f>[20]Agosto!$G$23</f>
        <v>*</v>
      </c>
      <c r="U24" s="11" t="str">
        <f>[20]Agosto!$G$24</f>
        <v>*</v>
      </c>
      <c r="V24" s="11" t="str">
        <f>[20]Agosto!$G$25</f>
        <v>*</v>
      </c>
      <c r="W24" s="11" t="str">
        <f>[20]Agosto!$G$26</f>
        <v>*</v>
      </c>
      <c r="X24" s="11" t="str">
        <f>[20]Agosto!$G$27</f>
        <v>*</v>
      </c>
      <c r="Y24" s="11" t="str">
        <f>[20]Agosto!$G$28</f>
        <v>*</v>
      </c>
      <c r="Z24" s="11" t="str">
        <f>[20]Agosto!$G$29</f>
        <v>*</v>
      </c>
      <c r="AA24" s="11" t="str">
        <f>[20]Agosto!$G$30</f>
        <v>*</v>
      </c>
      <c r="AB24" s="11" t="str">
        <f>[20]Agosto!$G$31</f>
        <v>*</v>
      </c>
      <c r="AC24" s="11" t="str">
        <f>[20]Agosto!$G$32</f>
        <v>*</v>
      </c>
      <c r="AD24" s="11" t="str">
        <f>[20]Agosto!$G$33</f>
        <v>*</v>
      </c>
      <c r="AE24" s="11" t="str">
        <f>[20]Agosto!$G$34</f>
        <v>*</v>
      </c>
      <c r="AF24" s="11" t="str">
        <f>[20]Agosto!$G$35</f>
        <v>*</v>
      </c>
      <c r="AG24" s="15" t="s">
        <v>226</v>
      </c>
      <c r="AH24" s="88" t="s">
        <v>226</v>
      </c>
      <c r="AJ24" t="s">
        <v>47</v>
      </c>
    </row>
    <row r="25" spans="1:39" x14ac:dyDescent="0.2">
      <c r="A25" s="58" t="s">
        <v>170</v>
      </c>
      <c r="B25" s="11">
        <f>[21]Agosto!$G$5</f>
        <v>25</v>
      </c>
      <c r="C25" s="11">
        <f>[21]Agosto!$G$6</f>
        <v>35</v>
      </c>
      <c r="D25" s="11">
        <f>[21]Agosto!$G$7</f>
        <v>28</v>
      </c>
      <c r="E25" s="11">
        <f>[21]Agosto!$G$8</f>
        <v>22</v>
      </c>
      <c r="F25" s="11">
        <f>[21]Agosto!$G$9</f>
        <v>40</v>
      </c>
      <c r="G25" s="11">
        <f>[21]Agosto!$G$10</f>
        <v>33</v>
      </c>
      <c r="H25" s="11">
        <f>[21]Agosto!$G$11</f>
        <v>36</v>
      </c>
      <c r="I25" s="11">
        <f>[21]Agosto!$G$12</f>
        <v>29</v>
      </c>
      <c r="J25" s="11">
        <f>[21]Agosto!$G$13</f>
        <v>21</v>
      </c>
      <c r="K25" s="11">
        <f>[21]Agosto!$G$14</f>
        <v>39</v>
      </c>
      <c r="L25" s="11">
        <f>[21]Agosto!$G$15</f>
        <v>27</v>
      </c>
      <c r="M25" s="11">
        <f>[21]Agosto!$G$16</f>
        <v>22</v>
      </c>
      <c r="N25" s="11">
        <f>[21]Agosto!$G$17</f>
        <v>27</v>
      </c>
      <c r="O25" s="11">
        <f>[21]Agosto!$G$18</f>
        <v>21</v>
      </c>
      <c r="P25" s="11">
        <f>[21]Agosto!$G$19</f>
        <v>38</v>
      </c>
      <c r="Q25" s="11">
        <f>[21]Agosto!$G$20</f>
        <v>28</v>
      </c>
      <c r="R25" s="11">
        <f>[21]Agosto!$G$21</f>
        <v>22</v>
      </c>
      <c r="S25" s="11">
        <f>[21]Agosto!$G$22</f>
        <v>25</v>
      </c>
      <c r="T25" s="11">
        <f>[21]Agosto!$G$23</f>
        <v>51</v>
      </c>
      <c r="U25" s="11">
        <f>[21]Agosto!$G$24</f>
        <v>50</v>
      </c>
      <c r="V25" s="11">
        <f>[21]Agosto!$G$25</f>
        <v>42</v>
      </c>
      <c r="W25" s="11">
        <f>[21]Agosto!$G$26</f>
        <v>37</v>
      </c>
      <c r="X25" s="11">
        <f>[21]Agosto!$G$27</f>
        <v>31</v>
      </c>
      <c r="Y25" s="11">
        <f>[21]Agosto!$G$28</f>
        <v>26</v>
      </c>
      <c r="Z25" s="11">
        <f>[21]Agosto!$G$29</f>
        <v>27</v>
      </c>
      <c r="AA25" s="11">
        <f>[21]Agosto!$G$30</f>
        <v>38</v>
      </c>
      <c r="AB25" s="11">
        <f>[21]Agosto!$G$31</f>
        <v>36</v>
      </c>
      <c r="AC25" s="11">
        <f>[21]Agosto!$G$32</f>
        <v>29</v>
      </c>
      <c r="AD25" s="11">
        <f>[21]Agosto!$G$33</f>
        <v>27</v>
      </c>
      <c r="AE25" s="11">
        <f>[21]Agosto!$G$34</f>
        <v>17</v>
      </c>
      <c r="AF25" s="11">
        <f>[21]Agosto!$G$35</f>
        <v>38</v>
      </c>
      <c r="AG25" s="15">
        <f t="shared" ref="AG25:AG26" si="13">MIN(B25:AF25)</f>
        <v>17</v>
      </c>
      <c r="AH25" s="88">
        <f t="shared" ref="AH25:AH26" si="14">AVERAGE(B25:AF25)</f>
        <v>31.193548387096776</v>
      </c>
      <c r="AI25" s="12" t="s">
        <v>47</v>
      </c>
      <c r="AJ25" t="s">
        <v>47</v>
      </c>
    </row>
    <row r="26" spans="1:39" x14ac:dyDescent="0.2">
      <c r="A26" s="58" t="s">
        <v>171</v>
      </c>
      <c r="B26" s="11">
        <f>[22]Agosto!$G$5</f>
        <v>25</v>
      </c>
      <c r="C26" s="11">
        <f>[22]Agosto!$G$6</f>
        <v>35</v>
      </c>
      <c r="D26" s="11">
        <f>[22]Agosto!$G$7</f>
        <v>23</v>
      </c>
      <c r="E26" s="11">
        <f>[22]Agosto!$G$8</f>
        <v>29</v>
      </c>
      <c r="F26" s="11">
        <f>[22]Agosto!$G$9</f>
        <v>39</v>
      </c>
      <c r="G26" s="11">
        <f>[22]Agosto!$G$10</f>
        <v>34</v>
      </c>
      <c r="H26" s="11">
        <f>[22]Agosto!$G$11</f>
        <v>37</v>
      </c>
      <c r="I26" s="11">
        <f>[22]Agosto!$G$12</f>
        <v>30</v>
      </c>
      <c r="J26" s="11">
        <f>[22]Agosto!$G$13</f>
        <v>20</v>
      </c>
      <c r="K26" s="11">
        <f>[22]Agosto!$G$14</f>
        <v>37</v>
      </c>
      <c r="L26" s="11">
        <f>[22]Agosto!$G$15</f>
        <v>25</v>
      </c>
      <c r="M26" s="11">
        <f>[22]Agosto!$G$16</f>
        <v>24</v>
      </c>
      <c r="N26" s="11">
        <f>[22]Agosto!$G$17</f>
        <v>22</v>
      </c>
      <c r="O26" s="11">
        <f>[22]Agosto!$G$18</f>
        <v>31</v>
      </c>
      <c r="P26" s="11">
        <f>[22]Agosto!$G$19</f>
        <v>34</v>
      </c>
      <c r="Q26" s="11">
        <f>[22]Agosto!$G$20</f>
        <v>24</v>
      </c>
      <c r="R26" s="11">
        <f>[22]Agosto!$G$21</f>
        <v>25</v>
      </c>
      <c r="S26" s="11">
        <f>[22]Agosto!$G$22</f>
        <v>33</v>
      </c>
      <c r="T26" s="11">
        <f>[22]Agosto!$G$23</f>
        <v>44</v>
      </c>
      <c r="U26" s="11">
        <f>[22]Agosto!$G$24</f>
        <v>37</v>
      </c>
      <c r="V26" s="11">
        <f>[22]Agosto!$G$25</f>
        <v>38</v>
      </c>
      <c r="W26" s="11">
        <f>[22]Agosto!$G$26</f>
        <v>34</v>
      </c>
      <c r="X26" s="11">
        <f>[22]Agosto!$G$27</f>
        <v>30</v>
      </c>
      <c r="Y26" s="11">
        <f>[22]Agosto!$G$28</f>
        <v>17</v>
      </c>
      <c r="Z26" s="11">
        <f>[22]Agosto!$G$29</f>
        <v>24</v>
      </c>
      <c r="AA26" s="11">
        <f>[22]Agosto!$G$30</f>
        <v>36</v>
      </c>
      <c r="AB26" s="11">
        <f>[22]Agosto!$G$31</f>
        <v>45</v>
      </c>
      <c r="AC26" s="11">
        <f>[22]Agosto!$G$32</f>
        <v>28</v>
      </c>
      <c r="AD26" s="11">
        <f>[22]Agosto!$G$33</f>
        <v>25</v>
      </c>
      <c r="AE26" s="11">
        <f>[22]Agosto!$G$34</f>
        <v>17</v>
      </c>
      <c r="AF26" s="11">
        <f>[22]Agosto!$G$35</f>
        <v>39</v>
      </c>
      <c r="AG26" s="15">
        <f t="shared" si="13"/>
        <v>17</v>
      </c>
      <c r="AH26" s="88">
        <f t="shared" si="14"/>
        <v>30.35483870967742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[23]Agosto!$G$5</f>
        <v>24</v>
      </c>
      <c r="C27" s="11">
        <f>[23]Agosto!$G$6</f>
        <v>37</v>
      </c>
      <c r="D27" s="11">
        <f>[23]Agosto!$G$7</f>
        <v>23</v>
      </c>
      <c r="E27" s="11">
        <f>[23]Agosto!$G$8</f>
        <v>25</v>
      </c>
      <c r="F27" s="11">
        <f>[23]Agosto!$G$9</f>
        <v>37</v>
      </c>
      <c r="G27" s="11">
        <f>[23]Agosto!$G$10</f>
        <v>37</v>
      </c>
      <c r="H27" s="11">
        <f>[23]Agosto!$G$11</f>
        <v>39</v>
      </c>
      <c r="I27" s="11">
        <f>[23]Agosto!$G$12</f>
        <v>28</v>
      </c>
      <c r="J27" s="11">
        <f>[23]Agosto!$G$13</f>
        <v>20</v>
      </c>
      <c r="K27" s="11">
        <f>[23]Agosto!$G$14</f>
        <v>34</v>
      </c>
      <c r="L27" s="11">
        <f>[23]Agosto!$G$15</f>
        <v>29</v>
      </c>
      <c r="M27" s="11">
        <f>[23]Agosto!$G$16</f>
        <v>20</v>
      </c>
      <c r="N27" s="11">
        <f>[23]Agosto!$G$17</f>
        <v>30</v>
      </c>
      <c r="O27" s="11">
        <f>[23]Agosto!$G$18</f>
        <v>28</v>
      </c>
      <c r="P27" s="11">
        <f>[23]Agosto!$G$19</f>
        <v>40</v>
      </c>
      <c r="Q27" s="11">
        <f>[23]Agosto!$G$20</f>
        <v>27</v>
      </c>
      <c r="R27" s="11">
        <f>[23]Agosto!$G$21</f>
        <v>22</v>
      </c>
      <c r="S27" s="11">
        <f>[23]Agosto!$G$22</f>
        <v>35</v>
      </c>
      <c r="T27" s="11">
        <f>[23]Agosto!$G$23</f>
        <v>48</v>
      </c>
      <c r="U27" s="11">
        <f>[23]Agosto!$G$24</f>
        <v>49</v>
      </c>
      <c r="V27" s="11">
        <f>[23]Agosto!$G$25</f>
        <v>42</v>
      </c>
      <c r="W27" s="11">
        <f>[23]Agosto!$G$26</f>
        <v>38</v>
      </c>
      <c r="X27" s="11">
        <f>[23]Agosto!$G$27</f>
        <v>27</v>
      </c>
      <c r="Y27" s="11">
        <f>[23]Agosto!$G$28</f>
        <v>26</v>
      </c>
      <c r="Z27" s="11">
        <f>[23]Agosto!$G$29</f>
        <v>25</v>
      </c>
      <c r="AA27" s="11">
        <f>[23]Agosto!$G$30</f>
        <v>34</v>
      </c>
      <c r="AB27" s="11">
        <f>[23]Agosto!$G$31</f>
        <v>38</v>
      </c>
      <c r="AC27" s="11">
        <f>[23]Agosto!$G$32</f>
        <v>28</v>
      </c>
      <c r="AD27" s="11">
        <f>[23]Agosto!$G$33</f>
        <v>27</v>
      </c>
      <c r="AE27" s="11">
        <f>[23]Agosto!$G$34</f>
        <v>14</v>
      </c>
      <c r="AF27" s="11">
        <f>[23]Agosto!$G$35</f>
        <v>29</v>
      </c>
      <c r="AG27" s="15">
        <f>MIN(B27:AF27)</f>
        <v>14</v>
      </c>
      <c r="AH27" s="88">
        <f>AVERAGE(B27:AF27)</f>
        <v>30.967741935483872</v>
      </c>
      <c r="AJ27" t="s">
        <v>47</v>
      </c>
      <c r="AK27" t="s">
        <v>47</v>
      </c>
      <c r="AL27" t="s">
        <v>47</v>
      </c>
    </row>
    <row r="28" spans="1:39" x14ac:dyDescent="0.2">
      <c r="A28" s="58" t="s">
        <v>9</v>
      </c>
      <c r="B28" s="11">
        <f>[24]Agosto!$G$5</f>
        <v>22</v>
      </c>
      <c r="C28" s="11">
        <f>[24]Agosto!$G$6</f>
        <v>32</v>
      </c>
      <c r="D28" s="11">
        <f>[24]Agosto!$G$7</f>
        <v>24</v>
      </c>
      <c r="E28" s="11">
        <f>[24]Agosto!$G$8</f>
        <v>27</v>
      </c>
      <c r="F28" s="11">
        <f>[24]Agosto!$G$9</f>
        <v>40</v>
      </c>
      <c r="G28" s="11">
        <f>[24]Agosto!$G$10</f>
        <v>32</v>
      </c>
      <c r="H28" s="11">
        <f>[24]Agosto!$G$11</f>
        <v>33</v>
      </c>
      <c r="I28" s="11">
        <f>[24]Agosto!$G$12</f>
        <v>22</v>
      </c>
      <c r="J28" s="11">
        <f>[24]Agosto!$G$13</f>
        <v>18</v>
      </c>
      <c r="K28" s="11">
        <f>[24]Agosto!$G$14</f>
        <v>30</v>
      </c>
      <c r="L28" s="11">
        <f>[24]Agosto!$G$15</f>
        <v>25</v>
      </c>
      <c r="M28" s="11">
        <f>[24]Agosto!$G$16</f>
        <v>21</v>
      </c>
      <c r="N28" s="11">
        <f>[24]Agosto!$G$17</f>
        <v>29</v>
      </c>
      <c r="O28" s="11">
        <f>[24]Agosto!$G$18</f>
        <v>29</v>
      </c>
      <c r="P28" s="11">
        <f>[24]Agosto!$G$19</f>
        <v>35</v>
      </c>
      <c r="Q28" s="11">
        <f>[24]Agosto!$G$20</f>
        <v>26</v>
      </c>
      <c r="R28" s="11">
        <f>[24]Agosto!$G$21</f>
        <v>20</v>
      </c>
      <c r="S28" s="11">
        <f>[24]Agosto!$G$22</f>
        <v>30</v>
      </c>
      <c r="T28" s="11">
        <f>[24]Agosto!$G$23</f>
        <v>44</v>
      </c>
      <c r="U28" s="11">
        <f>[24]Agosto!$G$24</f>
        <v>41</v>
      </c>
      <c r="V28" s="11">
        <f>[24]Agosto!$G$25</f>
        <v>33</v>
      </c>
      <c r="W28" s="11">
        <f>[24]Agosto!$G$26</f>
        <v>33</v>
      </c>
      <c r="X28" s="11">
        <f>[24]Agosto!$G$27</f>
        <v>29</v>
      </c>
      <c r="Y28" s="11">
        <f>[24]Agosto!$G$28</f>
        <v>23</v>
      </c>
      <c r="Z28" s="11">
        <f>[24]Agosto!$G$29</f>
        <v>24</v>
      </c>
      <c r="AA28" s="11">
        <f>[24]Agosto!$G$30</f>
        <v>26</v>
      </c>
      <c r="AB28" s="11">
        <f>[24]Agosto!$G$31</f>
        <v>42</v>
      </c>
      <c r="AC28" s="11">
        <f>[24]Agosto!$G$32</f>
        <v>25</v>
      </c>
      <c r="AD28" s="11">
        <f>[24]Agosto!$G$33</f>
        <v>23</v>
      </c>
      <c r="AE28" s="11">
        <f>[24]Agosto!$G$34</f>
        <v>18</v>
      </c>
      <c r="AF28" s="11">
        <f>[24]Agosto!$G$35</f>
        <v>30</v>
      </c>
      <c r="AG28" s="15">
        <f>MIN(B28:AF28)</f>
        <v>18</v>
      </c>
      <c r="AH28" s="88">
        <f>AVERAGE(B28:AF28)</f>
        <v>28.580645161290324</v>
      </c>
      <c r="AL28" t="s">
        <v>47</v>
      </c>
    </row>
    <row r="29" spans="1:39" x14ac:dyDescent="0.2">
      <c r="A29" s="58" t="s">
        <v>42</v>
      </c>
      <c r="B29" s="11">
        <f>[25]Agosto!$G$5</f>
        <v>25</v>
      </c>
      <c r="C29" s="11">
        <f>[25]Agosto!$G$6</f>
        <v>36</v>
      </c>
      <c r="D29" s="11">
        <f>[25]Agosto!$G$7</f>
        <v>27</v>
      </c>
      <c r="E29" s="11">
        <f>[25]Agosto!$G$8</f>
        <v>18</v>
      </c>
      <c r="F29" s="11">
        <f>[25]Agosto!$G$9</f>
        <v>36</v>
      </c>
      <c r="G29" s="11">
        <f>[25]Agosto!$G$10</f>
        <v>30</v>
      </c>
      <c r="H29" s="11">
        <f>[25]Agosto!$G$11</f>
        <v>35</v>
      </c>
      <c r="I29" s="11">
        <f>[25]Agosto!$G$12</f>
        <v>30</v>
      </c>
      <c r="J29" s="11">
        <f>[25]Agosto!$G$13</f>
        <v>21</v>
      </c>
      <c r="K29" s="11">
        <f>[25]Agosto!$G$14</f>
        <v>37</v>
      </c>
      <c r="L29" s="11">
        <f>[25]Agosto!$G$15</f>
        <v>27</v>
      </c>
      <c r="M29" s="11">
        <f>[25]Agosto!$G$16</f>
        <v>25</v>
      </c>
      <c r="N29" s="11">
        <f>[25]Agosto!$G$17</f>
        <v>34</v>
      </c>
      <c r="O29" s="11">
        <f>[25]Agosto!$G$18</f>
        <v>32</v>
      </c>
      <c r="P29" s="11">
        <f>[25]Agosto!$G$19</f>
        <v>31</v>
      </c>
      <c r="Q29" s="11">
        <f>[25]Agosto!$G$20</f>
        <v>21</v>
      </c>
      <c r="R29" s="11">
        <f>[25]Agosto!$G$21</f>
        <v>25</v>
      </c>
      <c r="S29" s="11">
        <f>[25]Agosto!$G$22</f>
        <v>34</v>
      </c>
      <c r="T29" s="11">
        <f>[25]Agosto!$G$23</f>
        <v>43</v>
      </c>
      <c r="U29" s="11">
        <f>[25]Agosto!$G$24</f>
        <v>41</v>
      </c>
      <c r="V29" s="11">
        <f>[25]Agosto!$G$25</f>
        <v>38</v>
      </c>
      <c r="W29" s="11">
        <f>[25]Agosto!$G$26</f>
        <v>33</v>
      </c>
      <c r="X29" s="11">
        <f>[25]Agosto!$G$27</f>
        <v>38</v>
      </c>
      <c r="Y29" s="11">
        <f>[25]Agosto!$G$28</f>
        <v>27</v>
      </c>
      <c r="Z29" s="11">
        <f>[25]Agosto!$G$29</f>
        <v>23</v>
      </c>
      <c r="AA29" s="11">
        <f>[25]Agosto!$G$30</f>
        <v>34</v>
      </c>
      <c r="AB29" s="11">
        <f>[25]Agosto!$G$31</f>
        <v>38</v>
      </c>
      <c r="AC29" s="11">
        <f>[25]Agosto!$G$32</f>
        <v>28</v>
      </c>
      <c r="AD29" s="11">
        <f>[25]Agosto!$G$33</f>
        <v>28</v>
      </c>
      <c r="AE29" s="11">
        <f>[25]Agosto!$G$34</f>
        <v>27</v>
      </c>
      <c r="AF29" s="11">
        <f>[25]Agosto!$G$35</f>
        <v>41</v>
      </c>
      <c r="AG29" s="15">
        <f t="shared" ref="AG29:AG30" si="15">MIN(B29:AF29)</f>
        <v>18</v>
      </c>
      <c r="AH29" s="88">
        <f t="shared" ref="AH29:AH30" si="16">AVERAGE(B29:AF29)</f>
        <v>31.06451612903226</v>
      </c>
      <c r="AK29" t="s">
        <v>47</v>
      </c>
      <c r="AL29" t="s">
        <v>47</v>
      </c>
    </row>
    <row r="30" spans="1:39" x14ac:dyDescent="0.2">
      <c r="A30" s="58" t="s">
        <v>10</v>
      </c>
      <c r="B30" s="11">
        <f>[26]Agosto!$G$5</f>
        <v>23</v>
      </c>
      <c r="C30" s="11">
        <f>[26]Agosto!$G$6</f>
        <v>34</v>
      </c>
      <c r="D30" s="11">
        <f>[26]Agosto!$G$7</f>
        <v>23</v>
      </c>
      <c r="E30" s="11">
        <f>[26]Agosto!$G$8</f>
        <v>23</v>
      </c>
      <c r="F30" s="11">
        <f>[26]Agosto!$G$9</f>
        <v>41</v>
      </c>
      <c r="G30" s="11">
        <f>[26]Agosto!$G$10</f>
        <v>31</v>
      </c>
      <c r="H30" s="11">
        <f>[26]Agosto!$G$11</f>
        <v>35</v>
      </c>
      <c r="I30" s="11">
        <f>[26]Agosto!$G$12</f>
        <v>28</v>
      </c>
      <c r="J30" s="11">
        <f>[26]Agosto!$G$13</f>
        <v>18</v>
      </c>
      <c r="K30" s="11">
        <f>[26]Agosto!$G$14</f>
        <v>33</v>
      </c>
      <c r="L30" s="11">
        <f>[26]Agosto!$G$15</f>
        <v>26</v>
      </c>
      <c r="M30" s="11">
        <f>[26]Agosto!$G$16</f>
        <v>22</v>
      </c>
      <c r="N30" s="11">
        <f>[26]Agosto!$G$17</f>
        <v>22</v>
      </c>
      <c r="O30" s="11">
        <f>[26]Agosto!$G$18</f>
        <v>22</v>
      </c>
      <c r="P30" s="11">
        <f>[26]Agosto!$G$19</f>
        <v>38</v>
      </c>
      <c r="Q30" s="11">
        <f>[26]Agosto!$G$20</f>
        <v>21</v>
      </c>
      <c r="R30" s="11">
        <f>[26]Agosto!$G$21</f>
        <v>21</v>
      </c>
      <c r="S30" s="11">
        <f>[26]Agosto!$G$22</f>
        <v>28</v>
      </c>
      <c r="T30" s="11">
        <f>[26]Agosto!$G$23</f>
        <v>47</v>
      </c>
      <c r="U30" s="11">
        <f>[26]Agosto!$G$24</f>
        <v>42</v>
      </c>
      <c r="V30" s="11">
        <f>[26]Agosto!$G$25</f>
        <v>33</v>
      </c>
      <c r="W30" s="11">
        <f>[26]Agosto!$G$26</f>
        <v>35</v>
      </c>
      <c r="X30" s="11">
        <f>[26]Agosto!$G$27</f>
        <v>26</v>
      </c>
      <c r="Y30" s="11">
        <f>[26]Agosto!$G$28</f>
        <v>21</v>
      </c>
      <c r="Z30" s="11">
        <f>[26]Agosto!$G$29</f>
        <v>25</v>
      </c>
      <c r="AA30" s="11">
        <f>[26]Agosto!$G$30</f>
        <v>30</v>
      </c>
      <c r="AB30" s="11">
        <f>[26]Agosto!$G$31</f>
        <v>53</v>
      </c>
      <c r="AC30" s="11">
        <f>[26]Agosto!$G$32</f>
        <v>26</v>
      </c>
      <c r="AD30" s="11">
        <f>[26]Agosto!$G$33</f>
        <v>24</v>
      </c>
      <c r="AE30" s="11">
        <f>[26]Agosto!$G$34</f>
        <v>17</v>
      </c>
      <c r="AF30" s="11">
        <f>[26]Agosto!$G$35</f>
        <v>31</v>
      </c>
      <c r="AG30" s="15">
        <f t="shared" si="15"/>
        <v>17</v>
      </c>
      <c r="AH30" s="88">
        <f t="shared" si="16"/>
        <v>29</v>
      </c>
      <c r="AK30" t="s">
        <v>47</v>
      </c>
      <c r="AL30" t="s">
        <v>47</v>
      </c>
    </row>
    <row r="31" spans="1:39" x14ac:dyDescent="0.2">
      <c r="A31" s="58" t="s">
        <v>172</v>
      </c>
      <c r="B31" s="11">
        <f>[27]Agosto!$G$5</f>
        <v>24</v>
      </c>
      <c r="C31" s="11">
        <f>[27]Agosto!$G$6</f>
        <v>37</v>
      </c>
      <c r="D31" s="11">
        <f>[27]Agosto!$G$7</f>
        <v>21</v>
      </c>
      <c r="E31" s="11">
        <f>[27]Agosto!$G$8</f>
        <v>24</v>
      </c>
      <c r="F31" s="11">
        <f>[27]Agosto!$G$9</f>
        <v>46</v>
      </c>
      <c r="G31" s="11">
        <f>[27]Agosto!$G$10</f>
        <v>36</v>
      </c>
      <c r="H31" s="11">
        <f>[27]Agosto!$G$11</f>
        <v>42</v>
      </c>
      <c r="I31" s="11">
        <f>[27]Agosto!$G$12</f>
        <v>31</v>
      </c>
      <c r="J31" s="11">
        <f>[27]Agosto!$G$13</f>
        <v>21</v>
      </c>
      <c r="K31" s="11">
        <f>[27]Agosto!$G$14</f>
        <v>40</v>
      </c>
      <c r="L31" s="11">
        <f>[27]Agosto!$G$15</f>
        <v>28</v>
      </c>
      <c r="M31" s="11">
        <f>[27]Agosto!$G$16</f>
        <v>24</v>
      </c>
      <c r="N31" s="11">
        <f>[27]Agosto!$G$17</f>
        <v>26</v>
      </c>
      <c r="O31" s="11">
        <f>[27]Agosto!$G$18</f>
        <v>29</v>
      </c>
      <c r="P31" s="11">
        <f>[27]Agosto!$G$19</f>
        <v>41</v>
      </c>
      <c r="Q31" s="11">
        <f>[27]Agosto!$G$20</f>
        <v>27</v>
      </c>
      <c r="R31" s="11">
        <f>[27]Agosto!$G$21</f>
        <v>24</v>
      </c>
      <c r="S31" s="11">
        <f>[27]Agosto!$G$22</f>
        <v>31</v>
      </c>
      <c r="T31" s="11">
        <f>[27]Agosto!$G$23</f>
        <v>52</v>
      </c>
      <c r="U31" s="11">
        <f>[27]Agosto!$G$24</f>
        <v>43</v>
      </c>
      <c r="V31" s="11">
        <f>[27]Agosto!$G$25</f>
        <v>41</v>
      </c>
      <c r="W31" s="11">
        <f>[27]Agosto!$G$26</f>
        <v>36</v>
      </c>
      <c r="X31" s="11">
        <f>[27]Agosto!$G$27</f>
        <v>30</v>
      </c>
      <c r="Y31" s="11">
        <f>[27]Agosto!$G$28</f>
        <v>21</v>
      </c>
      <c r="Z31" s="11">
        <f>[27]Agosto!$G$29</f>
        <v>30</v>
      </c>
      <c r="AA31" s="11">
        <f>[27]Agosto!$G$30</f>
        <v>38</v>
      </c>
      <c r="AB31" s="11">
        <f>[27]Agosto!$G$31</f>
        <v>43</v>
      </c>
      <c r="AC31" s="11">
        <f>[27]Agosto!$G$32</f>
        <v>29</v>
      </c>
      <c r="AD31" s="11">
        <f>[27]Agosto!$G$33</f>
        <v>24</v>
      </c>
      <c r="AE31" s="11">
        <f>[27]Agosto!$G$34</f>
        <v>22</v>
      </c>
      <c r="AF31" s="11">
        <f>[27]Agosto!$G$35</f>
        <v>36</v>
      </c>
      <c r="AG31" s="15" t="s">
        <v>226</v>
      </c>
      <c r="AH31" s="88" t="s">
        <v>226</v>
      </c>
      <c r="AI31" s="12" t="s">
        <v>47</v>
      </c>
      <c r="AJ31" t="s">
        <v>47</v>
      </c>
      <c r="AL31" t="s">
        <v>47</v>
      </c>
    </row>
    <row r="32" spans="1:39" x14ac:dyDescent="0.2">
      <c r="A32" s="58" t="s">
        <v>11</v>
      </c>
      <c r="B32" s="11">
        <f>[28]Agosto!$G$5</f>
        <v>22</v>
      </c>
      <c r="C32" s="11">
        <f>[28]Agosto!$G$6</f>
        <v>34</v>
      </c>
      <c r="D32" s="11">
        <f>[28]Agosto!$G$7</f>
        <v>22</v>
      </c>
      <c r="E32" s="11">
        <f>[28]Agosto!$G$8</f>
        <v>28</v>
      </c>
      <c r="F32" s="11">
        <f>[28]Agosto!$G$9</f>
        <v>41</v>
      </c>
      <c r="G32" s="11">
        <f>[28]Agosto!$G$10</f>
        <v>29</v>
      </c>
      <c r="H32" s="11">
        <f>[28]Agosto!$G$11</f>
        <v>32</v>
      </c>
      <c r="I32" s="11">
        <f>[28]Agosto!$G$12</f>
        <v>25</v>
      </c>
      <c r="J32" s="11">
        <f>[28]Agosto!$G$13</f>
        <v>18</v>
      </c>
      <c r="K32" s="11">
        <f>[28]Agosto!$G$14</f>
        <v>44</v>
      </c>
      <c r="L32" s="11">
        <f>[28]Agosto!$G$15</f>
        <v>20</v>
      </c>
      <c r="M32" s="11">
        <f>[28]Agosto!$G$16</f>
        <v>21</v>
      </c>
      <c r="N32" s="11">
        <f>[28]Agosto!$G$17</f>
        <v>22</v>
      </c>
      <c r="O32" s="11">
        <f>[28]Agosto!$G$18</f>
        <v>32</v>
      </c>
      <c r="P32" s="11">
        <f>[28]Agosto!$G$19</f>
        <v>33</v>
      </c>
      <c r="Q32" s="11">
        <f>[28]Agosto!$G$20</f>
        <v>17</v>
      </c>
      <c r="R32" s="11">
        <f>[28]Agosto!$G$21</f>
        <v>22</v>
      </c>
      <c r="S32" s="11">
        <f>[28]Agosto!$G$22</f>
        <v>31</v>
      </c>
      <c r="T32" s="11">
        <f>[28]Agosto!$G$23</f>
        <v>42</v>
      </c>
      <c r="U32" s="11">
        <f>[28]Agosto!$G$24</f>
        <v>31</v>
      </c>
      <c r="V32" s="11">
        <f>[28]Agosto!$G$25</f>
        <v>32</v>
      </c>
      <c r="W32" s="11">
        <f>[28]Agosto!$G$26</f>
        <v>27</v>
      </c>
      <c r="X32" s="11">
        <f>[28]Agosto!$G$27</f>
        <v>29</v>
      </c>
      <c r="Y32" s="11">
        <f>[28]Agosto!$G$28</f>
        <v>18</v>
      </c>
      <c r="Z32" s="11">
        <f>[28]Agosto!$G$29</f>
        <v>24</v>
      </c>
      <c r="AA32" s="11">
        <f>[28]Agosto!$G$30</f>
        <v>36</v>
      </c>
      <c r="AB32" s="11">
        <f>[28]Agosto!$G$31</f>
        <v>58</v>
      </c>
      <c r="AC32" s="11">
        <f>[28]Agosto!$G$32</f>
        <v>25</v>
      </c>
      <c r="AD32" s="11">
        <f>[28]Agosto!$G$33</f>
        <v>19</v>
      </c>
      <c r="AE32" s="11">
        <f>[28]Agosto!$G$34</f>
        <v>17</v>
      </c>
      <c r="AF32" s="11">
        <f>[28]Agosto!$G$35</f>
        <v>40</v>
      </c>
      <c r="AG32" s="15">
        <f t="shared" ref="AG32:AG35" si="17">MIN(B32:AF32)</f>
        <v>17</v>
      </c>
      <c r="AH32" s="88">
        <f t="shared" ref="AH32:AH35" si="18">AVERAGE(B32:AF32)</f>
        <v>28.741935483870968</v>
      </c>
      <c r="AL32" t="s">
        <v>47</v>
      </c>
    </row>
    <row r="33" spans="1:39" s="5" customFormat="1" x14ac:dyDescent="0.2">
      <c r="A33" s="58" t="s">
        <v>12</v>
      </c>
      <c r="B33" s="11">
        <f>[29]Agosto!$G$5</f>
        <v>26</v>
      </c>
      <c r="C33" s="11">
        <f>[29]Agosto!$G$6</f>
        <v>34</v>
      </c>
      <c r="D33" s="11">
        <f>[29]Agosto!$G$7</f>
        <v>46</v>
      </c>
      <c r="E33" s="11" t="str">
        <f>[29]Agosto!$G$8</f>
        <v>*</v>
      </c>
      <c r="F33" s="11" t="str">
        <f>[29]Agosto!$G$9</f>
        <v>*</v>
      </c>
      <c r="G33" s="11" t="str">
        <f>[29]Agosto!$G$10</f>
        <v>*</v>
      </c>
      <c r="H33" s="11" t="str">
        <f>[29]Agosto!$G$11</f>
        <v>*</v>
      </c>
      <c r="I33" s="11" t="str">
        <f>[29]Agosto!$G$12</f>
        <v>*</v>
      </c>
      <c r="J33" s="11" t="str">
        <f>[29]Agosto!$G$13</f>
        <v>*</v>
      </c>
      <c r="K33" s="11" t="str">
        <f>[29]Agosto!$G$14</f>
        <v>*</v>
      </c>
      <c r="L33" s="11" t="str">
        <f>[29]Agosto!$G$15</f>
        <v>*</v>
      </c>
      <c r="M33" s="11" t="str">
        <f>[29]Agosto!$G$16</f>
        <v>*</v>
      </c>
      <c r="N33" s="11" t="str">
        <f>[29]Agosto!$G$17</f>
        <v>*</v>
      </c>
      <c r="O33" s="11" t="str">
        <f>[29]Agosto!$G$18</f>
        <v>*</v>
      </c>
      <c r="P33" s="11" t="str">
        <f>[29]Agosto!$G$19</f>
        <v>*</v>
      </c>
      <c r="Q33" s="11" t="str">
        <f>[29]Agosto!$G$20</f>
        <v>*</v>
      </c>
      <c r="R33" s="11" t="str">
        <f>[29]Agosto!$G$21</f>
        <v>*</v>
      </c>
      <c r="S33" s="11" t="str">
        <f>[29]Agosto!$G$22</f>
        <v>*</v>
      </c>
      <c r="T33" s="11" t="str">
        <f>[29]Agosto!$G$23</f>
        <v>*</v>
      </c>
      <c r="U33" s="11" t="str">
        <f>[29]Agosto!$G$24</f>
        <v>*</v>
      </c>
      <c r="V33" s="11" t="str">
        <f>[29]Agosto!$G$25</f>
        <v>*</v>
      </c>
      <c r="W33" s="11" t="str">
        <f>[29]Agosto!$G$26</f>
        <v>*</v>
      </c>
      <c r="X33" s="11" t="str">
        <f>[29]Agosto!$G$27</f>
        <v>*</v>
      </c>
      <c r="Y33" s="11" t="str">
        <f>[29]Agosto!$G$28</f>
        <v>*</v>
      </c>
      <c r="Z33" s="11" t="str">
        <f>[29]Agosto!$G$29</f>
        <v>*</v>
      </c>
      <c r="AA33" s="11" t="str">
        <f>[29]Agosto!$G$30</f>
        <v>*</v>
      </c>
      <c r="AB33" s="11" t="str">
        <f>[29]Agosto!$G$31</f>
        <v>*</v>
      </c>
      <c r="AC33" s="11">
        <f>[29]Agosto!$G$32</f>
        <v>25</v>
      </c>
      <c r="AD33" s="11">
        <f>[29]Agosto!$G$33</f>
        <v>24</v>
      </c>
      <c r="AE33" s="11">
        <f>[29]Agosto!$G$34</f>
        <v>23</v>
      </c>
      <c r="AF33" s="11">
        <f>[29]Agosto!$G$35</f>
        <v>30</v>
      </c>
      <c r="AG33" s="15">
        <f t="shared" si="17"/>
        <v>23</v>
      </c>
      <c r="AH33" s="88">
        <f t="shared" si="18"/>
        <v>29.714285714285715</v>
      </c>
      <c r="AJ33" s="5" t="s">
        <v>47</v>
      </c>
    </row>
    <row r="34" spans="1:39" x14ac:dyDescent="0.2">
      <c r="A34" s="58" t="s">
        <v>13</v>
      </c>
      <c r="B34" s="11">
        <f>[30]Agosto!$G$5</f>
        <v>28</v>
      </c>
      <c r="C34" s="11">
        <f>[30]Agosto!$G$6</f>
        <v>44</v>
      </c>
      <c r="D34" s="11">
        <f>[30]Agosto!$G$7</f>
        <v>40</v>
      </c>
      <c r="E34" s="11">
        <f>[30]Agosto!$G$8</f>
        <v>25</v>
      </c>
      <c r="F34" s="11">
        <f>[30]Agosto!$G$9</f>
        <v>38</v>
      </c>
      <c r="G34" s="11">
        <f>[30]Agosto!$G$10</f>
        <v>33</v>
      </c>
      <c r="H34" s="11">
        <f>[30]Agosto!$G$11</f>
        <v>33</v>
      </c>
      <c r="I34" s="11">
        <f>[30]Agosto!$G$12</f>
        <v>28</v>
      </c>
      <c r="J34" s="11">
        <f>[30]Agosto!$G$13</f>
        <v>24</v>
      </c>
      <c r="K34" s="11">
        <f>[30]Agosto!$G$14</f>
        <v>44</v>
      </c>
      <c r="L34" s="11">
        <f>[30]Agosto!$G$15</f>
        <v>24</v>
      </c>
      <c r="M34" s="11">
        <f>[30]Agosto!$G$16</f>
        <v>23</v>
      </c>
      <c r="N34" s="11">
        <f>[30]Agosto!$G$17</f>
        <v>51</v>
      </c>
      <c r="O34" s="11">
        <f>[30]Agosto!$G$18</f>
        <v>34</v>
      </c>
      <c r="P34" s="11">
        <f>[30]Agosto!$G$19</f>
        <v>30</v>
      </c>
      <c r="Q34" s="11">
        <f>[30]Agosto!$G$20</f>
        <v>18</v>
      </c>
      <c r="R34" s="11">
        <f>[30]Agosto!$G$21</f>
        <v>28</v>
      </c>
      <c r="S34" s="11">
        <f>[30]Agosto!$G$22</f>
        <v>36</v>
      </c>
      <c r="T34" s="11">
        <f>[30]Agosto!$G$23</f>
        <v>52</v>
      </c>
      <c r="U34" s="11">
        <f>[30]Agosto!$G$24</f>
        <v>41</v>
      </c>
      <c r="V34" s="11">
        <f>[30]Agosto!$G$25</f>
        <v>34</v>
      </c>
      <c r="W34" s="11">
        <f>[30]Agosto!$G$26</f>
        <v>26</v>
      </c>
      <c r="X34" s="11">
        <f>[30]Agosto!$G$27</f>
        <v>32</v>
      </c>
      <c r="Y34" s="11">
        <f>[30]Agosto!$G$28</f>
        <v>30</v>
      </c>
      <c r="Z34" s="11">
        <f>[30]Agosto!$G$29</f>
        <v>23</v>
      </c>
      <c r="AA34" s="11">
        <f>[30]Agosto!$G$30</f>
        <v>25</v>
      </c>
      <c r="AB34" s="11">
        <f>[30]Agosto!$G$31</f>
        <v>54</v>
      </c>
      <c r="AC34" s="11">
        <f>[30]Agosto!$G$32</f>
        <v>30</v>
      </c>
      <c r="AD34" s="11">
        <f>[30]Agosto!$G$33</f>
        <v>24</v>
      </c>
      <c r="AE34" s="11">
        <f>[30]Agosto!$G$34</f>
        <v>23</v>
      </c>
      <c r="AF34" s="11">
        <f>[30]Agosto!$G$35</f>
        <v>28</v>
      </c>
      <c r="AG34" s="15">
        <f t="shared" si="17"/>
        <v>18</v>
      </c>
      <c r="AH34" s="88">
        <f t="shared" si="18"/>
        <v>32.354838709677416</v>
      </c>
      <c r="AK34" t="s">
        <v>47</v>
      </c>
    </row>
    <row r="35" spans="1:39" x14ac:dyDescent="0.2">
      <c r="A35" s="58" t="s">
        <v>173</v>
      </c>
      <c r="B35" s="11">
        <f>[31]Agosto!$G$5</f>
        <v>31</v>
      </c>
      <c r="C35" s="11">
        <f>[31]Agosto!$G$6</f>
        <v>40</v>
      </c>
      <c r="D35" s="11">
        <f>[31]Agosto!$G$7</f>
        <v>46</v>
      </c>
      <c r="E35" s="11">
        <f>[31]Agosto!$G$8</f>
        <v>37</v>
      </c>
      <c r="F35" s="11">
        <f>[31]Agosto!$G$9</f>
        <v>51</v>
      </c>
      <c r="G35" s="11">
        <f>[31]Agosto!$G$10</f>
        <v>46</v>
      </c>
      <c r="H35" s="11">
        <f>[31]Agosto!$G$11</f>
        <v>39</v>
      </c>
      <c r="I35" s="11">
        <f>[31]Agosto!$G$12</f>
        <v>34</v>
      </c>
      <c r="J35" s="11">
        <f>[31]Agosto!$G$13</f>
        <v>28</v>
      </c>
      <c r="K35" s="11">
        <f>[31]Agosto!$G$14</f>
        <v>49</v>
      </c>
      <c r="L35" s="11">
        <f>[31]Agosto!$G$15</f>
        <v>35</v>
      </c>
      <c r="M35" s="11">
        <f>[31]Agosto!$G$16</f>
        <v>32</v>
      </c>
      <c r="N35" s="11">
        <f>[31]Agosto!$G$17</f>
        <v>37</v>
      </c>
      <c r="O35" s="11">
        <f>[31]Agosto!$G$18</f>
        <v>39</v>
      </c>
      <c r="P35" s="11">
        <f>[31]Agosto!$G$19</f>
        <v>43</v>
      </c>
      <c r="Q35" s="11">
        <f>[31]Agosto!$G$20</f>
        <v>33</v>
      </c>
      <c r="R35" s="11">
        <f>[31]Agosto!$G$21</f>
        <v>34</v>
      </c>
      <c r="S35" s="11">
        <f>[31]Agosto!$G$22</f>
        <v>41</v>
      </c>
      <c r="T35" s="11">
        <f>[31]Agosto!$G$23</f>
        <v>51</v>
      </c>
      <c r="U35" s="11">
        <f>[31]Agosto!$G$24</f>
        <v>51</v>
      </c>
      <c r="V35" s="11">
        <f>[31]Agosto!$G$25</f>
        <v>46</v>
      </c>
      <c r="W35" s="11">
        <f>[31]Agosto!$G$26</f>
        <v>41</v>
      </c>
      <c r="X35" s="11">
        <f>[31]Agosto!$G$27</f>
        <v>41</v>
      </c>
      <c r="Y35" s="11">
        <f>[31]Agosto!$G$28</f>
        <v>32</v>
      </c>
      <c r="Z35" s="11">
        <f>[31]Agosto!$G$29</f>
        <v>34</v>
      </c>
      <c r="AA35" s="11">
        <f>[31]Agosto!$G$30</f>
        <v>38</v>
      </c>
      <c r="AB35" s="11">
        <f>[31]Agosto!$G$31</f>
        <v>54</v>
      </c>
      <c r="AC35" s="11">
        <f>[31]Agosto!$G$32</f>
        <v>41</v>
      </c>
      <c r="AD35" s="11">
        <f>[31]Agosto!$G$33</f>
        <v>38</v>
      </c>
      <c r="AE35" s="11">
        <f>[31]Agosto!$G$34</f>
        <v>38</v>
      </c>
      <c r="AF35" s="11">
        <f>[31]Agosto!$G$35</f>
        <v>45</v>
      </c>
      <c r="AG35" s="15">
        <f t="shared" si="17"/>
        <v>28</v>
      </c>
      <c r="AH35" s="88">
        <f t="shared" si="18"/>
        <v>40.161290322580648</v>
      </c>
    </row>
    <row r="36" spans="1:39" x14ac:dyDescent="0.2">
      <c r="A36" s="58" t="s">
        <v>144</v>
      </c>
      <c r="B36" s="11" t="str">
        <f>[32]Agosto!$G$5</f>
        <v>*</v>
      </c>
      <c r="C36" s="11" t="str">
        <f>[32]Agosto!$G$6</f>
        <v>*</v>
      </c>
      <c r="D36" s="11" t="str">
        <f>[32]Agosto!$G$7</f>
        <v>*</v>
      </c>
      <c r="E36" s="11" t="str">
        <f>[32]Agosto!$G$8</f>
        <v>*</v>
      </c>
      <c r="F36" s="11" t="str">
        <f>[32]Agosto!$G$9</f>
        <v>*</v>
      </c>
      <c r="G36" s="11" t="str">
        <f>[32]Agosto!$G$10</f>
        <v>*</v>
      </c>
      <c r="H36" s="11" t="str">
        <f>[32]Agosto!$G$11</f>
        <v>*</v>
      </c>
      <c r="I36" s="11" t="str">
        <f>[32]Agosto!$G$12</f>
        <v>*</v>
      </c>
      <c r="J36" s="11" t="str">
        <f>[32]Agosto!$G$13</f>
        <v>*</v>
      </c>
      <c r="K36" s="11" t="str">
        <f>[32]Agosto!$G$14</f>
        <v>*</v>
      </c>
      <c r="L36" s="11" t="str">
        <f>[32]Agosto!$G$15</f>
        <v>*</v>
      </c>
      <c r="M36" s="11" t="str">
        <f>[32]Agosto!$G$16</f>
        <v>*</v>
      </c>
      <c r="N36" s="11" t="str">
        <f>[32]Agosto!$G$17</f>
        <v>*</v>
      </c>
      <c r="O36" s="11" t="str">
        <f>[32]Agosto!$G$18</f>
        <v>*</v>
      </c>
      <c r="P36" s="11" t="str">
        <f>[32]Agosto!$G$19</f>
        <v>*</v>
      </c>
      <c r="Q36" s="11" t="str">
        <f>[32]Agosto!$G$20</f>
        <v>*</v>
      </c>
      <c r="R36" s="11" t="str">
        <f>[32]Agosto!$G$21</f>
        <v>*</v>
      </c>
      <c r="S36" s="11" t="str">
        <f>[32]Agosto!$G$22</f>
        <v>*</v>
      </c>
      <c r="T36" s="11" t="str">
        <f>[32]Agosto!$G$23</f>
        <v>*</v>
      </c>
      <c r="U36" s="11" t="str">
        <f>[32]Agosto!$G$24</f>
        <v>*</v>
      </c>
      <c r="V36" s="11" t="str">
        <f>[32]Agosto!$G$25</f>
        <v>*</v>
      </c>
      <c r="W36" s="11" t="str">
        <f>[32]Agosto!$G$26</f>
        <v>*</v>
      </c>
      <c r="X36" s="11" t="str">
        <f>[32]Agosto!$G$27</f>
        <v>*</v>
      </c>
      <c r="Y36" s="11" t="str">
        <f>[32]Agosto!$G$28</f>
        <v>*</v>
      </c>
      <c r="Z36" s="11" t="str">
        <f>[32]Agosto!$G$29</f>
        <v>*</v>
      </c>
      <c r="AA36" s="11" t="str">
        <f>[32]Agosto!$G$30</f>
        <v>*</v>
      </c>
      <c r="AB36" s="11" t="str">
        <f>[32]Agosto!$G$31</f>
        <v>*</v>
      </c>
      <c r="AC36" s="11" t="str">
        <f>[32]Agosto!$G$32</f>
        <v>*</v>
      </c>
      <c r="AD36" s="11" t="str">
        <f>[32]Agosto!$G$33</f>
        <v>*</v>
      </c>
      <c r="AE36" s="11" t="str">
        <f>[32]Agosto!$G$34</f>
        <v>*</v>
      </c>
      <c r="AF36" s="11" t="str">
        <f>[32]Agosto!$G$35</f>
        <v>*</v>
      </c>
      <c r="AG36" s="15" t="s">
        <v>226</v>
      </c>
      <c r="AH36" s="88" t="s">
        <v>226</v>
      </c>
    </row>
    <row r="37" spans="1:39" x14ac:dyDescent="0.2">
      <c r="A37" s="58" t="s">
        <v>14</v>
      </c>
      <c r="B37" s="11">
        <f>[33]Agosto!$G$5</f>
        <v>16</v>
      </c>
      <c r="C37" s="11">
        <f>[33]Agosto!$G$6</f>
        <v>19</v>
      </c>
      <c r="D37" s="11">
        <f>[33]Agosto!$G$7</f>
        <v>45</v>
      </c>
      <c r="E37" s="11">
        <f>[33]Agosto!$G$8</f>
        <v>52</v>
      </c>
      <c r="F37" s="11">
        <f>[33]Agosto!$G$9</f>
        <v>47</v>
      </c>
      <c r="G37" s="11">
        <f>[33]Agosto!$G$10</f>
        <v>54</v>
      </c>
      <c r="H37" s="11">
        <f>[33]Agosto!$G$11</f>
        <v>35</v>
      </c>
      <c r="I37" s="11">
        <f>[33]Agosto!$G$12</f>
        <v>22</v>
      </c>
      <c r="J37" s="11">
        <f>[33]Agosto!$G$13</f>
        <v>18</v>
      </c>
      <c r="K37" s="11">
        <f>[33]Agosto!$G$14</f>
        <v>17</v>
      </c>
      <c r="L37" s="11">
        <f>[33]Agosto!$G$15</f>
        <v>20</v>
      </c>
      <c r="M37" s="11">
        <f>[33]Agosto!$G$16</f>
        <v>21</v>
      </c>
      <c r="N37" s="11">
        <f>[33]Agosto!$G$17</f>
        <v>20</v>
      </c>
      <c r="O37" s="11">
        <f>[33]Agosto!$G$18</f>
        <v>41</v>
      </c>
      <c r="P37" s="11">
        <f>[33]Agosto!$G$19</f>
        <v>30</v>
      </c>
      <c r="Q37" s="11">
        <f>[33]Agosto!$G$20</f>
        <v>23</v>
      </c>
      <c r="R37" s="11">
        <f>[33]Agosto!$G$21</f>
        <v>20</v>
      </c>
      <c r="S37" s="11">
        <f>[33]Agosto!$G$22</f>
        <v>22</v>
      </c>
      <c r="T37" s="11">
        <f>[33]Agosto!$G$23</f>
        <v>31</v>
      </c>
      <c r="U37" s="11">
        <f>[33]Agosto!$G$24</f>
        <v>35</v>
      </c>
      <c r="V37" s="11">
        <f>[33]Agosto!$G$25</f>
        <v>32</v>
      </c>
      <c r="W37" s="11">
        <f>[33]Agosto!$G$26</f>
        <v>25</v>
      </c>
      <c r="X37" s="11">
        <f>[33]Agosto!$G$27</f>
        <v>29</v>
      </c>
      <c r="Y37" s="11">
        <f>[33]Agosto!$G$28</f>
        <v>18</v>
      </c>
      <c r="Z37" s="11">
        <f>[33]Agosto!$G$29</f>
        <v>21</v>
      </c>
      <c r="AA37" s="11">
        <f>[33]Agosto!$G$30</f>
        <v>20</v>
      </c>
      <c r="AB37" s="11">
        <f>[33]Agosto!$G$31</f>
        <v>25</v>
      </c>
      <c r="AC37" s="11">
        <f>[33]Agosto!$G$32</f>
        <v>32</v>
      </c>
      <c r="AD37" s="11">
        <f>[33]Agosto!$G$33</f>
        <v>26</v>
      </c>
      <c r="AE37" s="11">
        <f>[33]Agosto!$G$34</f>
        <v>20</v>
      </c>
      <c r="AF37" s="11">
        <f>[33]Agosto!$G$35</f>
        <v>18</v>
      </c>
      <c r="AG37" s="15">
        <f t="shared" ref="AG37:AG38" si="19">MIN(B37:AF37)</f>
        <v>16</v>
      </c>
      <c r="AH37" s="88">
        <f t="shared" ref="AH37:AH38" si="20">AVERAGE(B37:AF37)</f>
        <v>27.548387096774192</v>
      </c>
    </row>
    <row r="38" spans="1:39" x14ac:dyDescent="0.2">
      <c r="A38" s="58" t="s">
        <v>174</v>
      </c>
      <c r="B38" s="11">
        <f>[34]Agosto!$G$5</f>
        <v>52</v>
      </c>
      <c r="C38" s="11">
        <f>[34]Agosto!$G$6</f>
        <v>49</v>
      </c>
      <c r="D38" s="11">
        <f>[34]Agosto!$G$7</f>
        <v>25</v>
      </c>
      <c r="E38" s="11">
        <f>[34]Agosto!$G$8</f>
        <v>44</v>
      </c>
      <c r="F38" s="11">
        <f>[34]Agosto!$G$9</f>
        <v>40</v>
      </c>
      <c r="G38" s="11">
        <f>[34]Agosto!$G$10</f>
        <v>70</v>
      </c>
      <c r="H38" s="11">
        <f>[34]Agosto!$G$11</f>
        <v>66</v>
      </c>
      <c r="I38" s="11">
        <f>[34]Agosto!$G$12</f>
        <v>59</v>
      </c>
      <c r="J38" s="11">
        <f>[34]Agosto!$G$13</f>
        <v>58</v>
      </c>
      <c r="K38" s="11">
        <f>[34]Agosto!$G$14</f>
        <v>50</v>
      </c>
      <c r="L38" s="11">
        <f>[34]Agosto!$G$15</f>
        <v>54</v>
      </c>
      <c r="M38" s="11">
        <f>[34]Agosto!$G$16</f>
        <v>57</v>
      </c>
      <c r="N38" s="11">
        <f>[34]Agosto!$G$17</f>
        <v>70</v>
      </c>
      <c r="O38" s="11">
        <f>[34]Agosto!$G$18</f>
        <v>33</v>
      </c>
      <c r="P38" s="11">
        <f>[34]Agosto!$G$19</f>
        <v>51</v>
      </c>
      <c r="Q38" s="11">
        <f>[34]Agosto!$G$20</f>
        <v>44</v>
      </c>
      <c r="R38" s="11">
        <f>[34]Agosto!$G$21</f>
        <v>49</v>
      </c>
      <c r="S38" s="11">
        <f>[34]Agosto!$G$22</f>
        <v>68</v>
      </c>
      <c r="T38" s="11">
        <f>[34]Agosto!$G$23</f>
        <v>59</v>
      </c>
      <c r="U38" s="11">
        <f>[34]Agosto!$G$24</f>
        <v>62</v>
      </c>
      <c r="V38" s="11">
        <f>[34]Agosto!$G$25</f>
        <v>63</v>
      </c>
      <c r="W38" s="11">
        <f>[34]Agosto!$G$26</f>
        <v>49</v>
      </c>
      <c r="X38" s="11">
        <f>[34]Agosto!$G$27</f>
        <v>44</v>
      </c>
      <c r="Y38" s="11">
        <f>[34]Agosto!$G$28</f>
        <v>47</v>
      </c>
      <c r="Z38" s="11">
        <f>[34]Agosto!$G$29</f>
        <v>33</v>
      </c>
      <c r="AA38" s="11">
        <f>[34]Agosto!$G$30</f>
        <v>40</v>
      </c>
      <c r="AB38" s="11">
        <f>[34]Agosto!$G$31</f>
        <v>43</v>
      </c>
      <c r="AC38" s="11">
        <f>[34]Agosto!$G$32</f>
        <v>54</v>
      </c>
      <c r="AD38" s="11">
        <f>[34]Agosto!$G$33</f>
        <v>53</v>
      </c>
      <c r="AE38" s="11">
        <f>[34]Agosto!$G$34</f>
        <v>62</v>
      </c>
      <c r="AF38" s="11">
        <f>[34]Agosto!$G$35</f>
        <v>63</v>
      </c>
      <c r="AG38" s="15">
        <f t="shared" si="19"/>
        <v>25</v>
      </c>
      <c r="AH38" s="88">
        <f t="shared" si="20"/>
        <v>51.967741935483872</v>
      </c>
      <c r="AJ38" t="s">
        <v>47</v>
      </c>
      <c r="AK38" t="s">
        <v>47</v>
      </c>
    </row>
    <row r="39" spans="1:39" x14ac:dyDescent="0.2">
      <c r="A39" s="58" t="s">
        <v>15</v>
      </c>
      <c r="B39" s="11">
        <f>[35]Agosto!$G$5</f>
        <v>25</v>
      </c>
      <c r="C39" s="11">
        <f>[35]Agosto!$G$6</f>
        <v>34</v>
      </c>
      <c r="D39" s="11">
        <f>[35]Agosto!$G$7</f>
        <v>24</v>
      </c>
      <c r="E39" s="11">
        <f>[35]Agosto!$G$8</f>
        <v>19</v>
      </c>
      <c r="F39" s="11">
        <f>[35]Agosto!$G$9</f>
        <v>33</v>
      </c>
      <c r="G39" s="11">
        <f>[35]Agosto!$G$10</f>
        <v>26</v>
      </c>
      <c r="H39" s="11">
        <f>[35]Agosto!$G$11</f>
        <v>41</v>
      </c>
      <c r="I39" s="11">
        <f>[35]Agosto!$G$12</f>
        <v>33</v>
      </c>
      <c r="J39" s="11">
        <f>[35]Agosto!$G$13</f>
        <v>23</v>
      </c>
      <c r="K39" s="11">
        <f>[35]Agosto!$G$14</f>
        <v>62</v>
      </c>
      <c r="L39" s="11">
        <f>[35]Agosto!$G$15</f>
        <v>24</v>
      </c>
      <c r="M39" s="11">
        <f>[35]Agosto!$G$16</f>
        <v>24</v>
      </c>
      <c r="N39" s="11">
        <f>[35]Agosto!$G$17</f>
        <v>27</v>
      </c>
      <c r="O39" s="11">
        <f>[35]Agosto!$G$18</f>
        <v>26</v>
      </c>
      <c r="P39" s="11">
        <f>[35]Agosto!$G$19</f>
        <v>39</v>
      </c>
      <c r="Q39" s="11">
        <f>[35]Agosto!$G$20</f>
        <v>27</v>
      </c>
      <c r="R39" s="11">
        <f>[35]Agosto!$G$21</f>
        <v>23</v>
      </c>
      <c r="S39" s="11">
        <f>[35]Agosto!$G$22</f>
        <v>31</v>
      </c>
      <c r="T39" s="11">
        <f>[35]Agosto!$G$23</f>
        <v>48</v>
      </c>
      <c r="U39" s="11">
        <f>[35]Agosto!$G$24</f>
        <v>44</v>
      </c>
      <c r="V39" s="11">
        <f>[35]Agosto!$G$25</f>
        <v>36</v>
      </c>
      <c r="W39" s="11">
        <f>[35]Agosto!$G$26</f>
        <v>32</v>
      </c>
      <c r="X39" s="11">
        <f>[35]Agosto!$G$27</f>
        <v>29</v>
      </c>
      <c r="Y39" s="11">
        <f>[35]Agosto!$G$28</f>
        <v>23</v>
      </c>
      <c r="Z39" s="11">
        <f>[35]Agosto!$G$29</f>
        <v>31</v>
      </c>
      <c r="AA39" s="11">
        <f>[35]Agosto!$G$30</f>
        <v>49</v>
      </c>
      <c r="AB39" s="11">
        <f>[35]Agosto!$G$31</f>
        <v>30</v>
      </c>
      <c r="AC39" s="11">
        <f>[35]Agosto!$G$32</f>
        <v>26</v>
      </c>
      <c r="AD39" s="11">
        <f>[35]Agosto!$G$33</f>
        <v>24</v>
      </c>
      <c r="AE39" s="11">
        <f>[35]Agosto!$G$34</f>
        <v>19</v>
      </c>
      <c r="AF39" s="11">
        <f>[35]Agosto!$G$35</f>
        <v>34</v>
      </c>
      <c r="AG39" s="15">
        <f t="shared" ref="AG39:AG41" si="21">MIN(B39:AF39)</f>
        <v>19</v>
      </c>
      <c r="AH39" s="88">
        <f t="shared" ref="AH39:AH41" si="22">AVERAGE(B39:AF39)</f>
        <v>31.161290322580644</v>
      </c>
      <c r="AI39" s="12" t="s">
        <v>47</v>
      </c>
      <c r="AK39" t="s">
        <v>47</v>
      </c>
      <c r="AL39" t="s">
        <v>47</v>
      </c>
      <c r="AM39" t="s">
        <v>47</v>
      </c>
    </row>
    <row r="40" spans="1:39" x14ac:dyDescent="0.2">
      <c r="A40" s="58" t="s">
        <v>16</v>
      </c>
      <c r="B40" s="11">
        <f>[36]Agosto!$G$5</f>
        <v>28</v>
      </c>
      <c r="C40" s="11">
        <f>[36]Agosto!$G$6</f>
        <v>45</v>
      </c>
      <c r="D40" s="11">
        <f>[36]Agosto!$G$7</f>
        <v>27</v>
      </c>
      <c r="E40" s="11">
        <f>[36]Agosto!$G$8</f>
        <v>23</v>
      </c>
      <c r="F40" s="11">
        <f>[36]Agosto!$G$9</f>
        <v>23</v>
      </c>
      <c r="G40" s="11">
        <f>[36]Agosto!$G$10</f>
        <v>25</v>
      </c>
      <c r="H40" s="11">
        <f>[36]Agosto!$G$11</f>
        <v>31</v>
      </c>
      <c r="I40" s="11">
        <f>[36]Agosto!$G$12</f>
        <v>29</v>
      </c>
      <c r="J40" s="11">
        <f>[36]Agosto!$G$13</f>
        <v>43</v>
      </c>
      <c r="K40" s="11">
        <f>[36]Agosto!$G$14</f>
        <v>58</v>
      </c>
      <c r="L40" s="11">
        <f>[36]Agosto!$G$15</f>
        <v>29</v>
      </c>
      <c r="M40" s="11">
        <f>[36]Agosto!$G$16</f>
        <v>25</v>
      </c>
      <c r="N40" s="11">
        <f>[36]Agosto!$G$17</f>
        <v>26</v>
      </c>
      <c r="O40" s="11">
        <f>[36]Agosto!$G$18</f>
        <v>31</v>
      </c>
      <c r="P40" s="11">
        <f>[36]Agosto!$G$19</f>
        <v>32</v>
      </c>
      <c r="Q40" s="11">
        <f>[36]Agosto!$G$20</f>
        <v>17</v>
      </c>
      <c r="R40" s="11">
        <f>[36]Agosto!$G$21</f>
        <v>24</v>
      </c>
      <c r="S40" s="11">
        <f>[36]Agosto!$G$22</f>
        <v>33</v>
      </c>
      <c r="T40" s="11">
        <f>[36]Agosto!$G$23</f>
        <v>51</v>
      </c>
      <c r="U40" s="11">
        <f>[36]Agosto!$G$24</f>
        <v>30</v>
      </c>
      <c r="V40" s="11">
        <f>[36]Agosto!$G$25</f>
        <v>33</v>
      </c>
      <c r="W40" s="11">
        <f>[36]Agosto!$G$26</f>
        <v>31</v>
      </c>
      <c r="X40" s="11">
        <f>[36]Agosto!$G$27</f>
        <v>27</v>
      </c>
      <c r="Y40" s="11">
        <f>[36]Agosto!$G$28</f>
        <v>25</v>
      </c>
      <c r="Z40" s="11">
        <f>[36]Agosto!$G$29</f>
        <v>19</v>
      </c>
      <c r="AA40" s="11">
        <f>[36]Agosto!$G$30</f>
        <v>26</v>
      </c>
      <c r="AB40" s="11">
        <f>[36]Agosto!$G$31</f>
        <v>28</v>
      </c>
      <c r="AC40" s="11">
        <f>[36]Agosto!$G$32</f>
        <v>26</v>
      </c>
      <c r="AD40" s="11">
        <f>[36]Agosto!$G$33</f>
        <v>22</v>
      </c>
      <c r="AE40" s="11">
        <f>[36]Agosto!$G$34</f>
        <v>24</v>
      </c>
      <c r="AF40" s="11">
        <f>[36]Agosto!$G$35</f>
        <v>58</v>
      </c>
      <c r="AG40" s="15">
        <f t="shared" si="21"/>
        <v>17</v>
      </c>
      <c r="AH40" s="88">
        <f t="shared" si="22"/>
        <v>30.612903225806452</v>
      </c>
      <c r="AL40" t="s">
        <v>47</v>
      </c>
    </row>
    <row r="41" spans="1:39" x14ac:dyDescent="0.2">
      <c r="A41" s="58" t="s">
        <v>175</v>
      </c>
      <c r="B41" s="11">
        <f>[37]Agosto!$G$5</f>
        <v>20</v>
      </c>
      <c r="C41" s="11">
        <f>[37]Agosto!$G$6</f>
        <v>38</v>
      </c>
      <c r="D41" s="11">
        <f>[37]Agosto!$G$7</f>
        <v>32</v>
      </c>
      <c r="E41" s="11">
        <f>[37]Agosto!$G$8</f>
        <v>30</v>
      </c>
      <c r="F41" s="11">
        <f>[37]Agosto!$G$9</f>
        <v>55</v>
      </c>
      <c r="G41" s="11">
        <f>[37]Agosto!$G$10</f>
        <v>43</v>
      </c>
      <c r="H41" s="11">
        <f>[37]Agosto!$G$11</f>
        <v>32</v>
      </c>
      <c r="I41" s="11">
        <f>[37]Agosto!$G$12</f>
        <v>23</v>
      </c>
      <c r="J41" s="11">
        <f>[37]Agosto!$G$13</f>
        <v>15</v>
      </c>
      <c r="K41" s="11">
        <f>[37]Agosto!$G$14</f>
        <v>35</v>
      </c>
      <c r="L41" s="11">
        <f>[37]Agosto!$G$15</f>
        <v>23</v>
      </c>
      <c r="M41" s="11">
        <f>[37]Agosto!$G$16</f>
        <v>21</v>
      </c>
      <c r="N41" s="11">
        <f>[37]Agosto!$G$17</f>
        <v>40</v>
      </c>
      <c r="O41" s="11">
        <f>[37]Agosto!$G$18</f>
        <v>42</v>
      </c>
      <c r="P41" s="11">
        <f>[37]Agosto!$E$19</f>
        <v>47.636363636363633</v>
      </c>
      <c r="Q41" s="11">
        <f>[37]Agosto!$G$20</f>
        <v>22</v>
      </c>
      <c r="R41" s="11">
        <f>[37]Agosto!$G$21</f>
        <v>22</v>
      </c>
      <c r="S41" s="11">
        <f>[37]Agosto!$G$22</f>
        <v>28</v>
      </c>
      <c r="T41" s="11">
        <f>[37]Agosto!$G$23</f>
        <v>41</v>
      </c>
      <c r="U41" s="11">
        <f>[37]Agosto!$G$24</f>
        <v>43</v>
      </c>
      <c r="V41" s="11">
        <f>[37]Agosto!$G$25</f>
        <v>30</v>
      </c>
      <c r="W41" s="11">
        <f>[37]Agosto!$G$26</f>
        <v>26</v>
      </c>
      <c r="X41" s="11">
        <f>[37]Agosto!$G$27</f>
        <v>33</v>
      </c>
      <c r="Y41" s="11">
        <f>[37]Agosto!$G$28</f>
        <v>20</v>
      </c>
      <c r="Z41" s="11">
        <f>[37]Agosto!$G$29</f>
        <v>22</v>
      </c>
      <c r="AA41" s="11">
        <f>[37]Agosto!$G$30</f>
        <v>20</v>
      </c>
      <c r="AB41" s="11">
        <f>[37]Agosto!$G$31</f>
        <v>43</v>
      </c>
      <c r="AC41" s="11">
        <f>[37]Agosto!$G$32</f>
        <v>27</v>
      </c>
      <c r="AD41" s="11">
        <f>[37]Agosto!$G$33</f>
        <v>22</v>
      </c>
      <c r="AE41" s="11">
        <f>[37]Agosto!$G$34</f>
        <v>21</v>
      </c>
      <c r="AF41" s="11">
        <f>[37]Agosto!$G$35</f>
        <v>24</v>
      </c>
      <c r="AG41" s="15">
        <f t="shared" si="21"/>
        <v>15</v>
      </c>
      <c r="AH41" s="88">
        <f t="shared" si="22"/>
        <v>30.343108504398828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[38]Agosto!$G$5</f>
        <v>20</v>
      </c>
      <c r="C42" s="11">
        <f>[38]Agosto!$G$6</f>
        <v>35</v>
      </c>
      <c r="D42" s="11">
        <f>[38]Agosto!$G$7</f>
        <v>24</v>
      </c>
      <c r="E42" s="11">
        <f>[38]Agosto!$G$8</f>
        <v>28</v>
      </c>
      <c r="F42" s="11">
        <f>[38]Agosto!$G$9</f>
        <v>43</v>
      </c>
      <c r="G42" s="11">
        <f>[38]Agosto!$G$10</f>
        <v>33</v>
      </c>
      <c r="H42" s="11">
        <f>[38]Agosto!$G$11</f>
        <v>30</v>
      </c>
      <c r="I42" s="11">
        <f>[38]Agosto!$G$12</f>
        <v>24</v>
      </c>
      <c r="J42" s="11">
        <f>[38]Agosto!$G$13</f>
        <v>17</v>
      </c>
      <c r="K42" s="11">
        <f>[38]Agosto!$G$14</f>
        <v>46</v>
      </c>
      <c r="L42" s="11">
        <f>[38]Agosto!$G$15</f>
        <v>20</v>
      </c>
      <c r="M42" s="11">
        <f>[38]Agosto!$G$16</f>
        <v>20</v>
      </c>
      <c r="N42" s="11">
        <f>[38]Agosto!$G$17</f>
        <v>24</v>
      </c>
      <c r="O42" s="11">
        <f>[38]Agosto!$G$18</f>
        <v>30</v>
      </c>
      <c r="P42" s="11">
        <f>[38]Agosto!$G$19</f>
        <v>34</v>
      </c>
      <c r="Q42" s="11">
        <f>[38]Agosto!$G$20</f>
        <v>22</v>
      </c>
      <c r="R42" s="11">
        <f>[38]Agosto!$G$21</f>
        <v>20</v>
      </c>
      <c r="S42" s="11">
        <f>[38]Agosto!$G$22</f>
        <v>28</v>
      </c>
      <c r="T42" s="11">
        <f>[38]Agosto!$G$23</f>
        <v>41</v>
      </c>
      <c r="U42" s="11">
        <f>[38]Agosto!$G$24</f>
        <v>36</v>
      </c>
      <c r="V42" s="11">
        <f>[38]Agosto!$G$25</f>
        <v>33</v>
      </c>
      <c r="W42" s="11">
        <f>[38]Agosto!$G$26</f>
        <v>29</v>
      </c>
      <c r="X42" s="11">
        <f>[38]Agosto!$G$27</f>
        <v>27</v>
      </c>
      <c r="Y42" s="11">
        <f>[38]Agosto!$G$28</f>
        <v>14</v>
      </c>
      <c r="Z42" s="11">
        <f>[38]Agosto!$G$29</f>
        <v>22</v>
      </c>
      <c r="AA42" s="11">
        <f>[38]Agosto!$G$30</f>
        <v>26</v>
      </c>
      <c r="AB42" s="11">
        <f>[38]Agosto!$G$31</f>
        <v>52</v>
      </c>
      <c r="AC42" s="11">
        <f>[38]Agosto!$G$32</f>
        <v>26</v>
      </c>
      <c r="AD42" s="11">
        <f>[38]Agosto!$G$33</f>
        <v>23</v>
      </c>
      <c r="AE42" s="11">
        <f>[38]Agosto!$G$34</f>
        <v>18</v>
      </c>
      <c r="AF42" s="11">
        <f>[38]Agosto!$G$35</f>
        <v>33</v>
      </c>
      <c r="AG42" s="15">
        <f t="shared" ref="AG42:AG43" si="23">MIN(B42:AF42)</f>
        <v>14</v>
      </c>
      <c r="AH42" s="88">
        <f t="shared" ref="AH42:AH43" si="24">AVERAGE(B42:AF42)</f>
        <v>28.322580645161292</v>
      </c>
    </row>
    <row r="43" spans="1:39" x14ac:dyDescent="0.2">
      <c r="A43" s="58" t="s">
        <v>157</v>
      </c>
      <c r="B43" s="11">
        <f>[39]Agosto!$G$5</f>
        <v>22</v>
      </c>
      <c r="C43" s="11">
        <f>[39]Agosto!$G$6</f>
        <v>39</v>
      </c>
      <c r="D43" s="11">
        <f>[39]Agosto!$G$7</f>
        <v>39</v>
      </c>
      <c r="E43" s="11">
        <f>[39]Agosto!$G$8</f>
        <v>28</v>
      </c>
      <c r="F43" s="11">
        <f>[39]Agosto!$G$9</f>
        <v>52</v>
      </c>
      <c r="G43" s="11">
        <f>[39]Agosto!$G$10</f>
        <v>44</v>
      </c>
      <c r="H43" s="11">
        <f>[39]Agosto!$G$11</f>
        <v>35</v>
      </c>
      <c r="I43" s="11">
        <f>[39]Agosto!$G$12</f>
        <v>24</v>
      </c>
      <c r="J43" s="11">
        <f>[39]Agosto!$G$13</f>
        <v>19</v>
      </c>
      <c r="K43" s="11">
        <f>[39]Agosto!$G$14</f>
        <v>40</v>
      </c>
      <c r="L43" s="11">
        <f>[39]Agosto!$G$15</f>
        <v>24</v>
      </c>
      <c r="M43" s="11">
        <f>[39]Agosto!$G$16</f>
        <v>21</v>
      </c>
      <c r="N43" s="11">
        <f>[39]Agosto!$G$17</f>
        <v>46</v>
      </c>
      <c r="O43" s="11">
        <f>[39]Agosto!$G$18</f>
        <v>43</v>
      </c>
      <c r="P43" s="11">
        <f>[39]Agosto!$G$19</f>
        <v>36</v>
      </c>
      <c r="Q43" s="11">
        <f>[39]Agosto!$G$20</f>
        <v>26</v>
      </c>
      <c r="R43" s="11">
        <f>[39]Agosto!$G$21</f>
        <v>22</v>
      </c>
      <c r="S43" s="11">
        <f>[39]Agosto!$G$22</f>
        <v>32</v>
      </c>
      <c r="T43" s="11">
        <f>[39]Agosto!$G$23</f>
        <v>34</v>
      </c>
      <c r="U43" s="11">
        <f>[39]Agosto!$G$24</f>
        <v>42</v>
      </c>
      <c r="V43" s="11">
        <f>[39]Agosto!$G$25</f>
        <v>32</v>
      </c>
      <c r="W43" s="11">
        <f>[39]Agosto!$G$26</f>
        <v>33</v>
      </c>
      <c r="X43" s="11">
        <f>[39]Agosto!$G$27</f>
        <v>28</v>
      </c>
      <c r="Y43" s="11">
        <f>[39]Agosto!$G$28</f>
        <v>24</v>
      </c>
      <c r="Z43" s="11">
        <f>[39]Agosto!$G$29</f>
        <v>24</v>
      </c>
      <c r="AA43" s="11">
        <f>[39]Agosto!$G$30</f>
        <v>23</v>
      </c>
      <c r="AB43" s="11">
        <f>[39]Agosto!$G$31</f>
        <v>37</v>
      </c>
      <c r="AC43" s="11">
        <f>[39]Agosto!$G$32</f>
        <v>32</v>
      </c>
      <c r="AD43" s="11">
        <f>[39]Agosto!$G$33</f>
        <v>24</v>
      </c>
      <c r="AE43" s="11">
        <f>[39]Agosto!$G$34</f>
        <v>21</v>
      </c>
      <c r="AF43" s="11">
        <f>[39]Agosto!$G$35</f>
        <v>22</v>
      </c>
      <c r="AG43" s="15">
        <f t="shared" si="23"/>
        <v>19</v>
      </c>
      <c r="AH43" s="88">
        <f t="shared" si="24"/>
        <v>31.225806451612904</v>
      </c>
      <c r="AJ43" t="s">
        <v>47</v>
      </c>
      <c r="AL43" t="s">
        <v>47</v>
      </c>
      <c r="AM43" t="s">
        <v>47</v>
      </c>
    </row>
    <row r="44" spans="1:39" x14ac:dyDescent="0.2">
      <c r="A44" s="58" t="s">
        <v>18</v>
      </c>
      <c r="B44" s="11">
        <f>[40]Agosto!$G$5</f>
        <v>19</v>
      </c>
      <c r="C44" s="11">
        <f>[40]Agosto!$G$6</f>
        <v>36</v>
      </c>
      <c r="D44" s="11">
        <f>[40]Agosto!$G$7</f>
        <v>21</v>
      </c>
      <c r="E44" s="11">
        <f>[40]Agosto!$G$8</f>
        <v>24</v>
      </c>
      <c r="F44" s="11">
        <f>[40]Agosto!$G$9</f>
        <v>52</v>
      </c>
      <c r="G44" s="11">
        <f>[40]Agosto!$G$10</f>
        <v>42</v>
      </c>
      <c r="H44" s="11">
        <f>[40]Agosto!$G$11</f>
        <v>27</v>
      </c>
      <c r="I44" s="11">
        <f>[40]Agosto!$G$12</f>
        <v>22</v>
      </c>
      <c r="J44" s="11">
        <f>[40]Agosto!$G$13</f>
        <v>12</v>
      </c>
      <c r="K44" s="11">
        <f>[40]Agosto!$G$14</f>
        <v>19</v>
      </c>
      <c r="L44" s="11">
        <f>[40]Agosto!$G$15</f>
        <v>21</v>
      </c>
      <c r="M44" s="11">
        <f>[40]Agosto!$G$16</f>
        <v>20</v>
      </c>
      <c r="N44" s="11">
        <f>[40]Agosto!$G$17</f>
        <v>28</v>
      </c>
      <c r="O44" s="11">
        <f>[40]Agosto!$G$18</f>
        <v>31</v>
      </c>
      <c r="P44" s="11">
        <f>[40]Agosto!$G$19</f>
        <v>29</v>
      </c>
      <c r="Q44" s="11">
        <f>[40]Agosto!$G$20</f>
        <v>14</v>
      </c>
      <c r="R44" s="11">
        <f>[40]Agosto!$G$21</f>
        <v>23</v>
      </c>
      <c r="S44" s="11">
        <f>[40]Agosto!$G$22</f>
        <v>30</v>
      </c>
      <c r="T44" s="11">
        <f>[40]Agosto!$G$23</f>
        <v>55</v>
      </c>
      <c r="U44" s="11">
        <f>[40]Agosto!$G$24</f>
        <v>36</v>
      </c>
      <c r="V44" s="11">
        <f>[40]Agosto!$G$25</f>
        <v>23</v>
      </c>
      <c r="W44" s="11">
        <f>[40]Agosto!$G$26</f>
        <v>19</v>
      </c>
      <c r="X44" s="11">
        <f>[40]Agosto!$G$27</f>
        <v>25</v>
      </c>
      <c r="Y44" s="11">
        <f>[40]Agosto!$G$28</f>
        <v>20</v>
      </c>
      <c r="Z44" s="11">
        <f>[40]Agosto!$G$29</f>
        <v>12</v>
      </c>
      <c r="AA44" s="11">
        <f>[40]Agosto!$G$30</f>
        <v>13</v>
      </c>
      <c r="AB44" s="11">
        <f>[40]Agosto!$G$31</f>
        <v>33</v>
      </c>
      <c r="AC44" s="11">
        <f>[40]Agosto!$G$32</f>
        <v>27</v>
      </c>
      <c r="AD44" s="11">
        <f>[40]Agosto!$G$33</f>
        <v>20</v>
      </c>
      <c r="AE44" s="11">
        <f>[40]Agosto!$G$34</f>
        <v>19</v>
      </c>
      <c r="AF44" s="11">
        <f>[40]Agosto!$G$35</f>
        <v>23</v>
      </c>
      <c r="AG44" s="15">
        <f>MIN(B44:AF44)</f>
        <v>12</v>
      </c>
      <c r="AH44" s="88">
        <f t="shared" ref="AH44:AH45" si="25">AVERAGE(B44:AF44)</f>
        <v>25.64516129032258</v>
      </c>
    </row>
    <row r="45" spans="1:39" x14ac:dyDescent="0.2">
      <c r="A45" s="58" t="s">
        <v>162</v>
      </c>
      <c r="B45" s="11">
        <f>[41]Agosto!$G$5</f>
        <v>22</v>
      </c>
      <c r="C45" s="11">
        <f>[41]Agosto!$G$6</f>
        <v>25</v>
      </c>
      <c r="D45" s="11">
        <f>[41]Agosto!$G$7</f>
        <v>46</v>
      </c>
      <c r="E45" s="11">
        <f>[41]Agosto!$G$8</f>
        <v>51</v>
      </c>
      <c r="F45" s="11">
        <f>[41]Agosto!$G$9</f>
        <v>64</v>
      </c>
      <c r="G45" s="11">
        <f>[41]Agosto!$G$10</f>
        <v>67</v>
      </c>
      <c r="H45" s="11">
        <f>[41]Agosto!$G$11</f>
        <v>43</v>
      </c>
      <c r="I45" s="11">
        <f>[41]Agosto!$G$12</f>
        <v>35</v>
      </c>
      <c r="J45" s="11">
        <f>[41]Agosto!$G$13</f>
        <v>25</v>
      </c>
      <c r="K45" s="11">
        <f>[41]Agosto!$G$14</f>
        <v>23</v>
      </c>
      <c r="L45" s="11">
        <f>[41]Agosto!$G$15</f>
        <v>28</v>
      </c>
      <c r="M45" s="11">
        <f>[41]Agosto!$G$16</f>
        <v>24</v>
      </c>
      <c r="N45" s="11">
        <f>[41]Agosto!$G$17</f>
        <v>26</v>
      </c>
      <c r="O45" s="11">
        <f>[41]Agosto!$G$18</f>
        <v>42</v>
      </c>
      <c r="P45" s="11">
        <f>[41]Agosto!$G$19</f>
        <v>41</v>
      </c>
      <c r="Q45" s="11">
        <f>[41]Agosto!$G$20</f>
        <v>28</v>
      </c>
      <c r="R45" s="11">
        <f>[41]Agosto!$G$21</f>
        <v>25</v>
      </c>
      <c r="S45" s="11">
        <f>[41]Agosto!$G$22</f>
        <v>32</v>
      </c>
      <c r="T45" s="11">
        <f>[41]Agosto!$G$23</f>
        <v>40</v>
      </c>
      <c r="U45" s="11">
        <f>[41]Agosto!$G$24</f>
        <v>46</v>
      </c>
      <c r="V45" s="11">
        <f>[41]Agosto!$G$25</f>
        <v>37</v>
      </c>
      <c r="W45" s="11">
        <f>[41]Agosto!$G$26</f>
        <v>33</v>
      </c>
      <c r="X45" s="11">
        <f>[41]Agosto!$G$27</f>
        <v>37</v>
      </c>
      <c r="Y45" s="11">
        <f>[41]Agosto!$G$28</f>
        <v>30</v>
      </c>
      <c r="Z45" s="11">
        <f>[41]Agosto!$G$29</f>
        <v>25</v>
      </c>
      <c r="AA45" s="11">
        <f>[41]Agosto!$G$30</f>
        <v>26</v>
      </c>
      <c r="AB45" s="11">
        <f>[41]Agosto!$G$31</f>
        <v>36</v>
      </c>
      <c r="AC45" s="11">
        <f>[41]Agosto!$G$32</f>
        <v>32</v>
      </c>
      <c r="AD45" s="11">
        <f>[41]Agosto!$G$33</f>
        <v>48</v>
      </c>
      <c r="AE45" s="11">
        <f>[41]Agosto!$G$34</f>
        <v>31</v>
      </c>
      <c r="AF45" s="11">
        <f>[41]Agosto!$G$35</f>
        <v>21</v>
      </c>
      <c r="AG45" s="15">
        <f t="shared" ref="AG45" si="26">MIN(B45:AF45)</f>
        <v>21</v>
      </c>
      <c r="AH45" s="88">
        <f t="shared" si="25"/>
        <v>35.12903225806452</v>
      </c>
      <c r="AJ45" s="12" t="s">
        <v>47</v>
      </c>
      <c r="AL45" t="s">
        <v>47</v>
      </c>
    </row>
    <row r="46" spans="1:39" x14ac:dyDescent="0.2">
      <c r="A46" s="58" t="s">
        <v>19</v>
      </c>
      <c r="B46" s="11">
        <f>[42]Agosto!$G$5</f>
        <v>26</v>
      </c>
      <c r="C46" s="11">
        <f>[42]Agosto!$G$6</f>
        <v>41</v>
      </c>
      <c r="D46" s="11">
        <f>[42]Agosto!$G$7</f>
        <v>26</v>
      </c>
      <c r="E46" s="11">
        <f>[42]Agosto!$G$8</f>
        <v>21</v>
      </c>
      <c r="F46" s="11">
        <f>[42]Agosto!$G$9</f>
        <v>44</v>
      </c>
      <c r="G46" s="11">
        <f>[42]Agosto!$G$10</f>
        <v>27</v>
      </c>
      <c r="H46" s="11">
        <f>[42]Agosto!$G$11</f>
        <v>37</v>
      </c>
      <c r="I46" s="11">
        <f>[42]Agosto!$G$12</f>
        <v>30</v>
      </c>
      <c r="J46" s="11">
        <f>[42]Agosto!$G$13</f>
        <v>25</v>
      </c>
      <c r="K46" s="11">
        <f>[42]Agosto!$G$14</f>
        <v>77</v>
      </c>
      <c r="L46" s="11">
        <f>[42]Agosto!$G$15</f>
        <v>28</v>
      </c>
      <c r="M46" s="11">
        <f>[42]Agosto!$G$16</f>
        <v>20</v>
      </c>
      <c r="N46" s="11">
        <f>[42]Agosto!$G$17</f>
        <v>26</v>
      </c>
      <c r="O46" s="11">
        <f>[42]Agosto!$G$18</f>
        <v>19</v>
      </c>
      <c r="P46" s="11">
        <f>[42]Agosto!$G$19</f>
        <v>38</v>
      </c>
      <c r="Q46" s="11">
        <f>[42]Agosto!$G$20</f>
        <v>27</v>
      </c>
      <c r="R46" s="11">
        <f>[42]Agosto!$G$21</f>
        <v>22</v>
      </c>
      <c r="S46" s="11">
        <f>[42]Agosto!$G$22</f>
        <v>30</v>
      </c>
      <c r="T46" s="11">
        <f>[42]Agosto!$G$23</f>
        <v>49</v>
      </c>
      <c r="U46" s="11">
        <f>[42]Agosto!$G$24</f>
        <v>38</v>
      </c>
      <c r="V46" s="11">
        <f>[42]Agosto!$G$25</f>
        <v>35</v>
      </c>
      <c r="W46" s="11">
        <f>[42]Agosto!$G$26</f>
        <v>33</v>
      </c>
      <c r="X46" s="11">
        <f>[42]Agosto!$G$27</f>
        <v>27</v>
      </c>
      <c r="Y46" s="11">
        <f>[42]Agosto!$G$28</f>
        <v>22</v>
      </c>
      <c r="Z46" s="11">
        <f>[42]Agosto!$G$29</f>
        <v>28</v>
      </c>
      <c r="AA46" s="11">
        <f>[42]Agosto!$G$30</f>
        <v>40</v>
      </c>
      <c r="AB46" s="11">
        <f>[42]Agosto!$G$31</f>
        <v>30</v>
      </c>
      <c r="AC46" s="11">
        <f>[42]Agosto!$G$32</f>
        <v>27</v>
      </c>
      <c r="AD46" s="11">
        <f>[42]Agosto!$G$33</f>
        <v>25</v>
      </c>
      <c r="AE46" s="11">
        <f>[42]Agosto!$G$34</f>
        <v>21</v>
      </c>
      <c r="AF46" s="11">
        <f>[42]Agosto!$G$35</f>
        <v>37</v>
      </c>
      <c r="AG46" s="15">
        <f t="shared" ref="AG46:AG47" si="27">MIN(B46:AF46)</f>
        <v>19</v>
      </c>
      <c r="AH46" s="88">
        <f t="shared" ref="AH46" si="28">AVERAGE(B46:AF46)</f>
        <v>31.483870967741936</v>
      </c>
      <c r="AI46" s="12" t="s">
        <v>47</v>
      </c>
      <c r="AJ46" t="s">
        <v>47</v>
      </c>
      <c r="AK46" t="s">
        <v>47</v>
      </c>
      <c r="AL46" t="s">
        <v>47</v>
      </c>
    </row>
    <row r="47" spans="1:39" x14ac:dyDescent="0.2">
      <c r="A47" s="58" t="s">
        <v>31</v>
      </c>
      <c r="B47" s="11">
        <f>[43]Agosto!$G$5</f>
        <v>21</v>
      </c>
      <c r="C47" s="11">
        <f>[43]Agosto!$G$6</f>
        <v>34</v>
      </c>
      <c r="D47" s="11">
        <f>[43]Agosto!$G$7</f>
        <v>33</v>
      </c>
      <c r="E47" s="11">
        <f>[43]Agosto!$G$8</f>
        <v>26</v>
      </c>
      <c r="F47" s="11">
        <f>[43]Agosto!$G$9</f>
        <v>43</v>
      </c>
      <c r="G47" s="11">
        <f>[43]Agosto!$G$10</f>
        <v>35</v>
      </c>
      <c r="H47" s="11">
        <f>[43]Agosto!$G$11</f>
        <v>29</v>
      </c>
      <c r="I47" s="11">
        <f>[43]Agosto!$G$12</f>
        <v>23</v>
      </c>
      <c r="J47" s="11">
        <f>[43]Agosto!$G$13</f>
        <v>18</v>
      </c>
      <c r="K47" s="11">
        <f>[43]Agosto!$G$14</f>
        <v>32</v>
      </c>
      <c r="L47" s="11">
        <f>[43]Agosto!$G$15</f>
        <v>20</v>
      </c>
      <c r="M47" s="11">
        <f>[43]Agosto!$G$16</f>
        <v>21</v>
      </c>
      <c r="N47" s="11">
        <f>[43]Agosto!$G$17</f>
        <v>25</v>
      </c>
      <c r="O47" s="11">
        <f>[43]Agosto!$G$18</f>
        <v>30</v>
      </c>
      <c r="P47" s="11">
        <f>[43]Agosto!$G$19</f>
        <v>30</v>
      </c>
      <c r="Q47" s="11">
        <f>[43]Agosto!$G$20</f>
        <v>21</v>
      </c>
      <c r="R47" s="11">
        <f>[43]Agosto!$G$21</f>
        <v>21</v>
      </c>
      <c r="S47" s="11">
        <f>[43]Agosto!$G$22</f>
        <v>31</v>
      </c>
      <c r="T47" s="11">
        <f>[43]Agosto!$G$23</f>
        <v>46</v>
      </c>
      <c r="U47" s="11">
        <f>[43]Agosto!$G$24</f>
        <v>34</v>
      </c>
      <c r="V47" s="11">
        <f>[43]Agosto!$G$25</f>
        <v>29</v>
      </c>
      <c r="W47" s="11">
        <f>[43]Agosto!$G$26</f>
        <v>22</v>
      </c>
      <c r="X47" s="11">
        <f>[43]Agosto!$G$27</f>
        <v>32</v>
      </c>
      <c r="Y47" s="11">
        <f>[43]Agosto!$G$28</f>
        <v>17</v>
      </c>
      <c r="Z47" s="11">
        <f>[43]Agosto!$G$29</f>
        <v>19</v>
      </c>
      <c r="AA47" s="11">
        <f>[43]Agosto!$G$30</f>
        <v>22</v>
      </c>
      <c r="AB47" s="11">
        <f>[43]Agosto!$G$31</f>
        <v>42</v>
      </c>
      <c r="AC47" s="11">
        <f>[43]Agosto!$G$32</f>
        <v>25</v>
      </c>
      <c r="AD47" s="11">
        <f>[43]Agosto!$G$33</f>
        <v>20</v>
      </c>
      <c r="AE47" s="11">
        <f>[43]Agosto!$G$34</f>
        <v>19</v>
      </c>
      <c r="AF47" s="11">
        <f>[43]Agosto!$G$35</f>
        <v>29</v>
      </c>
      <c r="AG47" s="15">
        <f t="shared" si="27"/>
        <v>17</v>
      </c>
      <c r="AH47" s="88">
        <f>AVERAGE(B47:AF47)</f>
        <v>27.387096774193548</v>
      </c>
      <c r="AL47" t="s">
        <v>47</v>
      </c>
    </row>
    <row r="48" spans="1:39" x14ac:dyDescent="0.2">
      <c r="A48" s="58" t="s">
        <v>44</v>
      </c>
      <c r="B48" s="11">
        <f>[44]Agosto!$G$5</f>
        <v>18</v>
      </c>
      <c r="C48" s="11">
        <f>[44]Agosto!$G$6</f>
        <v>34</v>
      </c>
      <c r="D48" s="11">
        <f>[44]Agosto!$G$7</f>
        <v>29</v>
      </c>
      <c r="E48" s="11">
        <f>[44]Agosto!$G$8</f>
        <v>48</v>
      </c>
      <c r="F48" s="11">
        <f>[44]Agosto!$G$9</f>
        <v>36</v>
      </c>
      <c r="G48" s="11">
        <f>[44]Agosto!$G$10</f>
        <v>62</v>
      </c>
      <c r="H48" s="11">
        <f>[44]Agosto!$G$11</f>
        <v>24</v>
      </c>
      <c r="I48" s="11">
        <f>[44]Agosto!$G$12</f>
        <v>15</v>
      </c>
      <c r="J48" s="11">
        <f>[44]Agosto!$G$13</f>
        <v>15</v>
      </c>
      <c r="K48" s="11">
        <f>[44]Agosto!$G$14</f>
        <v>22</v>
      </c>
      <c r="L48" s="11">
        <f>[44]Agosto!$G$15</f>
        <v>18</v>
      </c>
      <c r="M48" s="11">
        <f>[44]Agosto!$G$16</f>
        <v>18</v>
      </c>
      <c r="N48" s="11">
        <f>[44]Agosto!$G$17</f>
        <v>25</v>
      </c>
      <c r="O48" s="11">
        <f>[44]Agosto!$G$18</f>
        <v>29</v>
      </c>
      <c r="P48" s="11">
        <f>[44]Agosto!$G$19</f>
        <v>18</v>
      </c>
      <c r="Q48" s="11">
        <f>[44]Agosto!$G$20</f>
        <v>19</v>
      </c>
      <c r="R48" s="11">
        <f>[44]Agosto!$G$21</f>
        <v>19</v>
      </c>
      <c r="S48" s="11">
        <f>[44]Agosto!$G$22</f>
        <v>27</v>
      </c>
      <c r="T48" s="11">
        <f>[44]Agosto!$G$23</f>
        <v>46</v>
      </c>
      <c r="U48" s="11">
        <f>[44]Agosto!$G$24</f>
        <v>39</v>
      </c>
      <c r="V48" s="11">
        <f>[44]Agosto!$G$25</f>
        <v>18</v>
      </c>
      <c r="W48" s="11">
        <f>[44]Agosto!$G$26</f>
        <v>23</v>
      </c>
      <c r="X48" s="11">
        <f>[44]Agosto!$G$27</f>
        <v>19</v>
      </c>
      <c r="Y48" s="11">
        <f>[44]Agosto!$G$28</f>
        <v>19</v>
      </c>
      <c r="Z48" s="11">
        <f>[44]Agosto!$G$29</f>
        <v>12</v>
      </c>
      <c r="AA48" s="11">
        <f>[44]Agosto!$G$30</f>
        <v>13</v>
      </c>
      <c r="AB48" s="11">
        <f>[44]Agosto!$G$31</f>
        <v>37</v>
      </c>
      <c r="AC48" s="11">
        <f>[44]Agosto!$G$32</f>
        <v>22</v>
      </c>
      <c r="AD48" s="11">
        <f>[44]Agosto!$G$33</f>
        <v>19</v>
      </c>
      <c r="AE48" s="11">
        <f>[44]Agosto!$G$34</f>
        <v>20</v>
      </c>
      <c r="AF48" s="11">
        <f>[44]Agosto!$G$35</f>
        <v>24</v>
      </c>
      <c r="AG48" s="15">
        <f>MIN(B48:AF48)</f>
        <v>12</v>
      </c>
      <c r="AH48" s="88">
        <f>AVERAGE(B48:AF48)</f>
        <v>25.387096774193548</v>
      </c>
      <c r="AI48" s="12" t="s">
        <v>47</v>
      </c>
      <c r="AJ48" t="s">
        <v>47</v>
      </c>
      <c r="AK48" t="s">
        <v>47</v>
      </c>
    </row>
    <row r="49" spans="1:38" x14ac:dyDescent="0.2">
      <c r="A49" s="58" t="s">
        <v>20</v>
      </c>
      <c r="B49" s="11" t="str">
        <f>[45]Agosto!$G$5</f>
        <v>*</v>
      </c>
      <c r="C49" s="11" t="str">
        <f>[45]Agosto!$G$6</f>
        <v>*</v>
      </c>
      <c r="D49" s="11" t="str">
        <f>[45]Agosto!$G$7</f>
        <v>*</v>
      </c>
      <c r="E49" s="11" t="str">
        <f>[45]Agosto!$G$8</f>
        <v>*</v>
      </c>
      <c r="F49" s="11" t="str">
        <f>[45]Agosto!$G$9</f>
        <v>*</v>
      </c>
      <c r="G49" s="11" t="str">
        <f>[45]Agosto!$G$10</f>
        <v>*</v>
      </c>
      <c r="H49" s="11" t="str">
        <f>[45]Agosto!$G$11</f>
        <v>*</v>
      </c>
      <c r="I49" s="11" t="str">
        <f>[45]Agosto!$G$12</f>
        <v>*</v>
      </c>
      <c r="J49" s="11" t="str">
        <f>[45]Agosto!$G$13</f>
        <v>*</v>
      </c>
      <c r="K49" s="11" t="str">
        <f>[45]Agosto!$G$14</f>
        <v>*</v>
      </c>
      <c r="L49" s="11" t="str">
        <f>[45]Agosto!$G$15</f>
        <v>*</v>
      </c>
      <c r="M49" s="11" t="str">
        <f>[45]Agosto!$G$16</f>
        <v>*</v>
      </c>
      <c r="N49" s="11" t="str">
        <f>[45]Agosto!$G$17</f>
        <v>*</v>
      </c>
      <c r="O49" s="11" t="str">
        <f>[45]Agosto!$G$18</f>
        <v>*</v>
      </c>
      <c r="P49" s="11" t="str">
        <f>[45]Agosto!$G$19</f>
        <v>*</v>
      </c>
      <c r="Q49" s="11" t="str">
        <f>[45]Agosto!$G$20</f>
        <v>*</v>
      </c>
      <c r="R49" s="11" t="str">
        <f>[45]Agosto!$G$21</f>
        <v>*</v>
      </c>
      <c r="S49" s="11" t="str">
        <f>[45]Agosto!$G$22</f>
        <v>*</v>
      </c>
      <c r="T49" s="11" t="str">
        <f>[45]Agosto!$G$23</f>
        <v>*</v>
      </c>
      <c r="U49" s="11" t="str">
        <f>[45]Agosto!$G$24</f>
        <v>*</v>
      </c>
      <c r="V49" s="11" t="str">
        <f>[45]Agosto!$G$25</f>
        <v>*</v>
      </c>
      <c r="W49" s="11" t="str">
        <f>[45]Agosto!$G$26</f>
        <v>*</v>
      </c>
      <c r="X49" s="11" t="str">
        <f>[45]Agosto!$G$27</f>
        <v>*</v>
      </c>
      <c r="Y49" s="11" t="str">
        <f>[45]Agosto!$G$28</f>
        <v>*</v>
      </c>
      <c r="Z49" s="11" t="str">
        <f>[45]Agosto!$G$29</f>
        <v>*</v>
      </c>
      <c r="AA49" s="11" t="str">
        <f>[45]Agosto!$G$30</f>
        <v>*</v>
      </c>
      <c r="AB49" s="11" t="str">
        <f>[45]Agosto!$G$31</f>
        <v>*</v>
      </c>
      <c r="AC49" s="11" t="str">
        <f>[45]Agosto!$G$32</f>
        <v>*</v>
      </c>
      <c r="AD49" s="11" t="str">
        <f>[45]Agosto!$G$33</f>
        <v>*</v>
      </c>
      <c r="AE49" s="11" t="str">
        <f>[45]Agosto!$G$34</f>
        <v>*</v>
      </c>
      <c r="AF49" s="11" t="str">
        <f>[45]Agosto!$G$35</f>
        <v>*</v>
      </c>
      <c r="AG49" s="15" t="s">
        <v>226</v>
      </c>
      <c r="AH49" s="88" t="s">
        <v>226</v>
      </c>
      <c r="AJ49" t="s">
        <v>47</v>
      </c>
    </row>
    <row r="50" spans="1:38" s="5" customFormat="1" ht="17.100000000000001" customHeight="1" x14ac:dyDescent="0.2">
      <c r="A50" s="105" t="s">
        <v>228</v>
      </c>
      <c r="B50" s="13">
        <f t="shared" ref="B50:AG50" si="29">MIN(B5:B49)</f>
        <v>16</v>
      </c>
      <c r="C50" s="13">
        <f t="shared" si="29"/>
        <v>18</v>
      </c>
      <c r="D50" s="13">
        <f t="shared" si="29"/>
        <v>15</v>
      </c>
      <c r="E50" s="13">
        <f t="shared" si="29"/>
        <v>12</v>
      </c>
      <c r="F50" s="13">
        <f t="shared" si="29"/>
        <v>20</v>
      </c>
      <c r="G50" s="13">
        <f t="shared" si="29"/>
        <v>25</v>
      </c>
      <c r="H50" s="13">
        <f t="shared" si="29"/>
        <v>24</v>
      </c>
      <c r="I50" s="13">
        <f t="shared" si="29"/>
        <v>15</v>
      </c>
      <c r="J50" s="13">
        <f t="shared" si="29"/>
        <v>12</v>
      </c>
      <c r="K50" s="13">
        <f t="shared" si="29"/>
        <v>17</v>
      </c>
      <c r="L50" s="13">
        <f t="shared" si="29"/>
        <v>18</v>
      </c>
      <c r="M50" s="13">
        <f t="shared" si="29"/>
        <v>16</v>
      </c>
      <c r="N50" s="13">
        <f t="shared" si="29"/>
        <v>20</v>
      </c>
      <c r="O50" s="13">
        <f t="shared" si="29"/>
        <v>14</v>
      </c>
      <c r="P50" s="13">
        <f t="shared" si="29"/>
        <v>18</v>
      </c>
      <c r="Q50" s="13">
        <f t="shared" si="29"/>
        <v>14</v>
      </c>
      <c r="R50" s="13">
        <f t="shared" si="29"/>
        <v>16</v>
      </c>
      <c r="S50" s="13">
        <f t="shared" si="29"/>
        <v>20</v>
      </c>
      <c r="T50" s="13">
        <f t="shared" si="29"/>
        <v>29</v>
      </c>
      <c r="U50" s="13">
        <f t="shared" si="29"/>
        <v>26</v>
      </c>
      <c r="V50" s="13">
        <f t="shared" si="29"/>
        <v>18</v>
      </c>
      <c r="W50" s="13">
        <f t="shared" si="29"/>
        <v>19</v>
      </c>
      <c r="X50" s="13">
        <f t="shared" si="29"/>
        <v>14</v>
      </c>
      <c r="Y50" s="13">
        <f t="shared" si="29"/>
        <v>13</v>
      </c>
      <c r="Z50" s="13">
        <f t="shared" si="29"/>
        <v>12</v>
      </c>
      <c r="AA50" s="13">
        <f t="shared" si="29"/>
        <v>13</v>
      </c>
      <c r="AB50" s="13">
        <f t="shared" si="29"/>
        <v>25</v>
      </c>
      <c r="AC50" s="13">
        <f t="shared" si="29"/>
        <v>17</v>
      </c>
      <c r="AD50" s="13">
        <f t="shared" si="29"/>
        <v>16</v>
      </c>
      <c r="AE50" s="13">
        <f t="shared" si="29"/>
        <v>13</v>
      </c>
      <c r="AF50" s="13">
        <f t="shared" ref="AF50" si="30">MIN(AF5:AF49)</f>
        <v>17</v>
      </c>
      <c r="AG50" s="15">
        <f t="shared" si="29"/>
        <v>12</v>
      </c>
      <c r="AH50" s="88">
        <f>AVERAGE(AH5:AH49)</f>
        <v>30.156322386373329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55"/>
      <c r="AE51" s="61" t="s">
        <v>47</v>
      </c>
      <c r="AF51" s="61"/>
      <c r="AG51" s="52"/>
      <c r="AH51" s="54"/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3"/>
      <c r="K52" s="133"/>
      <c r="L52" s="133"/>
      <c r="M52" s="133" t="s">
        <v>45</v>
      </c>
      <c r="N52" s="133"/>
      <c r="O52" s="133"/>
      <c r="P52" s="133"/>
      <c r="Q52" s="133"/>
      <c r="R52" s="133"/>
      <c r="S52" s="133"/>
      <c r="T52" s="142" t="s">
        <v>97</v>
      </c>
      <c r="U52" s="142"/>
      <c r="V52" s="142"/>
      <c r="W52" s="142"/>
      <c r="X52" s="142"/>
      <c r="Y52" s="133"/>
      <c r="Z52" s="133"/>
      <c r="AA52" s="133"/>
      <c r="AB52" s="133"/>
      <c r="AC52" s="133"/>
      <c r="AD52" s="133"/>
      <c r="AE52" s="133"/>
      <c r="AF52" s="133"/>
      <c r="AG52" s="52"/>
      <c r="AH52" s="51"/>
      <c r="AJ52" s="12" t="s">
        <v>47</v>
      </c>
      <c r="AL52" t="s">
        <v>47</v>
      </c>
    </row>
    <row r="53" spans="1:38" x14ac:dyDescent="0.2">
      <c r="A53" s="50"/>
      <c r="B53" s="133"/>
      <c r="C53" s="133"/>
      <c r="D53" s="133"/>
      <c r="E53" s="133"/>
      <c r="F53" s="133"/>
      <c r="G53" s="133"/>
      <c r="H53" s="133"/>
      <c r="I53" s="133"/>
      <c r="J53" s="134"/>
      <c r="K53" s="134"/>
      <c r="L53" s="134"/>
      <c r="M53" s="134" t="s">
        <v>46</v>
      </c>
      <c r="N53" s="134"/>
      <c r="O53" s="134"/>
      <c r="P53" s="134"/>
      <c r="Q53" s="133"/>
      <c r="R53" s="133"/>
      <c r="S53" s="133"/>
      <c r="T53" s="143" t="s">
        <v>98</v>
      </c>
      <c r="U53" s="143"/>
      <c r="V53" s="143"/>
      <c r="W53" s="143"/>
      <c r="X53" s="143"/>
      <c r="Y53" s="133"/>
      <c r="Z53" s="133"/>
      <c r="AA53" s="133"/>
      <c r="AB53" s="133"/>
      <c r="AC53" s="133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55"/>
      <c r="AE54" s="55"/>
      <c r="AF54" s="55"/>
      <c r="AG54" s="52"/>
      <c r="AH54" s="89"/>
    </row>
    <row r="55" spans="1:38" x14ac:dyDescent="0.2">
      <c r="A55" s="50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55"/>
      <c r="AF55" s="55"/>
      <c r="AG55" s="52"/>
      <c r="AH55" s="54"/>
      <c r="AL55" t="s">
        <v>47</v>
      </c>
    </row>
    <row r="56" spans="1:38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56"/>
      <c r="AF56" s="56"/>
      <c r="AG56" s="52"/>
      <c r="AH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0"/>
    </row>
    <row r="58" spans="1:38" x14ac:dyDescent="0.2">
      <c r="AG58" s="7"/>
    </row>
    <row r="63" spans="1:38" x14ac:dyDescent="0.2">
      <c r="P63" s="2" t="s">
        <v>47</v>
      </c>
      <c r="AE63" s="2" t="s">
        <v>47</v>
      </c>
      <c r="AI63" t="s">
        <v>47</v>
      </c>
    </row>
    <row r="64" spans="1:38" x14ac:dyDescent="0.2">
      <c r="T64" s="2" t="s">
        <v>47</v>
      </c>
      <c r="Z64" s="2" t="s">
        <v>47</v>
      </c>
    </row>
    <row r="65" spans="7:39" x14ac:dyDescent="0.2">
      <c r="AM65" t="s">
        <v>47</v>
      </c>
    </row>
    <row r="66" spans="7:39" x14ac:dyDescent="0.2">
      <c r="N66" s="2" t="s">
        <v>47</v>
      </c>
    </row>
    <row r="67" spans="7:39" x14ac:dyDescent="0.2">
      <c r="G67" s="2" t="s">
        <v>47</v>
      </c>
    </row>
    <row r="69" spans="7:39" x14ac:dyDescent="0.2">
      <c r="J69" s="2" t="s">
        <v>47</v>
      </c>
    </row>
  </sheetData>
  <sheetProtection password="C6EC" sheet="1" objects="1" scenarios="1"/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61" sqref="AL6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55" t="s">
        <v>28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53"/>
    </row>
    <row r="2" spans="1:34" s="4" customFormat="1" ht="20.100000000000001" customHeight="1" x14ac:dyDescent="0.2">
      <c r="A2" s="154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9"/>
      <c r="AG2" s="148"/>
      <c r="AH2" s="150"/>
    </row>
    <row r="3" spans="1:34" s="5" customFormat="1" ht="20.100000000000001" customHeight="1" x14ac:dyDescent="0.2">
      <c r="A3" s="154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58">
        <v>30</v>
      </c>
      <c r="AF3" s="145">
        <v>31</v>
      </c>
      <c r="AG3" s="46" t="s">
        <v>37</v>
      </c>
      <c r="AH3" s="102" t="s">
        <v>36</v>
      </c>
    </row>
    <row r="4" spans="1:34" s="5" customFormat="1" ht="20.100000000000001" customHeight="1" x14ac:dyDescent="0.2">
      <c r="A4" s="154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46"/>
      <c r="AG4" s="46" t="s">
        <v>35</v>
      </c>
      <c r="AH4" s="60" t="s">
        <v>35</v>
      </c>
    </row>
    <row r="5" spans="1:34" s="5" customFormat="1" x14ac:dyDescent="0.2">
      <c r="A5" s="58" t="s">
        <v>40</v>
      </c>
      <c r="B5" s="120">
        <f>[1]Agosto!$H$5</f>
        <v>12.6</v>
      </c>
      <c r="C5" s="120">
        <f>[1]Agosto!$H$6</f>
        <v>20.16</v>
      </c>
      <c r="D5" s="120">
        <f>[1]Agosto!$H$7</f>
        <v>18</v>
      </c>
      <c r="E5" s="120">
        <f>[1]Agosto!$H$8</f>
        <v>11.879999999999999</v>
      </c>
      <c r="F5" s="120">
        <f>[1]Agosto!$H$9</f>
        <v>10.44</v>
      </c>
      <c r="G5" s="120">
        <f>[1]Agosto!$H$10</f>
        <v>16.2</v>
      </c>
      <c r="H5" s="120">
        <f>[1]Agosto!$H$11</f>
        <v>14.04</v>
      </c>
      <c r="I5" s="120">
        <f>[1]Agosto!$H$12</f>
        <v>11.879999999999999</v>
      </c>
      <c r="J5" s="120">
        <f>[1]Agosto!$H$13</f>
        <v>13.68</v>
      </c>
      <c r="K5" s="120">
        <f>[1]Agosto!$H$14</f>
        <v>7.9200000000000008</v>
      </c>
      <c r="L5" s="120">
        <f>[1]Agosto!$H$15</f>
        <v>13.32</v>
      </c>
      <c r="M5" s="120">
        <f>[1]Agosto!$H$16</f>
        <v>9</v>
      </c>
      <c r="N5" s="120">
        <f>[1]Agosto!$H$17</f>
        <v>18</v>
      </c>
      <c r="O5" s="120">
        <f>[1]Agosto!$H$18</f>
        <v>13.32</v>
      </c>
      <c r="P5" s="120">
        <f>[1]Agosto!$H$19</f>
        <v>13.32</v>
      </c>
      <c r="Q5" s="120">
        <f>[1]Agosto!$H$20</f>
        <v>15.120000000000001</v>
      </c>
      <c r="R5" s="120">
        <f>[1]Agosto!$H$21</f>
        <v>12.96</v>
      </c>
      <c r="S5" s="120">
        <f>[1]Agosto!$H$22</f>
        <v>12.6</v>
      </c>
      <c r="T5" s="120">
        <f>[1]Agosto!$H$23</f>
        <v>10.8</v>
      </c>
      <c r="U5" s="120">
        <f>[1]Agosto!$H$24</f>
        <v>8.2799999999999994</v>
      </c>
      <c r="V5" s="120">
        <f>[1]Agosto!$H$25</f>
        <v>12.24</v>
      </c>
      <c r="W5" s="120">
        <f>[1]Agosto!$H$26</f>
        <v>13.68</v>
      </c>
      <c r="X5" s="120">
        <f>[1]Agosto!$H$27</f>
        <v>11.16</v>
      </c>
      <c r="Y5" s="120">
        <f>[1]Agosto!$H$28</f>
        <v>10.8</v>
      </c>
      <c r="Z5" s="120">
        <f>[1]Agosto!$H$29</f>
        <v>12.24</v>
      </c>
      <c r="AA5" s="120">
        <f>[1]Agosto!$H$30</f>
        <v>11.879999999999999</v>
      </c>
      <c r="AB5" s="120">
        <f>[1]Agosto!$H$31</f>
        <v>8.2799999999999994</v>
      </c>
      <c r="AC5" s="120">
        <f>[1]Agosto!$H$32</f>
        <v>11.16</v>
      </c>
      <c r="AD5" s="120">
        <f>[1]Agosto!$H$33</f>
        <v>18</v>
      </c>
      <c r="AE5" s="120">
        <f>[1]Agosto!$H$34</f>
        <v>9.7200000000000006</v>
      </c>
      <c r="AF5" s="120">
        <f>[1]Agosto!$H$35</f>
        <v>16.559999999999999</v>
      </c>
      <c r="AG5" s="15">
        <f t="shared" ref="AG5:AG6" si="1">MAX(B5:AF5)</f>
        <v>20.16</v>
      </c>
      <c r="AH5" s="117">
        <f t="shared" ref="AH5:AH6" si="2">AVERAGE(B5:AF5)</f>
        <v>12.878709677419357</v>
      </c>
    </row>
    <row r="6" spans="1:34" x14ac:dyDescent="0.2">
      <c r="A6" s="58" t="s">
        <v>0</v>
      </c>
      <c r="B6" s="11">
        <f>[2]Agosto!$H$5</f>
        <v>18.720000000000002</v>
      </c>
      <c r="C6" s="11">
        <f>[2]Agosto!$H$6</f>
        <v>19.8</v>
      </c>
      <c r="D6" s="11">
        <f>[2]Agosto!$H$7</f>
        <v>11.879999999999999</v>
      </c>
      <c r="E6" s="11">
        <f>[2]Agosto!$H$8</f>
        <v>18.36</v>
      </c>
      <c r="F6" s="11">
        <f>[2]Agosto!$H$9</f>
        <v>25.56</v>
      </c>
      <c r="G6" s="11">
        <f>[2]Agosto!$H$10</f>
        <v>15.840000000000002</v>
      </c>
      <c r="H6" s="11">
        <f>[2]Agosto!$H$11</f>
        <v>19.079999999999998</v>
      </c>
      <c r="I6" s="11">
        <f>[2]Agosto!$H$12</f>
        <v>15.120000000000001</v>
      </c>
      <c r="J6" s="11">
        <f>[2]Agosto!$H$13</f>
        <v>19.440000000000001</v>
      </c>
      <c r="K6" s="11">
        <f>[2]Agosto!$H$14</f>
        <v>11.879999999999999</v>
      </c>
      <c r="L6" s="11">
        <f>[2]Agosto!$H$15</f>
        <v>16.920000000000002</v>
      </c>
      <c r="M6" s="11">
        <f>[2]Agosto!$H$16</f>
        <v>15.48</v>
      </c>
      <c r="N6" s="11">
        <f>[2]Agosto!$H$17</f>
        <v>15.48</v>
      </c>
      <c r="O6" s="11">
        <f>[2]Agosto!$H$18</f>
        <v>10.8</v>
      </c>
      <c r="P6" s="11">
        <f>[2]Agosto!$H$19</f>
        <v>20.88</v>
      </c>
      <c r="Q6" s="11">
        <f>[2]Agosto!$H$20</f>
        <v>19.8</v>
      </c>
      <c r="R6" s="11">
        <f>[2]Agosto!$H$21</f>
        <v>17.64</v>
      </c>
      <c r="S6" s="11">
        <f>[2]Agosto!$H$22</f>
        <v>23.759999999999998</v>
      </c>
      <c r="T6" s="11">
        <f>[2]Agosto!$H$23</f>
        <v>11.16</v>
      </c>
      <c r="U6" s="11">
        <f>[2]Agosto!$H$24</f>
        <v>7.9200000000000008</v>
      </c>
      <c r="V6" s="11">
        <f>[2]Agosto!$H$25</f>
        <v>11.520000000000001</v>
      </c>
      <c r="W6" s="11">
        <f>[2]Agosto!$H$26</f>
        <v>14.76</v>
      </c>
      <c r="X6" s="11">
        <f>[2]Agosto!$H$27</f>
        <v>9.3600000000000012</v>
      </c>
      <c r="Y6" s="11">
        <f>[2]Agosto!$H$28</f>
        <v>18</v>
      </c>
      <c r="Z6" s="11">
        <f>[2]Agosto!$H$29</f>
        <v>23.400000000000002</v>
      </c>
      <c r="AA6" s="11">
        <f>[2]Agosto!$H$30</f>
        <v>16.920000000000002</v>
      </c>
      <c r="AB6" s="11">
        <f>[2]Agosto!$H$31</f>
        <v>18.720000000000002</v>
      </c>
      <c r="AC6" s="11">
        <f>[2]Agosto!$H$32</f>
        <v>16.2</v>
      </c>
      <c r="AD6" s="11">
        <f>[2]Agosto!$H$33</f>
        <v>14.4</v>
      </c>
      <c r="AE6" s="11">
        <f>[2]Agosto!$H$34</f>
        <v>15.120000000000001</v>
      </c>
      <c r="AF6" s="11">
        <f>[2]Agosto!$H$35</f>
        <v>18.720000000000002</v>
      </c>
      <c r="AG6" s="15">
        <f t="shared" si="1"/>
        <v>25.56</v>
      </c>
      <c r="AH6" s="117">
        <f t="shared" si="2"/>
        <v>16.536774193548386</v>
      </c>
    </row>
    <row r="7" spans="1:34" x14ac:dyDescent="0.2">
      <c r="A7" s="58" t="s">
        <v>104</v>
      </c>
      <c r="B7" s="11">
        <f>[3]Agosto!$H$5</f>
        <v>21.6</v>
      </c>
      <c r="C7" s="11">
        <f>[3]Agosto!$H$6</f>
        <v>23.040000000000003</v>
      </c>
      <c r="D7" s="11">
        <f>[3]Agosto!$H$7</f>
        <v>21.240000000000002</v>
      </c>
      <c r="E7" s="11">
        <f>[3]Agosto!$H$8</f>
        <v>17.28</v>
      </c>
      <c r="F7" s="11">
        <f>[3]Agosto!$H$9</f>
        <v>25.92</v>
      </c>
      <c r="G7" s="11">
        <f>[3]Agosto!$H$10</f>
        <v>23.400000000000002</v>
      </c>
      <c r="H7" s="11">
        <f>[3]Agosto!$H$11</f>
        <v>24.48</v>
      </c>
      <c r="I7" s="11">
        <f>[3]Agosto!$H$12</f>
        <v>19.079999999999998</v>
      </c>
      <c r="J7" s="11">
        <f>[3]Agosto!$H$13</f>
        <v>23.400000000000002</v>
      </c>
      <c r="K7" s="11">
        <f>[3]Agosto!$H$14</f>
        <v>13.32</v>
      </c>
      <c r="L7" s="11">
        <f>[3]Agosto!$H$15</f>
        <v>19.8</v>
      </c>
      <c r="M7" s="11">
        <f>[3]Agosto!$H$16</f>
        <v>15.48</v>
      </c>
      <c r="N7" s="11">
        <f>[3]Agosto!$H$17</f>
        <v>19.8</v>
      </c>
      <c r="O7" s="11">
        <f>[3]Agosto!$H$18</f>
        <v>20.52</v>
      </c>
      <c r="P7" s="11">
        <f>[3]Agosto!$H$19</f>
        <v>26.64</v>
      </c>
      <c r="Q7" s="11">
        <f>[3]Agosto!$H$20</f>
        <v>25.56</v>
      </c>
      <c r="R7" s="11">
        <f>[3]Agosto!$H$21</f>
        <v>21.240000000000002</v>
      </c>
      <c r="S7" s="11">
        <f>[3]Agosto!$H$22</f>
        <v>19.079999999999998</v>
      </c>
      <c r="T7" s="11">
        <f>[3]Agosto!$H$23</f>
        <v>15.120000000000001</v>
      </c>
      <c r="U7" s="11">
        <f>[3]Agosto!$H$24</f>
        <v>16.920000000000002</v>
      </c>
      <c r="V7" s="11">
        <f>[3]Agosto!$H$25</f>
        <v>14.4</v>
      </c>
      <c r="W7" s="11">
        <f>[3]Agosto!$H$26</f>
        <v>21.6</v>
      </c>
      <c r="X7" s="11">
        <f>[3]Agosto!$H$27</f>
        <v>10.8</v>
      </c>
      <c r="Y7" s="11">
        <f>[3]Agosto!$H$28</f>
        <v>21.96</v>
      </c>
      <c r="Z7" s="11">
        <f>[3]Agosto!$H$29</f>
        <v>24.12</v>
      </c>
      <c r="AA7" s="11">
        <f>[3]Agosto!$H$30</f>
        <v>22.32</v>
      </c>
      <c r="AB7" s="11">
        <f>[3]Agosto!$H$31</f>
        <v>20.16</v>
      </c>
      <c r="AC7" s="11">
        <f>[3]Agosto!$H$32</f>
        <v>19.079999999999998</v>
      </c>
      <c r="AD7" s="11">
        <f>[3]Agosto!$H$33</f>
        <v>19.440000000000001</v>
      </c>
      <c r="AE7" s="11">
        <f>[3]Agosto!$H$34</f>
        <v>17.64</v>
      </c>
      <c r="AF7" s="11">
        <f>[3]Agosto!$H$35</f>
        <v>25.2</v>
      </c>
      <c r="AG7" s="15">
        <f t="shared" ref="AG7" si="3">MAX(B7:AF7)</f>
        <v>26.64</v>
      </c>
      <c r="AH7" s="117">
        <f t="shared" ref="AH7" si="4">AVERAGE(B7:AF7)</f>
        <v>20.310967741935489</v>
      </c>
    </row>
    <row r="8" spans="1:34" x14ac:dyDescent="0.2">
      <c r="A8" s="58" t="s">
        <v>1</v>
      </c>
      <c r="B8" s="11">
        <f>[4]Agosto!$H$5</f>
        <v>16.559999999999999</v>
      </c>
      <c r="C8" s="11">
        <f>[4]Agosto!$H$6</f>
        <v>8.2799999999999994</v>
      </c>
      <c r="D8" s="11">
        <f>[4]Agosto!$H$7</f>
        <v>11.16</v>
      </c>
      <c r="E8" s="11">
        <f>[4]Agosto!$H$8</f>
        <v>10.44</v>
      </c>
      <c r="F8" s="11">
        <f>[4]Agosto!$H$9</f>
        <v>14.04</v>
      </c>
      <c r="G8" s="11">
        <f>[4]Agosto!$H$10</f>
        <v>0</v>
      </c>
      <c r="H8" s="11" t="str">
        <f>[4]Agosto!$H$11</f>
        <v>*</v>
      </c>
      <c r="I8" s="11" t="str">
        <f>[4]Agosto!$H$12</f>
        <v>*</v>
      </c>
      <c r="J8" s="11" t="str">
        <f>[4]Agosto!$H$13</f>
        <v>*</v>
      </c>
      <c r="K8" s="11" t="str">
        <f>[4]Agosto!$H$14</f>
        <v>*</v>
      </c>
      <c r="L8" s="11" t="str">
        <f>[4]Agosto!$H$15</f>
        <v>*</v>
      </c>
      <c r="M8" s="11" t="str">
        <f>[4]Agosto!$H$16</f>
        <v>*</v>
      </c>
      <c r="N8" s="11">
        <f>[4]Agosto!$H$17</f>
        <v>10.08</v>
      </c>
      <c r="O8" s="11">
        <f>[4]Agosto!$H$18</f>
        <v>5.04</v>
      </c>
      <c r="P8" s="11">
        <f>[4]Agosto!$H$19</f>
        <v>16.920000000000002</v>
      </c>
      <c r="Q8" s="11">
        <f>[4]Agosto!$H$20</f>
        <v>14.04</v>
      </c>
      <c r="R8" s="11">
        <f>[4]Agosto!$H$21</f>
        <v>25.2</v>
      </c>
      <c r="S8" s="11">
        <f>[4]Agosto!$H$22</f>
        <v>9.3600000000000012</v>
      </c>
      <c r="T8" s="11">
        <f>[4]Agosto!$H$23</f>
        <v>1.4400000000000002</v>
      </c>
      <c r="U8" s="11">
        <f>[4]Agosto!$H$24</f>
        <v>4.32</v>
      </c>
      <c r="V8" s="11">
        <f>[4]Agosto!$H$25</f>
        <v>0</v>
      </c>
      <c r="W8" s="11" t="str">
        <f>[4]Agosto!$H$26</f>
        <v>*</v>
      </c>
      <c r="X8" s="11" t="str">
        <f>[4]Agosto!$H$27</f>
        <v>*</v>
      </c>
      <c r="Y8" s="11" t="str">
        <f>[4]Agosto!$H$28</f>
        <v>*</v>
      </c>
      <c r="Z8" s="11" t="str">
        <f>[4]Agosto!$H$29</f>
        <v>*</v>
      </c>
      <c r="AA8" s="11" t="str">
        <f>[4]Agosto!$H$30</f>
        <v>*</v>
      </c>
      <c r="AB8" s="11" t="str">
        <f>[4]Agosto!$H$31</f>
        <v>*</v>
      </c>
      <c r="AC8" s="11">
        <f>[4]Agosto!$H$32</f>
        <v>10.08</v>
      </c>
      <c r="AD8" s="11">
        <f>[4]Agosto!$H$33</f>
        <v>6.84</v>
      </c>
      <c r="AE8" s="11">
        <f>[4]Agosto!$H$34</f>
        <v>11.16</v>
      </c>
      <c r="AF8" s="11">
        <f>[4]Agosto!$H$35</f>
        <v>8.2799999999999994</v>
      </c>
      <c r="AG8" s="15">
        <f t="shared" ref="AG8:AG9" si="5">MAX(B8:AF8)</f>
        <v>25.2</v>
      </c>
      <c r="AH8" s="117">
        <f t="shared" ref="AH8:AH9" si="6">AVERAGE(B8:AF8)</f>
        <v>9.6442105263157902</v>
      </c>
    </row>
    <row r="9" spans="1:34" x14ac:dyDescent="0.2">
      <c r="A9" s="58" t="s">
        <v>167</v>
      </c>
      <c r="B9" s="11">
        <f>[5]Agosto!$H$5</f>
        <v>25.92</v>
      </c>
      <c r="C9" s="11">
        <f>[5]Agosto!$H$6</f>
        <v>28.8</v>
      </c>
      <c r="D9" s="11">
        <f>[5]Agosto!$H$7</f>
        <v>23.759999999999998</v>
      </c>
      <c r="E9" s="11">
        <f>[5]Agosto!$H$8</f>
        <v>24.48</v>
      </c>
      <c r="F9" s="11">
        <f>[5]Agosto!$H$9</f>
        <v>26.64</v>
      </c>
      <c r="G9" s="11">
        <f>[5]Agosto!$H$10</f>
        <v>24.12</v>
      </c>
      <c r="H9" s="11">
        <f>[5]Agosto!$H$11</f>
        <v>18.720000000000002</v>
      </c>
      <c r="I9" s="11">
        <f>[5]Agosto!$H$12</f>
        <v>24.840000000000003</v>
      </c>
      <c r="J9" s="11">
        <f>[5]Agosto!$H$13</f>
        <v>25.2</v>
      </c>
      <c r="K9" s="11">
        <f>[5]Agosto!$H$14</f>
        <v>23.400000000000002</v>
      </c>
      <c r="L9" s="11">
        <f>[5]Agosto!$H$15</f>
        <v>18.720000000000002</v>
      </c>
      <c r="M9" s="11">
        <f>[5]Agosto!$H$16</f>
        <v>22.32</v>
      </c>
      <c r="N9" s="11">
        <f>[5]Agosto!$H$17</f>
        <v>27.720000000000002</v>
      </c>
      <c r="O9" s="11">
        <f>[5]Agosto!$H$18</f>
        <v>22.32</v>
      </c>
      <c r="P9" s="11">
        <f>[5]Agosto!$H$19</f>
        <v>27.720000000000002</v>
      </c>
      <c r="Q9" s="11">
        <f>[5]Agosto!$H$20</f>
        <v>26.28</v>
      </c>
      <c r="R9" s="11">
        <f>[5]Agosto!$H$21</f>
        <v>21.96</v>
      </c>
      <c r="S9" s="11">
        <f>[5]Agosto!$H$22</f>
        <v>22.68</v>
      </c>
      <c r="T9" s="11">
        <f>[5]Agosto!$H$23</f>
        <v>15.840000000000002</v>
      </c>
      <c r="U9" s="11">
        <f>[5]Agosto!$H$24</f>
        <v>15.120000000000001</v>
      </c>
      <c r="V9" s="11">
        <f>[5]Agosto!$H$25</f>
        <v>15.48</v>
      </c>
      <c r="W9" s="11">
        <f>[5]Agosto!$H$26</f>
        <v>18.36</v>
      </c>
      <c r="X9" s="11">
        <f>[5]Agosto!$H$27</f>
        <v>19.440000000000001</v>
      </c>
      <c r="Y9" s="11">
        <f>[5]Agosto!$H$28</f>
        <v>19.440000000000001</v>
      </c>
      <c r="Z9" s="11">
        <f>[5]Agosto!$H$29</f>
        <v>28.8</v>
      </c>
      <c r="AA9" s="11">
        <f>[5]Agosto!$H$30</f>
        <v>22.32</v>
      </c>
      <c r="AB9" s="11">
        <f>[5]Agosto!$H$31</f>
        <v>16.920000000000002</v>
      </c>
      <c r="AC9" s="11">
        <f>[5]Agosto!$H$32</f>
        <v>23.040000000000003</v>
      </c>
      <c r="AD9" s="11">
        <f>[5]Agosto!$H$33</f>
        <v>22.68</v>
      </c>
      <c r="AE9" s="11">
        <f>[5]Agosto!$H$34</f>
        <v>20.52</v>
      </c>
      <c r="AF9" s="11">
        <f>[5]Agosto!$H$35</f>
        <v>31.319999999999997</v>
      </c>
      <c r="AG9" s="15">
        <f t="shared" si="5"/>
        <v>31.319999999999997</v>
      </c>
      <c r="AH9" s="117">
        <f t="shared" si="6"/>
        <v>22.738064516129032</v>
      </c>
    </row>
    <row r="10" spans="1:34" x14ac:dyDescent="0.2">
      <c r="A10" s="58" t="s">
        <v>111</v>
      </c>
      <c r="B10" s="11" t="str">
        <f>[6]Agosto!$H$5</f>
        <v>*</v>
      </c>
      <c r="C10" s="11" t="str">
        <f>[6]Agosto!$H$6</f>
        <v>*</v>
      </c>
      <c r="D10" s="11" t="str">
        <f>[6]Agosto!$H$7</f>
        <v>*</v>
      </c>
      <c r="E10" s="11" t="str">
        <f>[6]Agosto!$H$8</f>
        <v>*</v>
      </c>
      <c r="F10" s="11" t="str">
        <f>[6]Agosto!$H$9</f>
        <v>*</v>
      </c>
      <c r="G10" s="11" t="str">
        <f>[6]Agosto!$H$10</f>
        <v>*</v>
      </c>
      <c r="H10" s="11" t="str">
        <f>[6]Agosto!$H$11</f>
        <v>*</v>
      </c>
      <c r="I10" s="11" t="str">
        <f>[6]Agosto!$H$12</f>
        <v>*</v>
      </c>
      <c r="J10" s="11" t="str">
        <f>[6]Agosto!$H$13</f>
        <v>*</v>
      </c>
      <c r="K10" s="11" t="str">
        <f>[6]Agosto!$H$14</f>
        <v>*</v>
      </c>
      <c r="L10" s="11" t="str">
        <f>[6]Agosto!$H$15</f>
        <v>*</v>
      </c>
      <c r="M10" s="11" t="str">
        <f>[6]Agosto!$H$16</f>
        <v>*</v>
      </c>
      <c r="N10" s="11" t="str">
        <f>[6]Agosto!$H$17</f>
        <v>*</v>
      </c>
      <c r="O10" s="11" t="str">
        <f>[6]Agosto!$H$18</f>
        <v>*</v>
      </c>
      <c r="P10" s="11" t="str">
        <f>[6]Agosto!$H$19</f>
        <v>*</v>
      </c>
      <c r="Q10" s="11" t="str">
        <f>[6]Agosto!$H$20</f>
        <v>*</v>
      </c>
      <c r="R10" s="11" t="str">
        <f>[6]Agosto!$H$21</f>
        <v>*</v>
      </c>
      <c r="S10" s="11" t="str">
        <f>[6]Agosto!$H$22</f>
        <v>*</v>
      </c>
      <c r="T10" s="11" t="str">
        <f>[6]Agosto!$H$23</f>
        <v>*</v>
      </c>
      <c r="U10" s="11" t="str">
        <f>[6]Agosto!$H$24</f>
        <v>*</v>
      </c>
      <c r="V10" s="11" t="str">
        <f>[6]Agosto!$H$25</f>
        <v>*</v>
      </c>
      <c r="W10" s="11" t="str">
        <f>[6]Agosto!$H$26</f>
        <v>*</v>
      </c>
      <c r="X10" s="11" t="str">
        <f>[6]Agosto!$H$27</f>
        <v>*</v>
      </c>
      <c r="Y10" s="11" t="str">
        <f>[6]Agosto!$H$28</f>
        <v>*</v>
      </c>
      <c r="Z10" s="11" t="str">
        <f>[6]Agosto!$H$29</f>
        <v>*</v>
      </c>
      <c r="AA10" s="11" t="str">
        <f>[6]Agosto!$H$30</f>
        <v>*</v>
      </c>
      <c r="AB10" s="11" t="str">
        <f>[6]Agosto!$H$31</f>
        <v>*</v>
      </c>
      <c r="AC10" s="11" t="str">
        <f>[6]Agosto!$H$32</f>
        <v>*</v>
      </c>
      <c r="AD10" s="11" t="str">
        <f>[6]Agosto!$H$33</f>
        <v>*</v>
      </c>
      <c r="AE10" s="11" t="str">
        <f>[6]Agosto!$H$34</f>
        <v>*</v>
      </c>
      <c r="AF10" s="11" t="str">
        <f>[6]Agosto!$H$35</f>
        <v>*</v>
      </c>
      <c r="AG10" s="87" t="s">
        <v>226</v>
      </c>
      <c r="AH10" s="109" t="s">
        <v>226</v>
      </c>
    </row>
    <row r="11" spans="1:34" x14ac:dyDescent="0.2">
      <c r="A11" s="58" t="s">
        <v>64</v>
      </c>
      <c r="B11" s="11">
        <f>[7]Agosto!$H$5</f>
        <v>21.96</v>
      </c>
      <c r="C11" s="11">
        <f>[7]Agosto!$H$6</f>
        <v>24.12</v>
      </c>
      <c r="D11" s="11">
        <f>[7]Agosto!$H$7</f>
        <v>23.759999999999998</v>
      </c>
      <c r="E11" s="11">
        <f>[7]Agosto!$H$8</f>
        <v>26.64</v>
      </c>
      <c r="F11" s="11">
        <f>[7]Agosto!$H$9</f>
        <v>26.64</v>
      </c>
      <c r="G11" s="11">
        <f>[7]Agosto!$H$10</f>
        <v>23.040000000000003</v>
      </c>
      <c r="H11" s="11">
        <f>[7]Agosto!$H$11</f>
        <v>21.6</v>
      </c>
      <c r="I11" s="11">
        <f>[7]Agosto!$H$12</f>
        <v>18</v>
      </c>
      <c r="J11" s="11">
        <f>[7]Agosto!$H$13</f>
        <v>17.64</v>
      </c>
      <c r="K11" s="11">
        <f>[7]Agosto!$H$14</f>
        <v>15.840000000000002</v>
      </c>
      <c r="L11" s="11">
        <f>[7]Agosto!$H$15</f>
        <v>15.120000000000001</v>
      </c>
      <c r="M11" s="11">
        <f>[7]Agosto!$H$16</f>
        <v>15.840000000000002</v>
      </c>
      <c r="N11" s="11">
        <f>[7]Agosto!$H$17</f>
        <v>24.48</v>
      </c>
      <c r="O11" s="11">
        <f>[7]Agosto!$H$18</f>
        <v>27.720000000000002</v>
      </c>
      <c r="P11" s="11">
        <f>[7]Agosto!$H$19</f>
        <v>30.6</v>
      </c>
      <c r="Q11" s="11">
        <f>[7]Agosto!$H$20</f>
        <v>21.96</v>
      </c>
      <c r="R11" s="11">
        <f>[7]Agosto!$H$21</f>
        <v>20.52</v>
      </c>
      <c r="S11" s="11">
        <f>[7]Agosto!$H$22</f>
        <v>14.4</v>
      </c>
      <c r="T11" s="11">
        <f>[7]Agosto!$H$23</f>
        <v>14.04</v>
      </c>
      <c r="U11" s="11">
        <f>[7]Agosto!$H$24</f>
        <v>20.88</v>
      </c>
      <c r="V11" s="11">
        <f>[7]Agosto!$H$25</f>
        <v>17.64</v>
      </c>
      <c r="W11" s="11">
        <f>[7]Agosto!$H$26</f>
        <v>27.720000000000002</v>
      </c>
      <c r="X11" s="11">
        <f>[7]Agosto!$H$27</f>
        <v>16.559999999999999</v>
      </c>
      <c r="Y11" s="11">
        <f>[7]Agosto!$H$28</f>
        <v>25.92</v>
      </c>
      <c r="Z11" s="11">
        <f>[7]Agosto!$H$29</f>
        <v>27.720000000000002</v>
      </c>
      <c r="AA11" s="11">
        <f>[7]Agosto!$H$30</f>
        <v>25.92</v>
      </c>
      <c r="AB11" s="11">
        <f>[7]Agosto!$H$31</f>
        <v>21.6</v>
      </c>
      <c r="AC11" s="11">
        <f>[7]Agosto!$H$32</f>
        <v>22.32</v>
      </c>
      <c r="AD11" s="11">
        <f>[7]Agosto!$H$33</f>
        <v>23.040000000000003</v>
      </c>
      <c r="AE11" s="11">
        <f>[7]Agosto!$H$34</f>
        <v>19.079999999999998</v>
      </c>
      <c r="AF11" s="11">
        <f>[7]Agosto!$H$35</f>
        <v>21.96</v>
      </c>
      <c r="AG11" s="15">
        <f t="shared" ref="AG11:AG12" si="7">MAX(B11:AF11)</f>
        <v>30.6</v>
      </c>
      <c r="AH11" s="117">
        <f t="shared" ref="AH11:AH12" si="8">AVERAGE(B11:AF11)</f>
        <v>21.750967741935487</v>
      </c>
    </row>
    <row r="12" spans="1:34" x14ac:dyDescent="0.2">
      <c r="A12" s="58" t="s">
        <v>41</v>
      </c>
      <c r="B12" s="11">
        <f>[8]Agosto!$H$5</f>
        <v>13.68</v>
      </c>
      <c r="C12" s="11">
        <f>[8]Agosto!$H$6</f>
        <v>27</v>
      </c>
      <c r="D12" s="11">
        <f>[8]Agosto!$H$7</f>
        <v>16.2</v>
      </c>
      <c r="E12" s="11">
        <f>[8]Agosto!$H$8</f>
        <v>12.24</v>
      </c>
      <c r="F12" s="11">
        <f>[8]Agosto!$H$9</f>
        <v>12.24</v>
      </c>
      <c r="G12" s="11">
        <f>[8]Agosto!$H$10</f>
        <v>18.36</v>
      </c>
      <c r="H12" s="11">
        <f>[8]Agosto!$H$11</f>
        <v>17.28</v>
      </c>
      <c r="I12" s="11">
        <f>[8]Agosto!$H$12</f>
        <v>16.559999999999999</v>
      </c>
      <c r="J12" s="11">
        <f>[8]Agosto!$H$13</f>
        <v>16.559999999999999</v>
      </c>
      <c r="K12" s="11">
        <f>[8]Agosto!$H$14</f>
        <v>16.2</v>
      </c>
      <c r="L12" s="11">
        <f>[8]Agosto!$H$15</f>
        <v>15.840000000000002</v>
      </c>
      <c r="M12" s="11">
        <f>[8]Agosto!$H$16</f>
        <v>18.36</v>
      </c>
      <c r="N12" s="11">
        <f>[8]Agosto!$H$17</f>
        <v>23.759999999999998</v>
      </c>
      <c r="O12" s="11">
        <f>[8]Agosto!$H$18</f>
        <v>15.120000000000001</v>
      </c>
      <c r="P12" s="11">
        <f>[8]Agosto!$H$19</f>
        <v>14.76</v>
      </c>
      <c r="Q12" s="11">
        <f>[8]Agosto!$H$20</f>
        <v>15.120000000000001</v>
      </c>
      <c r="R12" s="11">
        <f>[8]Agosto!$H$21</f>
        <v>19.8</v>
      </c>
      <c r="S12" s="11">
        <f>[8]Agosto!$H$22</f>
        <v>20.52</v>
      </c>
      <c r="T12" s="11">
        <f>[8]Agosto!$H$23</f>
        <v>17.28</v>
      </c>
      <c r="U12" s="11">
        <f>[8]Agosto!$H$24</f>
        <v>12.96</v>
      </c>
      <c r="V12" s="11">
        <f>[8]Agosto!$H$25</f>
        <v>9</v>
      </c>
      <c r="W12" s="11">
        <f>[8]Agosto!$H$26</f>
        <v>10.8</v>
      </c>
      <c r="X12" s="11">
        <f>[8]Agosto!$H$27</f>
        <v>21.96</v>
      </c>
      <c r="Y12" s="11">
        <f>[8]Agosto!$H$28</f>
        <v>9.7200000000000006</v>
      </c>
      <c r="Z12" s="11">
        <f>[8]Agosto!$H$29</f>
        <v>18.720000000000002</v>
      </c>
      <c r="AA12" s="11">
        <f>[8]Agosto!$H$30</f>
        <v>19.440000000000001</v>
      </c>
      <c r="AB12" s="11">
        <f>[8]Agosto!$H$31</f>
        <v>11.16</v>
      </c>
      <c r="AC12" s="11">
        <f>[8]Agosto!$H$32</f>
        <v>11.879999999999999</v>
      </c>
      <c r="AD12" s="11">
        <f>[8]Agosto!$H$33</f>
        <v>15.120000000000001</v>
      </c>
      <c r="AE12" s="11">
        <f>[8]Agosto!$H$34</f>
        <v>15.120000000000001</v>
      </c>
      <c r="AF12" s="11">
        <f>[8]Agosto!$H$35</f>
        <v>17.64</v>
      </c>
      <c r="AG12" s="15">
        <f t="shared" si="7"/>
        <v>27</v>
      </c>
      <c r="AH12" s="117">
        <f t="shared" si="8"/>
        <v>16.14193548387097</v>
      </c>
    </row>
    <row r="13" spans="1:34" x14ac:dyDescent="0.2">
      <c r="A13" s="58" t="s">
        <v>114</v>
      </c>
      <c r="B13" s="11" t="str">
        <f>[9]Agosto!$H$5</f>
        <v>*</v>
      </c>
      <c r="C13" s="11" t="str">
        <f>[9]Agosto!$H$6</f>
        <v>*</v>
      </c>
      <c r="D13" s="11" t="str">
        <f>[9]Agosto!$H$7</f>
        <v>*</v>
      </c>
      <c r="E13" s="11" t="str">
        <f>[9]Agosto!$H$8</f>
        <v>*</v>
      </c>
      <c r="F13" s="11" t="str">
        <f>[9]Agosto!$H$9</f>
        <v>*</v>
      </c>
      <c r="G13" s="11" t="str">
        <f>[9]Agosto!$H$10</f>
        <v>*</v>
      </c>
      <c r="H13" s="11" t="str">
        <f>[9]Agosto!$H$11</f>
        <v>*</v>
      </c>
      <c r="I13" s="11" t="str">
        <f>[9]Agosto!$H$12</f>
        <v>*</v>
      </c>
      <c r="J13" s="11" t="str">
        <f>[9]Agosto!$H$13</f>
        <v>*</v>
      </c>
      <c r="K13" s="11" t="str">
        <f>[9]Agosto!$H$14</f>
        <v>*</v>
      </c>
      <c r="L13" s="11" t="str">
        <f>[9]Agosto!$H$15</f>
        <v>*</v>
      </c>
      <c r="M13" s="11" t="str">
        <f>[9]Agosto!$H$16</f>
        <v>*</v>
      </c>
      <c r="N13" s="11" t="str">
        <f>[9]Agosto!$H$17</f>
        <v>*</v>
      </c>
      <c r="O13" s="11" t="str">
        <f>[9]Agosto!$H$18</f>
        <v>*</v>
      </c>
      <c r="P13" s="11" t="str">
        <f>[9]Agosto!$H$19</f>
        <v>*</v>
      </c>
      <c r="Q13" s="11" t="str">
        <f>[9]Agosto!$H$20</f>
        <v>*</v>
      </c>
      <c r="R13" s="11" t="str">
        <f>[9]Agosto!$H$21</f>
        <v>*</v>
      </c>
      <c r="S13" s="11" t="str">
        <f>[9]Agosto!$H$22</f>
        <v>*</v>
      </c>
      <c r="T13" s="11" t="str">
        <f>[9]Agosto!$H$23</f>
        <v>*</v>
      </c>
      <c r="U13" s="11" t="str">
        <f>[9]Agosto!$H$24</f>
        <v>*</v>
      </c>
      <c r="V13" s="11" t="str">
        <f>[9]Agosto!$H$25</f>
        <v>*</v>
      </c>
      <c r="W13" s="11" t="str">
        <f>[9]Agosto!$H$26</f>
        <v>*</v>
      </c>
      <c r="X13" s="11" t="str">
        <f>[9]Agosto!$H$27</f>
        <v>*</v>
      </c>
      <c r="Y13" s="11" t="str">
        <f>[9]Agosto!$H$28</f>
        <v>*</v>
      </c>
      <c r="Z13" s="11" t="str">
        <f>[9]Agosto!$H$29</f>
        <v>*</v>
      </c>
      <c r="AA13" s="11" t="str">
        <f>[9]Agosto!$H$30</f>
        <v>*</v>
      </c>
      <c r="AB13" s="11" t="str">
        <f>[9]Agosto!$H$31</f>
        <v>*</v>
      </c>
      <c r="AC13" s="11" t="str">
        <f>[9]Agosto!$H$32</f>
        <v>*</v>
      </c>
      <c r="AD13" s="11" t="str">
        <f>[9]Agosto!$H$33</f>
        <v>*</v>
      </c>
      <c r="AE13" s="11" t="str">
        <f>[9]Agosto!$H$34</f>
        <v>*</v>
      </c>
      <c r="AF13" s="11" t="str">
        <f>[9]Agosto!$H$35</f>
        <v>*</v>
      </c>
      <c r="AG13" s="91" t="s">
        <v>226</v>
      </c>
      <c r="AH13" s="109" t="s">
        <v>226</v>
      </c>
    </row>
    <row r="14" spans="1:34" x14ac:dyDescent="0.2">
      <c r="A14" s="58" t="s">
        <v>118</v>
      </c>
      <c r="B14" s="11" t="str">
        <f>[10]Agosto!$H$5</f>
        <v>*</v>
      </c>
      <c r="C14" s="11" t="str">
        <f>[10]Agosto!$H$6</f>
        <v>*</v>
      </c>
      <c r="D14" s="11" t="str">
        <f>[10]Agosto!$H$7</f>
        <v>*</v>
      </c>
      <c r="E14" s="11" t="str">
        <f>[10]Agosto!$H$8</f>
        <v>*</v>
      </c>
      <c r="F14" s="11" t="str">
        <f>[10]Agosto!$H$9</f>
        <v>*</v>
      </c>
      <c r="G14" s="11" t="str">
        <f>[10]Agosto!$H$10</f>
        <v>*</v>
      </c>
      <c r="H14" s="11" t="str">
        <f>[10]Agosto!$H$11</f>
        <v>*</v>
      </c>
      <c r="I14" s="11" t="str">
        <f>[10]Agosto!$H$12</f>
        <v>*</v>
      </c>
      <c r="J14" s="11" t="str">
        <f>[10]Agosto!$H$13</f>
        <v>*</v>
      </c>
      <c r="K14" s="11" t="str">
        <f>[10]Agosto!$H$14</f>
        <v>*</v>
      </c>
      <c r="L14" s="11" t="str">
        <f>[10]Agosto!$H$15</f>
        <v>*</v>
      </c>
      <c r="M14" s="11" t="str">
        <f>[10]Agosto!$H$16</f>
        <v>*</v>
      </c>
      <c r="N14" s="11" t="str">
        <f>[10]Agosto!$H$17</f>
        <v>*</v>
      </c>
      <c r="O14" s="11" t="str">
        <f>[10]Agosto!$H$18</f>
        <v>*</v>
      </c>
      <c r="P14" s="11" t="str">
        <f>[10]Agosto!$H$19</f>
        <v>*</v>
      </c>
      <c r="Q14" s="11" t="str">
        <f>[10]Agosto!$H$20</f>
        <v>*</v>
      </c>
      <c r="R14" s="11" t="str">
        <f>[10]Agosto!$H$21</f>
        <v>*</v>
      </c>
      <c r="S14" s="11" t="str">
        <f>[10]Agosto!$H$22</f>
        <v>*</v>
      </c>
      <c r="T14" s="11" t="str">
        <f>[10]Agosto!$H$23</f>
        <v>*</v>
      </c>
      <c r="U14" s="11" t="str">
        <f>[10]Agosto!$H$24</f>
        <v>*</v>
      </c>
      <c r="V14" s="11" t="str">
        <f>[10]Agosto!$H$25</f>
        <v>*</v>
      </c>
      <c r="W14" s="11" t="str">
        <f>[10]Agosto!$H$26</f>
        <v>*</v>
      </c>
      <c r="X14" s="11" t="str">
        <f>[10]Agosto!$H$27</f>
        <v>*</v>
      </c>
      <c r="Y14" s="11" t="str">
        <f>[10]Agosto!$H$28</f>
        <v>*</v>
      </c>
      <c r="Z14" s="11" t="str">
        <f>[10]Agosto!$H$29</f>
        <v>*</v>
      </c>
      <c r="AA14" s="11" t="str">
        <f>[10]Agosto!$H$30</f>
        <v>*</v>
      </c>
      <c r="AB14" s="11" t="str">
        <f>[10]Agosto!$H$31</f>
        <v>*</v>
      </c>
      <c r="AC14" s="11" t="str">
        <f>[10]Agosto!$H$32</f>
        <v>*</v>
      </c>
      <c r="AD14" s="11" t="str">
        <f>[10]Agosto!$H$33</f>
        <v>*</v>
      </c>
      <c r="AE14" s="11" t="str">
        <f>[10]Agosto!$H$34</f>
        <v>*</v>
      </c>
      <c r="AF14" s="11" t="str">
        <f>[10]Agosto!$H$35</f>
        <v>*</v>
      </c>
      <c r="AG14" s="87" t="s">
        <v>226</v>
      </c>
      <c r="AH14" s="109" t="s">
        <v>226</v>
      </c>
    </row>
    <row r="15" spans="1:34" x14ac:dyDescent="0.2">
      <c r="A15" s="58" t="s">
        <v>121</v>
      </c>
      <c r="B15" s="11">
        <f>[11]Agosto!$H$5</f>
        <v>22.32</v>
      </c>
      <c r="C15" s="11">
        <f>[11]Agosto!$H$6</f>
        <v>29.880000000000003</v>
      </c>
      <c r="D15" s="11">
        <f>[11]Agosto!$H$7</f>
        <v>23.040000000000003</v>
      </c>
      <c r="E15" s="11">
        <f>[11]Agosto!$H$8</f>
        <v>14.4</v>
      </c>
      <c r="F15" s="11">
        <f>[11]Agosto!$H$9</f>
        <v>30.240000000000002</v>
      </c>
      <c r="G15" s="11">
        <f>[11]Agosto!$H$10</f>
        <v>29.16</v>
      </c>
      <c r="H15" s="11">
        <f>[11]Agosto!$H$11</f>
        <v>24.12</v>
      </c>
      <c r="I15" s="11">
        <f>[11]Agosto!$H$12</f>
        <v>22.68</v>
      </c>
      <c r="J15" s="11">
        <f>[11]Agosto!$H$13</f>
        <v>25.56</v>
      </c>
      <c r="K15" s="11">
        <f>[11]Agosto!$H$14</f>
        <v>13.68</v>
      </c>
      <c r="L15" s="11">
        <f>[11]Agosto!$H$15</f>
        <v>22.32</v>
      </c>
      <c r="M15" s="11">
        <f>[11]Agosto!$H$16</f>
        <v>20.52</v>
      </c>
      <c r="N15" s="11">
        <f>[11]Agosto!$H$17</f>
        <v>30.96</v>
      </c>
      <c r="O15" s="11">
        <f>[11]Agosto!$H$18</f>
        <v>18.36</v>
      </c>
      <c r="P15" s="11">
        <f>[11]Agosto!$H$19</f>
        <v>24.840000000000003</v>
      </c>
      <c r="Q15" s="11">
        <f>[11]Agosto!$H$20</f>
        <v>27.36</v>
      </c>
      <c r="R15" s="11">
        <f>[11]Agosto!$H$21</f>
        <v>24.48</v>
      </c>
      <c r="S15" s="11">
        <f>[11]Agosto!$H$22</f>
        <v>28.44</v>
      </c>
      <c r="T15" s="11">
        <f>[11]Agosto!$H$23</f>
        <v>20.16</v>
      </c>
      <c r="U15" s="11">
        <f>[11]Agosto!$H$24</f>
        <v>9.3600000000000012</v>
      </c>
      <c r="V15" s="11">
        <f>[11]Agosto!$H$25</f>
        <v>16.559999999999999</v>
      </c>
      <c r="W15" s="11">
        <f>[11]Agosto!$H$26</f>
        <v>21.96</v>
      </c>
      <c r="X15" s="11">
        <f>[11]Agosto!$H$27</f>
        <v>14.76</v>
      </c>
      <c r="Y15" s="11">
        <f>[11]Agosto!$H$28</f>
        <v>19.079999999999998</v>
      </c>
      <c r="Z15" s="11">
        <f>[11]Agosto!$H$29</f>
        <v>27.720000000000002</v>
      </c>
      <c r="AA15" s="11">
        <f>[11]Agosto!$H$30</f>
        <v>21.6</v>
      </c>
      <c r="AB15" s="11">
        <f>[11]Agosto!$H$31</f>
        <v>10.8</v>
      </c>
      <c r="AC15" s="11">
        <f>[11]Agosto!$H$32</f>
        <v>16.2</v>
      </c>
      <c r="AD15" s="11">
        <f>[11]Agosto!$H$33</f>
        <v>26.64</v>
      </c>
      <c r="AE15" s="11">
        <f>[11]Agosto!$H$34</f>
        <v>23.400000000000002</v>
      </c>
      <c r="AF15" s="11">
        <f>[11]Agosto!$H$35</f>
        <v>33.840000000000003</v>
      </c>
      <c r="AG15" s="15">
        <f t="shared" ref="AG15" si="9">MAX(B15:AF15)</f>
        <v>33.840000000000003</v>
      </c>
      <c r="AH15" s="117">
        <f t="shared" ref="AH15" si="10">AVERAGE(B15:AF15)</f>
        <v>22.40129032258065</v>
      </c>
    </row>
    <row r="16" spans="1:34" x14ac:dyDescent="0.2">
      <c r="A16" s="58" t="s">
        <v>168</v>
      </c>
      <c r="B16" s="11" t="str">
        <f>[12]Agosto!$H$5</f>
        <v>*</v>
      </c>
      <c r="C16" s="11" t="str">
        <f>[12]Agosto!$H$6</f>
        <v>*</v>
      </c>
      <c r="D16" s="11" t="str">
        <f>[12]Agosto!$H$7</f>
        <v>*</v>
      </c>
      <c r="E16" s="11" t="str">
        <f>[12]Agosto!$H$8</f>
        <v>*</v>
      </c>
      <c r="F16" s="11" t="str">
        <f>[12]Agosto!$H$9</f>
        <v>*</v>
      </c>
      <c r="G16" s="11" t="str">
        <f>[12]Agosto!$H$10</f>
        <v>*</v>
      </c>
      <c r="H16" s="11" t="str">
        <f>[12]Agosto!$H$11</f>
        <v>*</v>
      </c>
      <c r="I16" s="11" t="str">
        <f>[12]Agosto!$H$12</f>
        <v>*</v>
      </c>
      <c r="J16" s="11" t="str">
        <f>[12]Agosto!$H$13</f>
        <v>*</v>
      </c>
      <c r="K16" s="11" t="str">
        <f>[12]Agosto!$H$14</f>
        <v>*</v>
      </c>
      <c r="L16" s="11" t="str">
        <f>[12]Agosto!$H$15</f>
        <v>*</v>
      </c>
      <c r="M16" s="11" t="str">
        <f>[12]Agosto!$H$16</f>
        <v>*</v>
      </c>
      <c r="N16" s="11" t="str">
        <f>[12]Agosto!$H$17</f>
        <v>*</v>
      </c>
      <c r="O16" s="11" t="str">
        <f>[12]Agosto!$H$18</f>
        <v>*</v>
      </c>
      <c r="P16" s="11" t="str">
        <f>[12]Agosto!$H$19</f>
        <v>*</v>
      </c>
      <c r="Q16" s="11" t="str">
        <f>[12]Agosto!$H$20</f>
        <v>*</v>
      </c>
      <c r="R16" s="11" t="str">
        <f>[12]Agosto!$H$21</f>
        <v>*</v>
      </c>
      <c r="S16" s="11" t="str">
        <f>[12]Agosto!$H$22</f>
        <v>*</v>
      </c>
      <c r="T16" s="11" t="str">
        <f>[12]Agosto!$H$23</f>
        <v>*</v>
      </c>
      <c r="U16" s="11" t="str">
        <f>[12]Agosto!$H$24</f>
        <v>*</v>
      </c>
      <c r="V16" s="11" t="str">
        <f>[12]Agosto!$H$25</f>
        <v>*</v>
      </c>
      <c r="W16" s="11" t="str">
        <f>[12]Agosto!$H$26</f>
        <v>*</v>
      </c>
      <c r="X16" s="11" t="str">
        <f>[12]Agosto!$H$27</f>
        <v>*</v>
      </c>
      <c r="Y16" s="11" t="str">
        <f>[12]Agosto!$H$28</f>
        <v>*</v>
      </c>
      <c r="Z16" s="11" t="str">
        <f>[12]Agosto!$H$29</f>
        <v>*</v>
      </c>
      <c r="AA16" s="11" t="str">
        <f>[12]Agosto!$H$30</f>
        <v>*</v>
      </c>
      <c r="AB16" s="11" t="str">
        <f>[12]Agosto!$H$31</f>
        <v>*</v>
      </c>
      <c r="AC16" s="11" t="str">
        <f>[12]Agosto!$H$32</f>
        <v>*</v>
      </c>
      <c r="AD16" s="11" t="str">
        <f>[12]Agosto!$H$33</f>
        <v>*</v>
      </c>
      <c r="AE16" s="11" t="str">
        <f>[12]Agosto!$H$34</f>
        <v>*</v>
      </c>
      <c r="AF16" s="11" t="str">
        <f>[12]Agosto!$H$35</f>
        <v>*</v>
      </c>
      <c r="AG16" s="15" t="s">
        <v>226</v>
      </c>
      <c r="AH16" s="117" t="s">
        <v>226</v>
      </c>
    </row>
    <row r="17" spans="1:38" x14ac:dyDescent="0.2">
      <c r="A17" s="58" t="s">
        <v>2</v>
      </c>
      <c r="B17" s="11">
        <f>[13]Agosto!$H$5</f>
        <v>23.040000000000003</v>
      </c>
      <c r="C17" s="11">
        <f>[13]Agosto!$H$6</f>
        <v>21.240000000000002</v>
      </c>
      <c r="D17" s="11">
        <f>[13]Agosto!$H$7</f>
        <v>29.52</v>
      </c>
      <c r="E17" s="11">
        <f>[13]Agosto!$H$8</f>
        <v>23.759999999999998</v>
      </c>
      <c r="F17" s="11">
        <f>[13]Agosto!$H$9</f>
        <v>29.16</v>
      </c>
      <c r="G17" s="11">
        <f>[13]Agosto!$H$10</f>
        <v>32.04</v>
      </c>
      <c r="H17" s="11">
        <f>[13]Agosto!$H$11</f>
        <v>28.8</v>
      </c>
      <c r="I17" s="11">
        <f>[13]Agosto!$H$12</f>
        <v>21.240000000000002</v>
      </c>
      <c r="J17" s="11">
        <f>[13]Agosto!$H$13</f>
        <v>24.12</v>
      </c>
      <c r="K17" s="11">
        <f>[13]Agosto!$H$14</f>
        <v>19.079999999999998</v>
      </c>
      <c r="L17" s="11">
        <f>[13]Agosto!$H$15</f>
        <v>23.400000000000002</v>
      </c>
      <c r="M17" s="11">
        <f>[13]Agosto!$H$16</f>
        <v>18</v>
      </c>
      <c r="N17" s="11">
        <f>[13]Agosto!$H$17</f>
        <v>24.48</v>
      </c>
      <c r="O17" s="11">
        <f>[13]Agosto!$H$18</f>
        <v>31.319999999999997</v>
      </c>
      <c r="P17" s="11">
        <f>[13]Agosto!$H$19</f>
        <v>35.28</v>
      </c>
      <c r="Q17" s="11">
        <f>[13]Agosto!$H$20</f>
        <v>28.8</v>
      </c>
      <c r="R17" s="11">
        <f>[13]Agosto!$H$21</f>
        <v>23.040000000000003</v>
      </c>
      <c r="S17" s="11">
        <f>[13]Agosto!$H$22</f>
        <v>21.6</v>
      </c>
      <c r="T17" s="11">
        <f>[13]Agosto!$H$23</f>
        <v>14.4</v>
      </c>
      <c r="U17" s="11">
        <f>[13]Agosto!$H$24</f>
        <v>14.76</v>
      </c>
      <c r="V17" s="11">
        <f>[13]Agosto!$H$25</f>
        <v>19.440000000000001</v>
      </c>
      <c r="W17" s="11">
        <f>[13]Agosto!$H$26</f>
        <v>24.840000000000003</v>
      </c>
      <c r="X17" s="11">
        <f>[13]Agosto!$H$27</f>
        <v>19.8</v>
      </c>
      <c r="Y17" s="11">
        <f>[13]Agosto!$H$28</f>
        <v>25.56</v>
      </c>
      <c r="Z17" s="11">
        <f>[13]Agosto!$H$29</f>
        <v>30.6</v>
      </c>
      <c r="AA17" s="11">
        <f>[13]Agosto!$H$30</f>
        <v>30.6</v>
      </c>
      <c r="AB17" s="11">
        <f>[13]Agosto!$H$31</f>
        <v>24.12</v>
      </c>
      <c r="AC17" s="11">
        <f>[13]Agosto!$H$32</f>
        <v>21.240000000000002</v>
      </c>
      <c r="AD17" s="11">
        <f>[13]Agosto!$H$33</f>
        <v>19.079999999999998</v>
      </c>
      <c r="AE17" s="11">
        <f>[13]Agosto!$H$34</f>
        <v>20.16</v>
      </c>
      <c r="AF17" s="11">
        <f>[13]Agosto!$H$35</f>
        <v>18.720000000000002</v>
      </c>
      <c r="AG17" s="15">
        <f t="shared" ref="AG17:AG23" si="11">MAX(B17:AF17)</f>
        <v>35.28</v>
      </c>
      <c r="AH17" s="117">
        <f t="shared" ref="AH17:AH23" si="12">AVERAGE(B17:AF17)</f>
        <v>23.910967741935483</v>
      </c>
      <c r="AJ17" s="12" t="s">
        <v>47</v>
      </c>
    </row>
    <row r="18" spans="1:38" x14ac:dyDescent="0.2">
      <c r="A18" s="58" t="s">
        <v>3</v>
      </c>
      <c r="B18" s="11">
        <f>[14]Agosto!$H$5</f>
        <v>14.4</v>
      </c>
      <c r="C18" s="11">
        <f>[14]Agosto!$H$6</f>
        <v>16.2</v>
      </c>
      <c r="D18" s="11">
        <f>[14]Agosto!$H$7</f>
        <v>19.440000000000001</v>
      </c>
      <c r="E18" s="11">
        <f>[14]Agosto!$H$8</f>
        <v>10.44</v>
      </c>
      <c r="F18" s="11">
        <f>[14]Agosto!$H$9</f>
        <v>19.8</v>
      </c>
      <c r="G18" s="11">
        <f>[14]Agosto!$H$10</f>
        <v>26.64</v>
      </c>
      <c r="H18" s="11">
        <f>[14]Agosto!$H$11</f>
        <v>14.4</v>
      </c>
      <c r="I18" s="11">
        <f>[14]Agosto!$H$12</f>
        <v>11.16</v>
      </c>
      <c r="J18" s="11">
        <f>[14]Agosto!$H$13</f>
        <v>17.28</v>
      </c>
      <c r="K18" s="11">
        <f>[14]Agosto!$H$14</f>
        <v>9.3600000000000012</v>
      </c>
      <c r="L18" s="11">
        <f>[14]Agosto!$H$15</f>
        <v>15.120000000000001</v>
      </c>
      <c r="M18" s="11">
        <f>[14]Agosto!$H$16</f>
        <v>11.879999999999999</v>
      </c>
      <c r="N18" s="11">
        <f>[14]Agosto!$H$17</f>
        <v>7.5600000000000005</v>
      </c>
      <c r="O18" s="11">
        <f>[14]Agosto!$H$18</f>
        <v>12.96</v>
      </c>
      <c r="P18" s="11">
        <f>[14]Agosto!$H$19</f>
        <v>18.36</v>
      </c>
      <c r="Q18" s="11">
        <f>[14]Agosto!$H$20</f>
        <v>14.76</v>
      </c>
      <c r="R18" s="11">
        <f>[14]Agosto!$H$21</f>
        <v>15.120000000000001</v>
      </c>
      <c r="S18" s="11">
        <f>[14]Agosto!$H$22</f>
        <v>13.68</v>
      </c>
      <c r="T18" s="11">
        <f>[14]Agosto!$H$23</f>
        <v>25.2</v>
      </c>
      <c r="U18" s="11">
        <f>[14]Agosto!$H$24</f>
        <v>9</v>
      </c>
      <c r="V18" s="11">
        <f>[14]Agosto!$H$25</f>
        <v>10.08</v>
      </c>
      <c r="W18" s="11">
        <f>[14]Agosto!$H$26</f>
        <v>15.120000000000001</v>
      </c>
      <c r="X18" s="11">
        <f>[14]Agosto!$H$27</f>
        <v>7.5600000000000005</v>
      </c>
      <c r="Y18" s="11">
        <f>[14]Agosto!$H$28</f>
        <v>16.920000000000002</v>
      </c>
      <c r="Z18" s="11">
        <f>[14]Agosto!$H$29</f>
        <v>13.68</v>
      </c>
      <c r="AA18" s="11">
        <f>[14]Agosto!$H$30</f>
        <v>11.879999999999999</v>
      </c>
      <c r="AB18" s="11">
        <f>[14]Agosto!$H$31</f>
        <v>11.879999999999999</v>
      </c>
      <c r="AC18" s="11">
        <f>[14]Agosto!$H$32</f>
        <v>10.08</v>
      </c>
      <c r="AD18" s="11">
        <f>[14]Agosto!$H$33</f>
        <v>11.879999999999999</v>
      </c>
      <c r="AE18" s="11">
        <f>[14]Agosto!$H$34</f>
        <v>15.48</v>
      </c>
      <c r="AF18" s="11">
        <f>[14]Agosto!$H$35</f>
        <v>19.8</v>
      </c>
      <c r="AG18" s="15">
        <f>MAX(B18:AF18)</f>
        <v>26.64</v>
      </c>
      <c r="AH18" s="117">
        <f>AVERAGE(B18:AF18)</f>
        <v>14.423225806451615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>
        <f>[15]Agosto!$H$5</f>
        <v>22.68</v>
      </c>
      <c r="C19" s="11">
        <f>[15]Agosto!$H$6</f>
        <v>23.040000000000003</v>
      </c>
      <c r="D19" s="11">
        <f>[15]Agosto!$H$7</f>
        <v>23.400000000000002</v>
      </c>
      <c r="E19" s="11">
        <f>[15]Agosto!$H$8</f>
        <v>16.559999999999999</v>
      </c>
      <c r="F19" s="11">
        <f>[15]Agosto!$H$9</f>
        <v>20.88</v>
      </c>
      <c r="G19" s="11">
        <f>[15]Agosto!$H$10</f>
        <v>24.12</v>
      </c>
      <c r="H19" s="11">
        <f>[15]Agosto!$H$11</f>
        <v>20.16</v>
      </c>
      <c r="I19" s="11">
        <f>[15]Agosto!$H$12</f>
        <v>16.559999999999999</v>
      </c>
      <c r="J19" s="11">
        <f>[15]Agosto!$H$13</f>
        <v>20.16</v>
      </c>
      <c r="K19" s="11">
        <f>[15]Agosto!$H$14</f>
        <v>15.48</v>
      </c>
      <c r="L19" s="11">
        <f>[15]Agosto!$H$15</f>
        <v>18.720000000000002</v>
      </c>
      <c r="M19" s="11">
        <f>[15]Agosto!$H$16</f>
        <v>14.76</v>
      </c>
      <c r="N19" s="11">
        <f>[15]Agosto!$H$17</f>
        <v>17.64</v>
      </c>
      <c r="O19" s="11">
        <f>[15]Agosto!$H$18</f>
        <v>18</v>
      </c>
      <c r="P19" s="11">
        <f>[15]Agosto!$H$19</f>
        <v>21.240000000000002</v>
      </c>
      <c r="Q19" s="11">
        <f>[15]Agosto!$H$20</f>
        <v>17.64</v>
      </c>
      <c r="R19" s="11">
        <f>[15]Agosto!$H$21</f>
        <v>20.52</v>
      </c>
      <c r="S19" s="11">
        <f>[15]Agosto!$H$22</f>
        <v>20.88</v>
      </c>
      <c r="T19" s="11">
        <f>[15]Agosto!$H$23</f>
        <v>21.6</v>
      </c>
      <c r="U19" s="11">
        <f>[15]Agosto!$H$24</f>
        <v>15.48</v>
      </c>
      <c r="V19" s="11">
        <f>[15]Agosto!$H$25</f>
        <v>16.2</v>
      </c>
      <c r="W19" s="11">
        <f>[15]Agosto!$H$26</f>
        <v>18</v>
      </c>
      <c r="X19" s="11">
        <f>[15]Agosto!$H$27</f>
        <v>15.48</v>
      </c>
      <c r="Y19" s="11">
        <f>[15]Agosto!$H$28</f>
        <v>20.88</v>
      </c>
      <c r="Z19" s="11">
        <f>[15]Agosto!$H$29</f>
        <v>17.28</v>
      </c>
      <c r="AA19" s="11">
        <f>[15]Agosto!$H$30</f>
        <v>21.6</v>
      </c>
      <c r="AB19" s="11">
        <f>[15]Agosto!$H$31</f>
        <v>13.32</v>
      </c>
      <c r="AC19" s="11">
        <f>[15]Agosto!$H$32</f>
        <v>15.48</v>
      </c>
      <c r="AD19" s="11">
        <f>[15]Agosto!$H$33</f>
        <v>15.840000000000002</v>
      </c>
      <c r="AE19" s="11">
        <f>[15]Agosto!$H$34</f>
        <v>17.64</v>
      </c>
      <c r="AF19" s="11">
        <f>[15]Agosto!$H$35</f>
        <v>23.040000000000003</v>
      </c>
      <c r="AG19" s="15">
        <f t="shared" si="11"/>
        <v>24.12</v>
      </c>
      <c r="AH19" s="117">
        <f t="shared" si="12"/>
        <v>18.847741935483874</v>
      </c>
      <c r="AJ19" t="s">
        <v>47</v>
      </c>
    </row>
    <row r="20" spans="1:38" x14ac:dyDescent="0.2">
      <c r="A20" s="58" t="s">
        <v>5</v>
      </c>
      <c r="B20" s="11">
        <f>[16]Agosto!$H$5</f>
        <v>1.4400000000000002</v>
      </c>
      <c r="C20" s="11">
        <f>[16]Agosto!$H$6</f>
        <v>30.96</v>
      </c>
      <c r="D20" s="11">
        <f>[16]Agosto!$H$7</f>
        <v>20.52</v>
      </c>
      <c r="E20" s="11">
        <f>[16]Agosto!$H$8</f>
        <v>11.879999999999999</v>
      </c>
      <c r="F20" s="11">
        <f>[16]Agosto!$H$9</f>
        <v>7.2</v>
      </c>
      <c r="G20" s="11">
        <f>[16]Agosto!$H$10</f>
        <v>7.9200000000000008</v>
      </c>
      <c r="H20" s="11">
        <f>[16]Agosto!$H$11</f>
        <v>5.7600000000000007</v>
      </c>
      <c r="I20" s="11">
        <f>[16]Agosto!$H$12</f>
        <v>9</v>
      </c>
      <c r="J20" s="11">
        <f>[16]Agosto!$H$13</f>
        <v>0.36000000000000004</v>
      </c>
      <c r="K20" s="11">
        <f>[16]Agosto!$H$14</f>
        <v>32.76</v>
      </c>
      <c r="L20" s="11">
        <f>[16]Agosto!$H$15</f>
        <v>0</v>
      </c>
      <c r="M20" s="11">
        <f>[16]Agosto!$H$16</f>
        <v>0</v>
      </c>
      <c r="N20" s="11">
        <f>[16]Agosto!$H$17</f>
        <v>25.92</v>
      </c>
      <c r="O20" s="11">
        <f>[16]Agosto!$H$18</f>
        <v>22.32</v>
      </c>
      <c r="P20" s="11">
        <f>[16]Agosto!$H$19</f>
        <v>16.2</v>
      </c>
      <c r="Q20" s="11">
        <f>[16]Agosto!$H$20</f>
        <v>18.720000000000002</v>
      </c>
      <c r="R20" s="11">
        <f>[16]Agosto!$H$21</f>
        <v>10.08</v>
      </c>
      <c r="S20" s="11">
        <f>[16]Agosto!$H$22</f>
        <v>14.4</v>
      </c>
      <c r="T20" s="11">
        <f>[16]Agosto!$H$23</f>
        <v>16.920000000000002</v>
      </c>
      <c r="U20" s="11">
        <f>[16]Agosto!$H$24</f>
        <v>19.440000000000001</v>
      </c>
      <c r="V20" s="11">
        <f>[16]Agosto!$H$25</f>
        <v>12.96</v>
      </c>
      <c r="W20" s="11">
        <f>[16]Agosto!$H$26</f>
        <v>4.32</v>
      </c>
      <c r="X20" s="11">
        <f>[16]Agosto!$H$27</f>
        <v>19.079999999999998</v>
      </c>
      <c r="Y20" s="11">
        <f>[16]Agosto!$H$28</f>
        <v>9</v>
      </c>
      <c r="Z20" s="11">
        <f>[16]Agosto!$H$29</f>
        <v>21.240000000000002</v>
      </c>
      <c r="AA20" s="11">
        <f>[16]Agosto!$H$30</f>
        <v>20.16</v>
      </c>
      <c r="AB20" s="11">
        <f>[16]Agosto!$H$31</f>
        <v>30.96</v>
      </c>
      <c r="AC20" s="11">
        <f>[16]Agosto!$H$32</f>
        <v>0</v>
      </c>
      <c r="AD20" s="11">
        <f>[16]Agosto!$H$33</f>
        <v>6.12</v>
      </c>
      <c r="AE20" s="11">
        <f>[16]Agosto!$H$34</f>
        <v>3.9600000000000004</v>
      </c>
      <c r="AF20" s="11">
        <f>[16]Agosto!$H$35</f>
        <v>16.559999999999999</v>
      </c>
      <c r="AG20" s="15">
        <f t="shared" si="11"/>
        <v>32.76</v>
      </c>
      <c r="AH20" s="117">
        <f t="shared" si="12"/>
        <v>13.424516129032257</v>
      </c>
      <c r="AI20" s="12" t="s">
        <v>47</v>
      </c>
      <c r="AK20" t="s">
        <v>47</v>
      </c>
    </row>
    <row r="21" spans="1:38" x14ac:dyDescent="0.2">
      <c r="A21" s="58" t="s">
        <v>43</v>
      </c>
      <c r="B21" s="11">
        <f>[17]Agosto!$H$5</f>
        <v>27.720000000000002</v>
      </c>
      <c r="C21" s="11">
        <f>[17]Agosto!$H$6</f>
        <v>24.12</v>
      </c>
      <c r="D21" s="11">
        <f>[17]Agosto!$H$7</f>
        <v>20.52</v>
      </c>
      <c r="E21" s="11">
        <f>[17]Agosto!$H$8</f>
        <v>16.559999999999999</v>
      </c>
      <c r="F21" s="11">
        <f>[17]Agosto!$H$9</f>
        <v>24.840000000000003</v>
      </c>
      <c r="G21" s="11">
        <f>[17]Agosto!$H$10</f>
        <v>25.92</v>
      </c>
      <c r="H21" s="11">
        <f>[17]Agosto!$H$11</f>
        <v>27.720000000000002</v>
      </c>
      <c r="I21" s="11">
        <f>[17]Agosto!$H$12</f>
        <v>20.88</v>
      </c>
      <c r="J21" s="11">
        <f>[17]Agosto!$H$13</f>
        <v>20.16</v>
      </c>
      <c r="K21" s="11">
        <f>[17]Agosto!$H$14</f>
        <v>17.64</v>
      </c>
      <c r="L21" s="11">
        <f>[17]Agosto!$H$15</f>
        <v>17.28</v>
      </c>
      <c r="M21" s="11">
        <f>[17]Agosto!$H$16</f>
        <v>19.440000000000001</v>
      </c>
      <c r="N21" s="11">
        <f>[17]Agosto!$H$17</f>
        <v>19.079999999999998</v>
      </c>
      <c r="O21" s="11">
        <f>[17]Agosto!$H$18</f>
        <v>25.56</v>
      </c>
      <c r="P21" s="11">
        <f>[17]Agosto!$H$19</f>
        <v>23.759999999999998</v>
      </c>
      <c r="Q21" s="11">
        <f>[17]Agosto!$H$20</f>
        <v>24.12</v>
      </c>
      <c r="R21" s="11">
        <f>[17]Agosto!$H$21</f>
        <v>28.08</v>
      </c>
      <c r="S21" s="11">
        <f>[17]Agosto!$H$22</f>
        <v>25.2</v>
      </c>
      <c r="T21" s="11">
        <f>[17]Agosto!$H$23</f>
        <v>23.400000000000002</v>
      </c>
      <c r="U21" s="11">
        <f>[17]Agosto!$H$24</f>
        <v>14.4</v>
      </c>
      <c r="V21" s="11">
        <f>[17]Agosto!$H$25</f>
        <v>16.559999999999999</v>
      </c>
      <c r="W21" s="11">
        <f>[17]Agosto!$H$26</f>
        <v>18.720000000000002</v>
      </c>
      <c r="X21" s="11">
        <f>[17]Agosto!$H$27</f>
        <v>16.920000000000002</v>
      </c>
      <c r="Y21" s="11">
        <f>[17]Agosto!$H$28</f>
        <v>18</v>
      </c>
      <c r="Z21" s="11">
        <f>[17]Agosto!$H$29</f>
        <v>25.2</v>
      </c>
      <c r="AA21" s="11">
        <f>[17]Agosto!$H$30</f>
        <v>25.92</v>
      </c>
      <c r="AB21" s="11">
        <f>[17]Agosto!$H$31</f>
        <v>19.8</v>
      </c>
      <c r="AC21" s="11">
        <f>[17]Agosto!$H$32</f>
        <v>21.240000000000002</v>
      </c>
      <c r="AD21" s="11">
        <f>[17]Agosto!$H$33</f>
        <v>20.16</v>
      </c>
      <c r="AE21" s="11">
        <f>[17]Agosto!$H$34</f>
        <v>20.16</v>
      </c>
      <c r="AF21" s="11">
        <f>[17]Agosto!$H$35</f>
        <v>27</v>
      </c>
      <c r="AG21" s="15">
        <f>MAX(B21:AF21)</f>
        <v>28.08</v>
      </c>
      <c r="AH21" s="117">
        <f>AVERAGE(B21:AF21)</f>
        <v>21.809032258064509</v>
      </c>
    </row>
    <row r="22" spans="1:38" x14ac:dyDescent="0.2">
      <c r="A22" s="58" t="s">
        <v>6</v>
      </c>
      <c r="B22" s="11">
        <f>[18]Agosto!$H$5</f>
        <v>18</v>
      </c>
      <c r="C22" s="11">
        <f>[18]Agosto!$H$6</f>
        <v>24.48</v>
      </c>
      <c r="D22" s="11">
        <f>[18]Agosto!$H$7</f>
        <v>11.879999999999999</v>
      </c>
      <c r="E22" s="11">
        <f>[18]Agosto!$H$8</f>
        <v>14.04</v>
      </c>
      <c r="F22" s="11">
        <f>[18]Agosto!$H$9</f>
        <v>14.4</v>
      </c>
      <c r="G22" s="11">
        <f>[18]Agosto!$H$10</f>
        <v>14.04</v>
      </c>
      <c r="H22" s="11">
        <f>[18]Agosto!$H$11</f>
        <v>10.08</v>
      </c>
      <c r="I22" s="11">
        <f>[18]Agosto!$H$12</f>
        <v>10.44</v>
      </c>
      <c r="J22" s="11">
        <f>[18]Agosto!$H$13</f>
        <v>11.879999999999999</v>
      </c>
      <c r="K22" s="11">
        <f>[18]Agosto!$H$14</f>
        <v>15.120000000000001</v>
      </c>
      <c r="L22" s="11">
        <f>[18]Agosto!$H$15</f>
        <v>9.3600000000000012</v>
      </c>
      <c r="M22" s="11">
        <f>[18]Agosto!$H$16</f>
        <v>1.8</v>
      </c>
      <c r="N22" s="11">
        <f>[18]Agosto!$H$17</f>
        <v>14.4</v>
      </c>
      <c r="O22" s="11">
        <f>[18]Agosto!$H$18</f>
        <v>11.879999999999999</v>
      </c>
      <c r="P22" s="11">
        <f>[18]Agosto!$H$19</f>
        <v>13.32</v>
      </c>
      <c r="Q22" s="11">
        <f>[18]Agosto!$H$20</f>
        <v>10.08</v>
      </c>
      <c r="R22" s="11">
        <f>[18]Agosto!$H$21</f>
        <v>20.88</v>
      </c>
      <c r="S22" s="11">
        <f>[18]Agosto!$H$22</f>
        <v>20.16</v>
      </c>
      <c r="T22" s="11" t="str">
        <f>[18]Agosto!$H$23</f>
        <v>*</v>
      </c>
      <c r="U22" s="11">
        <f>[18]Agosto!$H$24</f>
        <v>10.08</v>
      </c>
      <c r="V22" s="11">
        <f>[18]Agosto!$H$25</f>
        <v>9</v>
      </c>
      <c r="W22" s="11">
        <f>[18]Agosto!$H$26</f>
        <v>13.68</v>
      </c>
      <c r="X22" s="11">
        <f>[18]Agosto!$H$27</f>
        <v>10.44</v>
      </c>
      <c r="Y22" s="11">
        <f>[18]Agosto!$H$28</f>
        <v>14.04</v>
      </c>
      <c r="Z22" s="11">
        <f>[18]Agosto!$H$29</f>
        <v>10.44</v>
      </c>
      <c r="AA22" s="11">
        <f>[18]Agosto!$H$30</f>
        <v>7.5600000000000005</v>
      </c>
      <c r="AB22" s="11" t="str">
        <f>[18]Agosto!$H$31</f>
        <v>*</v>
      </c>
      <c r="AC22" s="11">
        <f>[18]Agosto!$H$32</f>
        <v>7.9200000000000008</v>
      </c>
      <c r="AD22" s="11">
        <f>[18]Agosto!$H$33</f>
        <v>8.2799999999999994</v>
      </c>
      <c r="AE22" s="11">
        <f>[18]Agosto!$H$34</f>
        <v>15.840000000000002</v>
      </c>
      <c r="AF22" s="11">
        <f>[18]Agosto!$H$35</f>
        <v>19.440000000000001</v>
      </c>
      <c r="AG22" s="15">
        <f t="shared" si="11"/>
        <v>24.48</v>
      </c>
      <c r="AH22" s="117">
        <f t="shared" si="12"/>
        <v>12.860689655172415</v>
      </c>
    </row>
    <row r="23" spans="1:38" x14ac:dyDescent="0.2">
      <c r="A23" s="58" t="s">
        <v>7</v>
      </c>
      <c r="B23" s="11">
        <f>[19]Agosto!$H$5</f>
        <v>19.440000000000001</v>
      </c>
      <c r="C23" s="11">
        <f>[19]Agosto!$H$6</f>
        <v>28.08</v>
      </c>
      <c r="D23" s="11">
        <f>[19]Agosto!$H$7</f>
        <v>21.240000000000002</v>
      </c>
      <c r="E23" s="11">
        <f>[19]Agosto!$H$8</f>
        <v>14.04</v>
      </c>
      <c r="F23" s="11">
        <f>[19]Agosto!$H$9</f>
        <v>16.920000000000002</v>
      </c>
      <c r="G23" s="11">
        <f>[19]Agosto!$H$10</f>
        <v>18</v>
      </c>
      <c r="H23" s="11">
        <f>[19]Agosto!$H$11</f>
        <v>15.840000000000002</v>
      </c>
      <c r="I23" s="11">
        <f>[19]Agosto!$H$12</f>
        <v>20.88</v>
      </c>
      <c r="J23" s="11">
        <f>[19]Agosto!$H$13</f>
        <v>22.68</v>
      </c>
      <c r="K23" s="11">
        <f>[19]Agosto!$H$14</f>
        <v>15.120000000000001</v>
      </c>
      <c r="L23" s="11">
        <f>[19]Agosto!$H$15</f>
        <v>19.440000000000001</v>
      </c>
      <c r="M23" s="11">
        <f>[19]Agosto!$H$16</f>
        <v>18.36</v>
      </c>
      <c r="N23" s="11">
        <f>[19]Agosto!$H$17</f>
        <v>24.12</v>
      </c>
      <c r="O23" s="11">
        <f>[19]Agosto!$H$18</f>
        <v>22.68</v>
      </c>
      <c r="P23" s="11">
        <f>[19]Agosto!$H$19</f>
        <v>21.240000000000002</v>
      </c>
      <c r="Q23" s="11">
        <f>[19]Agosto!$H$20</f>
        <v>19.440000000000001</v>
      </c>
      <c r="R23" s="11">
        <f>[19]Agosto!$H$21</f>
        <v>26.64</v>
      </c>
      <c r="S23" s="11">
        <f>[19]Agosto!$H$22</f>
        <v>27.720000000000002</v>
      </c>
      <c r="T23" s="11">
        <f>[19]Agosto!$H$23</f>
        <v>19.079999999999998</v>
      </c>
      <c r="U23" s="11">
        <f>[19]Agosto!$H$24</f>
        <v>14.4</v>
      </c>
      <c r="V23" s="11">
        <f>[19]Agosto!$H$25</f>
        <v>12.24</v>
      </c>
      <c r="W23" s="11">
        <f>[19]Agosto!$H$26</f>
        <v>19.440000000000001</v>
      </c>
      <c r="X23" s="11">
        <f>[19]Agosto!$H$27</f>
        <v>15.120000000000001</v>
      </c>
      <c r="Y23" s="11">
        <f>[19]Agosto!$H$28</f>
        <v>14.76</v>
      </c>
      <c r="Z23" s="11">
        <f>[19]Agosto!$H$29</f>
        <v>20.88</v>
      </c>
      <c r="AA23" s="11">
        <f>[19]Agosto!$H$30</f>
        <v>21.96</v>
      </c>
      <c r="AB23" s="11">
        <f>[19]Agosto!$H$31</f>
        <v>19.079999999999998</v>
      </c>
      <c r="AC23" s="11">
        <f>[19]Agosto!$H$32</f>
        <v>14.76</v>
      </c>
      <c r="AD23" s="11">
        <f>[19]Agosto!$H$33</f>
        <v>18</v>
      </c>
      <c r="AE23" s="11">
        <f>[19]Agosto!$H$34</f>
        <v>16.2</v>
      </c>
      <c r="AF23" s="11">
        <f>[19]Agosto!$H$35</f>
        <v>18</v>
      </c>
      <c r="AG23" s="15">
        <f t="shared" si="11"/>
        <v>28.08</v>
      </c>
      <c r="AH23" s="117">
        <f t="shared" si="12"/>
        <v>19.219354838709677</v>
      </c>
      <c r="AL23" t="s">
        <v>47</v>
      </c>
    </row>
    <row r="24" spans="1:38" x14ac:dyDescent="0.2">
      <c r="A24" s="58" t="s">
        <v>169</v>
      </c>
      <c r="B24" s="11" t="str">
        <f>[20]Agosto!$H$5</f>
        <v>*</v>
      </c>
      <c r="C24" s="11" t="str">
        <f>[20]Agosto!$H$6</f>
        <v>*</v>
      </c>
      <c r="D24" s="11" t="str">
        <f>[20]Agosto!$H$7</f>
        <v>*</v>
      </c>
      <c r="E24" s="11" t="str">
        <f>[20]Agosto!$H$8</f>
        <v>*</v>
      </c>
      <c r="F24" s="11" t="str">
        <f>[20]Agosto!$H$9</f>
        <v>*</v>
      </c>
      <c r="G24" s="11" t="str">
        <f>[20]Agosto!$H$10</f>
        <v>*</v>
      </c>
      <c r="H24" s="11" t="str">
        <f>[20]Agosto!$H$11</f>
        <v>*</v>
      </c>
      <c r="I24" s="11" t="str">
        <f>[20]Agosto!$H$12</f>
        <v>*</v>
      </c>
      <c r="J24" s="11" t="str">
        <f>[20]Agosto!$H$13</f>
        <v>*</v>
      </c>
      <c r="K24" s="11" t="str">
        <f>[20]Agosto!$H$14</f>
        <v>*</v>
      </c>
      <c r="L24" s="11" t="str">
        <f>[20]Agosto!$H$15</f>
        <v>*</v>
      </c>
      <c r="M24" s="11" t="str">
        <f>[20]Agosto!$H$16</f>
        <v>*</v>
      </c>
      <c r="N24" s="11" t="str">
        <f>[20]Agosto!$H$17</f>
        <v>*</v>
      </c>
      <c r="O24" s="11" t="str">
        <f>[20]Agosto!$H$18</f>
        <v>*</v>
      </c>
      <c r="P24" s="11" t="str">
        <f>[20]Agosto!$H$19</f>
        <v>*</v>
      </c>
      <c r="Q24" s="11" t="str">
        <f>[20]Agosto!$H$20</f>
        <v>*</v>
      </c>
      <c r="R24" s="11" t="str">
        <f>[20]Agosto!$H$21</f>
        <v>*</v>
      </c>
      <c r="S24" s="11" t="str">
        <f>[20]Agosto!$H$22</f>
        <v>*</v>
      </c>
      <c r="T24" s="11" t="str">
        <f>[20]Agosto!$H$23</f>
        <v>*</v>
      </c>
      <c r="U24" s="11" t="str">
        <f>[20]Agosto!$H$24</f>
        <v>*</v>
      </c>
      <c r="V24" s="11" t="str">
        <f>[20]Agosto!$H$25</f>
        <v>*</v>
      </c>
      <c r="W24" s="11" t="str">
        <f>[20]Agosto!$H$25</f>
        <v>*</v>
      </c>
      <c r="X24" s="11" t="str">
        <f>[20]Agosto!$H$27</f>
        <v>*</v>
      </c>
      <c r="Y24" s="11" t="str">
        <f>[20]Agosto!$H$28</f>
        <v>*</v>
      </c>
      <c r="Z24" s="11" t="str">
        <f>[20]Agosto!$H$29</f>
        <v>*</v>
      </c>
      <c r="AA24" s="11" t="str">
        <f>[20]Agosto!$H$30</f>
        <v>*</v>
      </c>
      <c r="AB24" s="11" t="str">
        <f>[20]Agosto!$H$31</f>
        <v>*</v>
      </c>
      <c r="AC24" s="11" t="str">
        <f>[20]Agosto!$H$32</f>
        <v>*</v>
      </c>
      <c r="AD24" s="11" t="str">
        <f>[20]Agosto!$H$33</f>
        <v>*</v>
      </c>
      <c r="AE24" s="11" t="str">
        <f>[20]Agosto!$H$34</f>
        <v>*</v>
      </c>
      <c r="AF24" s="11" t="str">
        <f>[20]Agosto!$H$35</f>
        <v>*</v>
      </c>
      <c r="AG24" s="87" t="s">
        <v>226</v>
      </c>
      <c r="AH24" s="109" t="s">
        <v>226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[21]Agosto!$H$5</f>
        <v>30.240000000000002</v>
      </c>
      <c r="C25" s="11">
        <f>[21]Agosto!$H$6</f>
        <v>38.519999999999996</v>
      </c>
      <c r="D25" s="11">
        <f>[21]Agosto!$H$7</f>
        <v>23.759999999999998</v>
      </c>
      <c r="E25" s="11">
        <f>[21]Agosto!$H$8</f>
        <v>16.2</v>
      </c>
      <c r="F25" s="11">
        <f>[21]Agosto!$H$9</f>
        <v>26.64</v>
      </c>
      <c r="G25" s="11">
        <f>[21]Agosto!$H$10</f>
        <v>32.4</v>
      </c>
      <c r="H25" s="11">
        <f>[21]Agosto!$H$11</f>
        <v>27</v>
      </c>
      <c r="I25" s="11">
        <f>[21]Agosto!$H$12</f>
        <v>28.8</v>
      </c>
      <c r="J25" s="11">
        <f>[21]Agosto!$H$13</f>
        <v>29.16</v>
      </c>
      <c r="K25" s="11">
        <f>[21]Agosto!$H$14</f>
        <v>18.36</v>
      </c>
      <c r="L25" s="11">
        <f>[21]Agosto!$H$15</f>
        <v>25.92</v>
      </c>
      <c r="M25" s="11">
        <f>[21]Agosto!$H$16</f>
        <v>30.96</v>
      </c>
      <c r="N25" s="11">
        <f>[21]Agosto!$H$17</f>
        <v>33.840000000000003</v>
      </c>
      <c r="O25" s="11">
        <f>[21]Agosto!$H$18</f>
        <v>22.32</v>
      </c>
      <c r="P25" s="11">
        <f>[21]Agosto!$H$19</f>
        <v>29.16</v>
      </c>
      <c r="Q25" s="11">
        <f>[21]Agosto!$H$20</f>
        <v>30.96</v>
      </c>
      <c r="R25" s="11">
        <f>[21]Agosto!$H$21</f>
        <v>36</v>
      </c>
      <c r="S25" s="11">
        <f>[21]Agosto!$H$22</f>
        <v>23.400000000000002</v>
      </c>
      <c r="T25" s="11">
        <f>[21]Agosto!$H$23</f>
        <v>15.120000000000001</v>
      </c>
      <c r="U25" s="11">
        <f>[21]Agosto!$H$24</f>
        <v>11.879999999999999</v>
      </c>
      <c r="V25" s="11">
        <f>[21]Agosto!$H$25</f>
        <v>13.68</v>
      </c>
      <c r="W25" s="11">
        <f>[21]Agosto!$H$26</f>
        <v>18.720000000000002</v>
      </c>
      <c r="X25" s="11">
        <f>[21]Agosto!$H$27</f>
        <v>19.440000000000001</v>
      </c>
      <c r="Y25" s="11">
        <f>[21]Agosto!$H$28</f>
        <v>29.880000000000003</v>
      </c>
      <c r="Z25" s="11">
        <f>[21]Agosto!$H$29</f>
        <v>30.240000000000002</v>
      </c>
      <c r="AA25" s="11">
        <f>[21]Agosto!$H$30</f>
        <v>24.48</v>
      </c>
      <c r="AB25" s="11">
        <f>[21]Agosto!$H$31</f>
        <v>16.2</v>
      </c>
      <c r="AC25" s="11">
        <f>[21]Agosto!$H$32</f>
        <v>20.88</v>
      </c>
      <c r="AD25" s="11">
        <f>[21]Agosto!$H$33</f>
        <v>30.240000000000002</v>
      </c>
      <c r="AE25" s="11">
        <f>[21]Agosto!$H$34</f>
        <v>28.8</v>
      </c>
      <c r="AF25" s="11">
        <f>[21]Agosto!$H$35</f>
        <v>17.64</v>
      </c>
      <c r="AG25" s="15">
        <f t="shared" ref="AG25:AG26" si="13">MAX(B25:AF25)</f>
        <v>38.519999999999996</v>
      </c>
      <c r="AH25" s="117">
        <f t="shared" ref="AH25:AH26" si="14">AVERAGE(B25:AF25)</f>
        <v>25.188387096774189</v>
      </c>
      <c r="AI25" s="12" t="s">
        <v>47</v>
      </c>
    </row>
    <row r="26" spans="1:38" x14ac:dyDescent="0.2">
      <c r="A26" s="58" t="s">
        <v>171</v>
      </c>
      <c r="B26" s="11">
        <f>[22]Agosto!$H$5</f>
        <v>29.52</v>
      </c>
      <c r="C26" s="11">
        <f>[22]Agosto!$H$6</f>
        <v>21.240000000000002</v>
      </c>
      <c r="D26" s="11">
        <f>[22]Agosto!$H$7</f>
        <v>16.2</v>
      </c>
      <c r="E26" s="11">
        <f>[22]Agosto!$H$8</f>
        <v>17.64</v>
      </c>
      <c r="F26" s="11">
        <f>[22]Agosto!$H$9</f>
        <v>14.04</v>
      </c>
      <c r="G26" s="11">
        <f>[22]Agosto!$H$10</f>
        <v>17.28</v>
      </c>
      <c r="H26" s="11">
        <f>[22]Agosto!$H$11</f>
        <v>20.88</v>
      </c>
      <c r="I26" s="11">
        <f>[22]Agosto!$H$12</f>
        <v>15.840000000000002</v>
      </c>
      <c r="J26" s="11">
        <f>[22]Agosto!$H$13</f>
        <v>30.6</v>
      </c>
      <c r="K26" s="11">
        <f>[22]Agosto!$H$14</f>
        <v>10.44</v>
      </c>
      <c r="L26" s="11">
        <f>[22]Agosto!$H$15</f>
        <v>16.920000000000002</v>
      </c>
      <c r="M26" s="11">
        <f>[22]Agosto!$H$16</f>
        <v>24.840000000000003</v>
      </c>
      <c r="N26" s="11">
        <f>[22]Agosto!$H$17</f>
        <v>20.16</v>
      </c>
      <c r="O26" s="11">
        <f>[22]Agosto!$H$18</f>
        <v>19.440000000000001</v>
      </c>
      <c r="P26" s="11">
        <f>[22]Agosto!$H$19</f>
        <v>14.4</v>
      </c>
      <c r="Q26" s="11">
        <f>[22]Agosto!$H$20</f>
        <v>15.48</v>
      </c>
      <c r="R26" s="11">
        <f>[22]Agosto!$H$21</f>
        <v>26.64</v>
      </c>
      <c r="S26" s="11">
        <f>[22]Agosto!$H$22</f>
        <v>30.96</v>
      </c>
      <c r="T26" s="11">
        <f>[22]Agosto!$H$23</f>
        <v>15.840000000000002</v>
      </c>
      <c r="U26" s="11">
        <f>[22]Agosto!$H$24</f>
        <v>12.24</v>
      </c>
      <c r="V26" s="11">
        <f>[22]Agosto!$H$25</f>
        <v>13.32</v>
      </c>
      <c r="W26" s="11">
        <f>[22]Agosto!$H$26</f>
        <v>16.559999999999999</v>
      </c>
      <c r="X26" s="11">
        <f>[22]Agosto!$H$27</f>
        <v>11.879999999999999</v>
      </c>
      <c r="Y26" s="11">
        <f>[22]Agosto!$H$28</f>
        <v>15.840000000000002</v>
      </c>
      <c r="Z26" s="11">
        <f>[22]Agosto!$H$29</f>
        <v>17.64</v>
      </c>
      <c r="AA26" s="11">
        <f>[22]Agosto!$H$30</f>
        <v>20.16</v>
      </c>
      <c r="AB26" s="11">
        <f>[22]Agosto!$H$31</f>
        <v>21.6</v>
      </c>
      <c r="AC26" s="11">
        <f>[22]Agosto!$H$32</f>
        <v>12.24</v>
      </c>
      <c r="AD26" s="11">
        <f>[22]Agosto!$H$33</f>
        <v>15.120000000000001</v>
      </c>
      <c r="AE26" s="11">
        <f>[22]Agosto!$H$34</f>
        <v>16.559999999999999</v>
      </c>
      <c r="AF26" s="11">
        <f>[22]Agosto!$H$35</f>
        <v>16.920000000000002</v>
      </c>
      <c r="AG26" s="15">
        <f t="shared" si="13"/>
        <v>30.96</v>
      </c>
      <c r="AH26" s="117">
        <f t="shared" si="14"/>
        <v>18.336774193548383</v>
      </c>
      <c r="AI26" t="s">
        <v>47</v>
      </c>
      <c r="AJ26" t="s">
        <v>47</v>
      </c>
      <c r="AK26" t="s">
        <v>47</v>
      </c>
      <c r="AL26" t="s">
        <v>47</v>
      </c>
    </row>
    <row r="27" spans="1:38" x14ac:dyDescent="0.2">
      <c r="A27" s="58" t="s">
        <v>8</v>
      </c>
      <c r="B27" s="11">
        <f>[23]Agosto!$H$5</f>
        <v>18</v>
      </c>
      <c r="C27" s="11">
        <f>[23]Agosto!$H$6</f>
        <v>20.16</v>
      </c>
      <c r="D27" s="11">
        <f>[23]Agosto!$H$7</f>
        <v>21.6</v>
      </c>
      <c r="E27" s="11">
        <f>[23]Agosto!$H$8</f>
        <v>13.68</v>
      </c>
      <c r="F27" s="11">
        <f>[23]Agosto!$H$9</f>
        <v>20.88</v>
      </c>
      <c r="G27" s="11">
        <f>[23]Agosto!$H$10</f>
        <v>24.48</v>
      </c>
      <c r="H27" s="11">
        <f>[23]Agosto!$H$11</f>
        <v>18.720000000000002</v>
      </c>
      <c r="I27" s="11">
        <f>[23]Agosto!$H$12</f>
        <v>15.840000000000002</v>
      </c>
      <c r="J27" s="11">
        <f>[23]Agosto!$H$13</f>
        <v>22.32</v>
      </c>
      <c r="K27" s="11">
        <f>[23]Agosto!$H$14</f>
        <v>11.879999999999999</v>
      </c>
      <c r="L27" s="11">
        <f>[23]Agosto!$H$15</f>
        <v>15.120000000000001</v>
      </c>
      <c r="M27" s="11">
        <f>[23]Agosto!$H$16</f>
        <v>19.8</v>
      </c>
      <c r="N27" s="11">
        <f>[23]Agosto!$H$17</f>
        <v>24.840000000000003</v>
      </c>
      <c r="O27" s="11">
        <f>[23]Agosto!$H$18</f>
        <v>17.28</v>
      </c>
      <c r="P27" s="11">
        <f>[23]Agosto!$H$19</f>
        <v>22.32</v>
      </c>
      <c r="Q27" s="11">
        <f>[23]Agosto!$H$20</f>
        <v>28.08</v>
      </c>
      <c r="R27" s="11">
        <f>[23]Agosto!$H$21</f>
        <v>21.240000000000002</v>
      </c>
      <c r="S27" s="11">
        <f>[23]Agosto!$H$22</f>
        <v>10.8</v>
      </c>
      <c r="T27" s="11">
        <f>[23]Agosto!$H$23</f>
        <v>9.3600000000000012</v>
      </c>
      <c r="U27" s="11">
        <f>[23]Agosto!$H$24</f>
        <v>11.520000000000001</v>
      </c>
      <c r="V27" s="11">
        <f>[23]Agosto!$H$25</f>
        <v>10.8</v>
      </c>
      <c r="W27" s="11">
        <f>[23]Agosto!$H$26</f>
        <v>20.52</v>
      </c>
      <c r="X27" s="11">
        <f>[23]Agosto!$H$27</f>
        <v>13.32</v>
      </c>
      <c r="Y27" s="11">
        <f>[23]Agosto!$H$28</f>
        <v>21.6</v>
      </c>
      <c r="Z27" s="11">
        <f>[23]Agosto!$H$29</f>
        <v>24.12</v>
      </c>
      <c r="AA27" s="11">
        <f>[23]Agosto!$H$30</f>
        <v>20.16</v>
      </c>
      <c r="AB27" s="11">
        <f>[23]Agosto!$H$31</f>
        <v>12.24</v>
      </c>
      <c r="AC27" s="11">
        <f>[23]Agosto!$H$32</f>
        <v>19.079999999999998</v>
      </c>
      <c r="AD27" s="11">
        <f>[23]Agosto!$H$33</f>
        <v>19.440000000000001</v>
      </c>
      <c r="AE27" s="11">
        <f>[23]Agosto!$H$34</f>
        <v>15.840000000000002</v>
      </c>
      <c r="AF27" s="11">
        <f>[23]Agosto!$H$35</f>
        <v>12.96</v>
      </c>
      <c r="AG27" s="15">
        <f t="shared" ref="AG27:AG29" si="15">MAX(B27:AF27)</f>
        <v>28.08</v>
      </c>
      <c r="AH27" s="117">
        <f>AVERAGE(B27:AF27)</f>
        <v>18.000000000000004</v>
      </c>
      <c r="AK27" t="s">
        <v>47</v>
      </c>
    </row>
    <row r="28" spans="1:38" x14ac:dyDescent="0.2">
      <c r="A28" s="58" t="s">
        <v>9</v>
      </c>
      <c r="B28" s="11">
        <f>[24]Agosto!$H$5</f>
        <v>23.040000000000003</v>
      </c>
      <c r="C28" s="11">
        <f>[24]Agosto!$H$6</f>
        <v>26.64</v>
      </c>
      <c r="D28" s="11">
        <f>[24]Agosto!$H$7</f>
        <v>26.64</v>
      </c>
      <c r="E28" s="11">
        <f>[24]Agosto!$H$8</f>
        <v>17.28</v>
      </c>
      <c r="F28" s="11">
        <f>[24]Agosto!$H$9</f>
        <v>17.64</v>
      </c>
      <c r="G28" s="11">
        <f>[24]Agosto!$H$10</f>
        <v>23.040000000000003</v>
      </c>
      <c r="H28" s="11">
        <f>[24]Agosto!$H$11</f>
        <v>18.720000000000002</v>
      </c>
      <c r="I28" s="11">
        <f>[24]Agosto!$H$12</f>
        <v>16.920000000000002</v>
      </c>
      <c r="J28" s="11">
        <f>[24]Agosto!$H$13</f>
        <v>25.56</v>
      </c>
      <c r="K28" s="11">
        <f>[24]Agosto!$H$14</f>
        <v>20.52</v>
      </c>
      <c r="L28" s="11">
        <f>[24]Agosto!$H$15</f>
        <v>19.079999999999998</v>
      </c>
      <c r="M28" s="11">
        <f>[24]Agosto!$H$16</f>
        <v>19.079999999999998</v>
      </c>
      <c r="N28" s="11">
        <f>[24]Agosto!$H$17</f>
        <v>25.2</v>
      </c>
      <c r="O28" s="11">
        <f>[24]Agosto!$H$18</f>
        <v>28.8</v>
      </c>
      <c r="P28" s="11">
        <f>[24]Agosto!$H$19</f>
        <v>18</v>
      </c>
      <c r="Q28" s="11">
        <f>[24]Agosto!$H$20</f>
        <v>19.079999999999998</v>
      </c>
      <c r="R28" s="11">
        <f>[24]Agosto!$H$21</f>
        <v>20.88</v>
      </c>
      <c r="S28" s="11">
        <f>[24]Agosto!$H$22</f>
        <v>16.559999999999999</v>
      </c>
      <c r="T28" s="11">
        <f>[24]Agosto!$H$23</f>
        <v>11.879999999999999</v>
      </c>
      <c r="U28" s="11">
        <f>[24]Agosto!$H$24</f>
        <v>19.8</v>
      </c>
      <c r="V28" s="11">
        <f>[24]Agosto!$H$25</f>
        <v>12.6</v>
      </c>
      <c r="W28" s="11">
        <f>[24]Agosto!$H$26</f>
        <v>15.840000000000002</v>
      </c>
      <c r="X28" s="11">
        <f>[24]Agosto!$H$27</f>
        <v>13.32</v>
      </c>
      <c r="Y28" s="11">
        <f>[24]Agosto!$H$28</f>
        <v>14.04</v>
      </c>
      <c r="Z28" s="11">
        <f>[24]Agosto!$H$29</f>
        <v>18.720000000000002</v>
      </c>
      <c r="AA28" s="11">
        <f>[24]Agosto!$H$30</f>
        <v>27.36</v>
      </c>
      <c r="AB28" s="11">
        <f>[24]Agosto!$H$31</f>
        <v>19.440000000000001</v>
      </c>
      <c r="AC28" s="11">
        <f>[24]Agosto!$H$32</f>
        <v>15.840000000000002</v>
      </c>
      <c r="AD28" s="11">
        <f>[24]Agosto!$H$33</f>
        <v>17.28</v>
      </c>
      <c r="AE28" s="11">
        <f>[24]Agosto!$H$34</f>
        <v>16.920000000000002</v>
      </c>
      <c r="AF28" s="11">
        <f>[24]Agosto!$H$35</f>
        <v>19.8</v>
      </c>
      <c r="AG28" s="15">
        <f t="shared" si="15"/>
        <v>28.8</v>
      </c>
      <c r="AH28" s="117">
        <f t="shared" ref="AH28:AH31" si="16">AVERAGE(B28:AF28)</f>
        <v>19.53290322580645</v>
      </c>
      <c r="AK28" t="s">
        <v>47</v>
      </c>
    </row>
    <row r="29" spans="1:38" x14ac:dyDescent="0.2">
      <c r="A29" s="58" t="s">
        <v>42</v>
      </c>
      <c r="B29" s="11">
        <f>[25]Agosto!$H$5</f>
        <v>16.920000000000002</v>
      </c>
      <c r="C29" s="11">
        <f>[25]Agosto!$H$6</f>
        <v>20.88</v>
      </c>
      <c r="D29" s="11">
        <f>[25]Agosto!$H$7</f>
        <v>10.44</v>
      </c>
      <c r="E29" s="11">
        <f>[25]Agosto!$H$8</f>
        <v>5.4</v>
      </c>
      <c r="F29" s="11">
        <f>[25]Agosto!$H$9</f>
        <v>11.879999999999999</v>
      </c>
      <c r="G29" s="11">
        <f>[25]Agosto!$H$10</f>
        <v>15.840000000000002</v>
      </c>
      <c r="H29" s="11">
        <f>[25]Agosto!$H$11</f>
        <v>18.36</v>
      </c>
      <c r="I29" s="11">
        <f>[25]Agosto!$H$12</f>
        <v>16.920000000000002</v>
      </c>
      <c r="J29" s="11">
        <f>[25]Agosto!$H$13</f>
        <v>22.68</v>
      </c>
      <c r="K29" s="11">
        <f>[25]Agosto!$H$14</f>
        <v>11.879999999999999</v>
      </c>
      <c r="L29" s="11">
        <f>[25]Agosto!$H$15</f>
        <v>16.920000000000002</v>
      </c>
      <c r="M29" s="11">
        <f>[25]Agosto!$H$16</f>
        <v>15.840000000000002</v>
      </c>
      <c r="N29" s="11">
        <f>[25]Agosto!$H$17</f>
        <v>12.6</v>
      </c>
      <c r="O29" s="11">
        <f>[25]Agosto!$H$18</f>
        <v>10.44</v>
      </c>
      <c r="P29" s="11">
        <f>[25]Agosto!$H$19</f>
        <v>12.96</v>
      </c>
      <c r="Q29" s="11">
        <f>[25]Agosto!$H$20</f>
        <v>16.2</v>
      </c>
      <c r="R29" s="11">
        <f>[25]Agosto!$H$21</f>
        <v>19.8</v>
      </c>
      <c r="S29" s="11">
        <f>[25]Agosto!$H$22</f>
        <v>14.76</v>
      </c>
      <c r="T29" s="11">
        <f>[25]Agosto!$H$23</f>
        <v>12.96</v>
      </c>
      <c r="U29" s="11">
        <f>[25]Agosto!$H$24</f>
        <v>9.3600000000000012</v>
      </c>
      <c r="V29" s="11">
        <f>[25]Agosto!$H$25</f>
        <v>5.04</v>
      </c>
      <c r="W29" s="11">
        <f>[25]Agosto!$H$26</f>
        <v>9</v>
      </c>
      <c r="X29" s="11">
        <f>[25]Agosto!$H$27</f>
        <v>9</v>
      </c>
      <c r="Y29" s="11">
        <f>[25]Agosto!$H$28</f>
        <v>10.44</v>
      </c>
      <c r="Z29" s="11">
        <f>[25]Agosto!$H$29</f>
        <v>12.24</v>
      </c>
      <c r="AA29" s="11">
        <f>[25]Agosto!$H$30</f>
        <v>8.2799999999999994</v>
      </c>
      <c r="AB29" s="11">
        <f>[25]Agosto!$H$31</f>
        <v>26.28</v>
      </c>
      <c r="AC29" s="11">
        <f>[25]Agosto!$H$32</f>
        <v>11.520000000000001</v>
      </c>
      <c r="AD29" s="11">
        <f>[25]Agosto!$H$33</f>
        <v>12.96</v>
      </c>
      <c r="AE29" s="11">
        <f>[25]Agosto!$H$34</f>
        <v>16.559999999999999</v>
      </c>
      <c r="AF29" s="11">
        <f>[25]Agosto!$H$35</f>
        <v>9.3600000000000012</v>
      </c>
      <c r="AG29" s="15">
        <f t="shared" si="15"/>
        <v>26.28</v>
      </c>
      <c r="AH29" s="117">
        <f t="shared" si="16"/>
        <v>13.668387096774195</v>
      </c>
      <c r="AJ29" t="s">
        <v>47</v>
      </c>
    </row>
    <row r="30" spans="1:38" x14ac:dyDescent="0.2">
      <c r="A30" s="58" t="s">
        <v>10</v>
      </c>
      <c r="B30" s="11">
        <f>[26]Agosto!$H$5</f>
        <v>17.64</v>
      </c>
      <c r="C30" s="11">
        <f>[26]Agosto!$H$6</f>
        <v>19.440000000000001</v>
      </c>
      <c r="D30" s="11">
        <f>[26]Agosto!$H$7</f>
        <v>12.96</v>
      </c>
      <c r="E30" s="11">
        <f>[26]Agosto!$H$8</f>
        <v>11.16</v>
      </c>
      <c r="F30" s="11">
        <f>[26]Agosto!$H$9</f>
        <v>16.2</v>
      </c>
      <c r="G30" s="11">
        <f>[26]Agosto!$H$10</f>
        <v>20.52</v>
      </c>
      <c r="H30" s="11">
        <f>[26]Agosto!$H$11</f>
        <v>16.920000000000002</v>
      </c>
      <c r="I30" s="11">
        <f>[26]Agosto!$H$12</f>
        <v>16.2</v>
      </c>
      <c r="J30" s="11">
        <f>[26]Agosto!$H$13</f>
        <v>20.16</v>
      </c>
      <c r="K30" s="11">
        <f>[26]Agosto!$H$14</f>
        <v>13.32</v>
      </c>
      <c r="L30" s="11">
        <f>[26]Agosto!$H$15</f>
        <v>15.840000000000002</v>
      </c>
      <c r="M30" s="11">
        <f>[26]Agosto!$H$16</f>
        <v>13.32</v>
      </c>
      <c r="N30" s="11">
        <f>[26]Agosto!$H$17</f>
        <v>16.920000000000002</v>
      </c>
      <c r="O30" s="11">
        <f>[26]Agosto!$H$18</f>
        <v>11.520000000000001</v>
      </c>
      <c r="P30" s="11">
        <f>[26]Agosto!$H$19</f>
        <v>17.64</v>
      </c>
      <c r="Q30" s="11">
        <f>[26]Agosto!$H$20</f>
        <v>19.8</v>
      </c>
      <c r="R30" s="11">
        <f>[26]Agosto!$H$21</f>
        <v>21.6</v>
      </c>
      <c r="S30" s="11">
        <f>[26]Agosto!$H$22</f>
        <v>17.28</v>
      </c>
      <c r="T30" s="11">
        <f>[26]Agosto!$H$23</f>
        <v>12.24</v>
      </c>
      <c r="U30" s="11">
        <f>[26]Agosto!$H$24</f>
        <v>9</v>
      </c>
      <c r="V30" s="11">
        <f>[26]Agosto!$H$25</f>
        <v>11.16</v>
      </c>
      <c r="W30" s="11">
        <f>[26]Agosto!$H$26</f>
        <v>14.76</v>
      </c>
      <c r="X30" s="11">
        <f>[26]Agosto!$H$27</f>
        <v>8.64</v>
      </c>
      <c r="Y30" s="11">
        <f>[26]Agosto!$H$28</f>
        <v>17.28</v>
      </c>
      <c r="Z30" s="11">
        <f>[26]Agosto!$H$29</f>
        <v>16.920000000000002</v>
      </c>
      <c r="AA30" s="11">
        <f>[26]Agosto!$H$30</f>
        <v>16.2</v>
      </c>
      <c r="AB30" s="11">
        <f>[26]Agosto!$H$31</f>
        <v>11.879999999999999</v>
      </c>
      <c r="AC30" s="11">
        <f>[26]Agosto!$H$32</f>
        <v>13.32</v>
      </c>
      <c r="AD30" s="11">
        <f>[26]Agosto!$H$33</f>
        <v>14.76</v>
      </c>
      <c r="AE30" s="11">
        <f>[26]Agosto!$H$34</f>
        <v>17.64</v>
      </c>
      <c r="AF30" s="11">
        <f>[26]Agosto!$H$35</f>
        <v>20.88</v>
      </c>
      <c r="AG30" s="15">
        <f>MAX(B30:AF30)</f>
        <v>21.6</v>
      </c>
      <c r="AH30" s="117">
        <f t="shared" si="16"/>
        <v>15.584516129032259</v>
      </c>
      <c r="AL30" t="s">
        <v>47</v>
      </c>
    </row>
    <row r="31" spans="1:38" x14ac:dyDescent="0.2">
      <c r="A31" s="58" t="s">
        <v>172</v>
      </c>
      <c r="B31" s="11">
        <f>[27]Agosto!$H$5</f>
        <v>27.720000000000002</v>
      </c>
      <c r="C31" s="11">
        <f>[27]Agosto!$H$6</f>
        <v>44.64</v>
      </c>
      <c r="D31" s="11">
        <f>[27]Agosto!$H$7</f>
        <v>31.319999999999997</v>
      </c>
      <c r="E31" s="11">
        <f>[27]Agosto!$H$8</f>
        <v>21.96</v>
      </c>
      <c r="F31" s="11">
        <f>[27]Agosto!$H$9</f>
        <v>20.52</v>
      </c>
      <c r="G31" s="11">
        <f>[27]Agosto!$H$10</f>
        <v>30.6</v>
      </c>
      <c r="H31" s="11">
        <f>[27]Agosto!$H$11</f>
        <v>21.240000000000002</v>
      </c>
      <c r="I31" s="11">
        <f>[27]Agosto!$H$12</f>
        <v>28.8</v>
      </c>
      <c r="J31" s="11">
        <f>[27]Agosto!$H$13</f>
        <v>33.480000000000004</v>
      </c>
      <c r="K31" s="11">
        <f>[27]Agosto!$H$14</f>
        <v>26.28</v>
      </c>
      <c r="L31" s="11">
        <f>[27]Agosto!$H$15</f>
        <v>28.8</v>
      </c>
      <c r="M31" s="11">
        <f>[27]Agosto!$H$16</f>
        <v>24.840000000000003</v>
      </c>
      <c r="N31" s="11">
        <f>[27]Agosto!$H$17</f>
        <v>36</v>
      </c>
      <c r="O31" s="11">
        <f>[27]Agosto!$H$18</f>
        <v>34.56</v>
      </c>
      <c r="P31" s="11">
        <f>[27]Agosto!$H$19</f>
        <v>27.720000000000002</v>
      </c>
      <c r="Q31" s="11">
        <f>[27]Agosto!$H$20</f>
        <v>30.96</v>
      </c>
      <c r="R31" s="11">
        <f>[27]Agosto!$H$21</f>
        <v>36</v>
      </c>
      <c r="S31" s="11">
        <f>[27]Agosto!$H$22</f>
        <v>30.240000000000002</v>
      </c>
      <c r="T31" s="11">
        <f>[27]Agosto!$H$23</f>
        <v>27.36</v>
      </c>
      <c r="U31" s="11">
        <f>[27]Agosto!$H$24</f>
        <v>19.079999999999998</v>
      </c>
      <c r="V31" s="11">
        <f>[27]Agosto!$H$25</f>
        <v>16.2</v>
      </c>
      <c r="W31" s="11">
        <f>[27]Agosto!$H$26</f>
        <v>24.840000000000003</v>
      </c>
      <c r="X31" s="11">
        <f>[27]Agosto!$H$27</f>
        <v>20.52</v>
      </c>
      <c r="Y31" s="11">
        <f>[27]Agosto!$H$28</f>
        <v>22.68</v>
      </c>
      <c r="Z31" s="11">
        <f>[27]Agosto!$H$29</f>
        <v>26.64</v>
      </c>
      <c r="AA31" s="11">
        <f>[27]Agosto!$H$30</f>
        <v>29.16</v>
      </c>
      <c r="AB31" s="11">
        <f>[27]Agosto!$H$31</f>
        <v>19.079999999999998</v>
      </c>
      <c r="AC31" s="11">
        <f>[27]Agosto!$H$32</f>
        <v>20.16</v>
      </c>
      <c r="AD31" s="11">
        <f>[27]Agosto!$H$33</f>
        <v>26.64</v>
      </c>
      <c r="AE31" s="11">
        <f>[27]Agosto!$H$34</f>
        <v>25.2</v>
      </c>
      <c r="AF31" s="11">
        <f>[27]Agosto!$H$35</f>
        <v>27.720000000000002</v>
      </c>
      <c r="AG31" s="15">
        <f t="shared" ref="AG31" si="17">MAX(B31:AF31)</f>
        <v>44.64</v>
      </c>
      <c r="AH31" s="117">
        <f t="shared" si="16"/>
        <v>27.127741935483876</v>
      </c>
      <c r="AI31" s="12" t="s">
        <v>47</v>
      </c>
      <c r="AK31" t="s">
        <v>47</v>
      </c>
    </row>
    <row r="32" spans="1:38" x14ac:dyDescent="0.2">
      <c r="A32" s="58" t="s">
        <v>11</v>
      </c>
      <c r="B32" s="11">
        <f>[28]Agosto!$H$5</f>
        <v>2.16</v>
      </c>
      <c r="C32" s="11">
        <f>[28]Agosto!$H$6</f>
        <v>16.920000000000002</v>
      </c>
      <c r="D32" s="11">
        <f>[28]Agosto!$H$7</f>
        <v>7.9200000000000008</v>
      </c>
      <c r="E32" s="11">
        <f>[28]Agosto!$H$8</f>
        <v>0.72000000000000008</v>
      </c>
      <c r="F32" s="11">
        <f>[28]Agosto!$H$9</f>
        <v>0.72000000000000008</v>
      </c>
      <c r="G32" s="11">
        <f>[28]Agosto!$H$10</f>
        <v>0.72000000000000008</v>
      </c>
      <c r="H32" s="11">
        <f>[28]Agosto!$H$11</f>
        <v>0</v>
      </c>
      <c r="I32" s="11">
        <f>[28]Agosto!$H$12</f>
        <v>0.36000000000000004</v>
      </c>
      <c r="J32" s="11">
        <f>[28]Agosto!$H$13</f>
        <v>2.16</v>
      </c>
      <c r="K32" s="11">
        <f>[28]Agosto!$H$14</f>
        <v>0.36000000000000004</v>
      </c>
      <c r="L32" s="11">
        <f>[28]Agosto!$H$15</f>
        <v>3.24</v>
      </c>
      <c r="M32" s="11">
        <f>[28]Agosto!$H$16</f>
        <v>10.44</v>
      </c>
      <c r="N32" s="11">
        <f>[28]Agosto!$H$17</f>
        <v>11.16</v>
      </c>
      <c r="O32" s="11">
        <f>[28]Agosto!$H$18</f>
        <v>11.879999999999999</v>
      </c>
      <c r="P32" s="11">
        <f>[28]Agosto!$H$19</f>
        <v>14.76</v>
      </c>
      <c r="Q32" s="11">
        <f>[28]Agosto!$H$20</f>
        <v>8.2799999999999994</v>
      </c>
      <c r="R32" s="11">
        <f>[28]Agosto!$H$21</f>
        <v>10.8</v>
      </c>
      <c r="S32" s="11">
        <f>[28]Agosto!$H$22</f>
        <v>10.08</v>
      </c>
      <c r="T32" s="11">
        <f>[28]Agosto!$H$23</f>
        <v>16.920000000000002</v>
      </c>
      <c r="U32" s="11">
        <f>[28]Agosto!$H$24</f>
        <v>8.64</v>
      </c>
      <c r="V32" s="11">
        <f>[28]Agosto!$H$25</f>
        <v>9</v>
      </c>
      <c r="W32" s="11">
        <f>[28]Agosto!$H$26</f>
        <v>9.3600000000000012</v>
      </c>
      <c r="X32" s="11">
        <f>[28]Agosto!$H$27</f>
        <v>8.2799999999999994</v>
      </c>
      <c r="Y32" s="11">
        <f>[28]Agosto!$H$28</f>
        <v>10.08</v>
      </c>
      <c r="Z32" s="11">
        <f>[28]Agosto!$H$29</f>
        <v>13.32</v>
      </c>
      <c r="AA32" s="11">
        <f>[28]Agosto!$H$30</f>
        <v>12.6</v>
      </c>
      <c r="AB32" s="11">
        <f>[28]Agosto!$H$31</f>
        <v>11.879999999999999</v>
      </c>
      <c r="AC32" s="11">
        <f>[28]Agosto!$H$32</f>
        <v>9.3600000000000012</v>
      </c>
      <c r="AD32" s="11">
        <f>[28]Agosto!$H$33</f>
        <v>7.2</v>
      </c>
      <c r="AE32" s="11">
        <f>[28]Agosto!$H$34</f>
        <v>9.7200000000000006</v>
      </c>
      <c r="AF32" s="11">
        <f>[28]Agosto!$H$35</f>
        <v>18</v>
      </c>
      <c r="AG32" s="15">
        <f>MAX(B32:AF32)</f>
        <v>18</v>
      </c>
      <c r="AH32" s="117">
        <f t="shared" ref="AH32:AH35" si="18">AVERAGE(B32:AF32)</f>
        <v>8.2916129032258077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>
        <f>[29]Agosto!$H$5</f>
        <v>15.120000000000001</v>
      </c>
      <c r="C33" s="11">
        <f>[29]Agosto!$H$6</f>
        <v>19.079999999999998</v>
      </c>
      <c r="D33" s="11">
        <f>[29]Agosto!$H$7</f>
        <v>14.04</v>
      </c>
      <c r="E33" s="11" t="str">
        <f>[29]Agosto!$H$8</f>
        <v>*</v>
      </c>
      <c r="F33" s="11" t="str">
        <f>[29]Agosto!$H$9</f>
        <v>*</v>
      </c>
      <c r="G33" s="11" t="str">
        <f>[29]Agosto!$H$10</f>
        <v>*</v>
      </c>
      <c r="H33" s="11" t="str">
        <f>[29]Agosto!$H$11</f>
        <v>*</v>
      </c>
      <c r="I33" s="11" t="str">
        <f>[29]Agosto!$H$12</f>
        <v>*</v>
      </c>
      <c r="J33" s="11" t="str">
        <f>[29]Agosto!$H$13</f>
        <v>*</v>
      </c>
      <c r="K33" s="11" t="str">
        <f>[29]Agosto!$H$14</f>
        <v>*</v>
      </c>
      <c r="L33" s="11" t="str">
        <f>[29]Agosto!$H$15</f>
        <v>*</v>
      </c>
      <c r="M33" s="11" t="str">
        <f>[29]Agosto!$H$16</f>
        <v>*</v>
      </c>
      <c r="N33" s="11" t="str">
        <f>[29]Agosto!$H$17</f>
        <v>*</v>
      </c>
      <c r="O33" s="11" t="str">
        <f>[29]Agosto!$H$18</f>
        <v>*</v>
      </c>
      <c r="P33" s="11" t="str">
        <f>[29]Agosto!$H$19</f>
        <v>*</v>
      </c>
      <c r="Q33" s="11" t="str">
        <f>[29]Agosto!$H$20</f>
        <v>*</v>
      </c>
      <c r="R33" s="11" t="str">
        <f>[29]Agosto!$H$21</f>
        <v>*</v>
      </c>
      <c r="S33" s="11" t="str">
        <f>[29]Agosto!$H$22</f>
        <v>*</v>
      </c>
      <c r="T33" s="11" t="str">
        <f>[29]Agosto!$H$23</f>
        <v>*</v>
      </c>
      <c r="U33" s="11" t="str">
        <f>[29]Agosto!$H$24</f>
        <v>*</v>
      </c>
      <c r="V33" s="11" t="str">
        <f>[29]Agosto!$H$25</f>
        <v>*</v>
      </c>
      <c r="W33" s="11" t="str">
        <f>[29]Agosto!$H$26</f>
        <v>*</v>
      </c>
      <c r="X33" s="11" t="str">
        <f>[29]Agosto!$H$27</f>
        <v>*</v>
      </c>
      <c r="Y33" s="11" t="str">
        <f>[29]Agosto!$H$28</f>
        <v>*</v>
      </c>
      <c r="Z33" s="11" t="str">
        <f>[29]Agosto!$H$29</f>
        <v>*</v>
      </c>
      <c r="AA33" s="11" t="str">
        <f>[29]Agosto!$H$30</f>
        <v>*</v>
      </c>
      <c r="AB33" s="11" t="str">
        <f>[29]Agosto!$H$31</f>
        <v>*</v>
      </c>
      <c r="AC33" s="11">
        <f>[29]Agosto!$H$32</f>
        <v>8.2799999999999994</v>
      </c>
      <c r="AD33" s="11">
        <f>[29]Agosto!$H$33</f>
        <v>7.9200000000000008</v>
      </c>
      <c r="AE33" s="11">
        <f>[29]Agosto!$H$34</f>
        <v>14.4</v>
      </c>
      <c r="AF33" s="11">
        <f>[29]Agosto!$H$35</f>
        <v>11.879999999999999</v>
      </c>
      <c r="AG33" s="15">
        <f>MAX(B33:AF33)</f>
        <v>19.079999999999998</v>
      </c>
      <c r="AH33" s="117">
        <f t="shared" si="18"/>
        <v>12.959999999999999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>
        <f>[30]Agosto!$H$5</f>
        <v>21.6</v>
      </c>
      <c r="C34" s="11">
        <f>[30]Agosto!$H$6</f>
        <v>30.240000000000002</v>
      </c>
      <c r="D34" s="11">
        <f>[30]Agosto!$H$7</f>
        <v>22.68</v>
      </c>
      <c r="E34" s="11">
        <f>[30]Agosto!$H$8</f>
        <v>15.120000000000001</v>
      </c>
      <c r="F34" s="11">
        <f>[30]Agosto!$H$9</f>
        <v>11.16</v>
      </c>
      <c r="G34" s="11">
        <f>[30]Agosto!$H$10</f>
        <v>20.16</v>
      </c>
      <c r="H34" s="11">
        <f>[30]Agosto!$H$11</f>
        <v>30.96</v>
      </c>
      <c r="I34" s="11">
        <f>[30]Agosto!$H$12</f>
        <v>20.52</v>
      </c>
      <c r="J34" s="11">
        <f>[30]Agosto!$H$13</f>
        <v>18</v>
      </c>
      <c r="K34" s="11">
        <f>[30]Agosto!$H$14</f>
        <v>19.8</v>
      </c>
      <c r="L34" s="11">
        <f>[30]Agosto!$H$15</f>
        <v>20.16</v>
      </c>
      <c r="M34" s="11">
        <f>[30]Agosto!$H$16</f>
        <v>16.2</v>
      </c>
      <c r="N34" s="11">
        <f>[30]Agosto!$H$17</f>
        <v>25.2</v>
      </c>
      <c r="O34" s="11">
        <f>[30]Agosto!$H$18</f>
        <v>19.079999999999998</v>
      </c>
      <c r="P34" s="11">
        <f>[30]Agosto!$H$19</f>
        <v>11.520000000000001</v>
      </c>
      <c r="Q34" s="11">
        <f>[30]Agosto!$H$20</f>
        <v>19.079999999999998</v>
      </c>
      <c r="R34" s="11">
        <f>[30]Agosto!$H$21</f>
        <v>26.28</v>
      </c>
      <c r="S34" s="11">
        <f>[30]Agosto!$H$22</f>
        <v>19.079999999999998</v>
      </c>
      <c r="T34" s="11">
        <f>[30]Agosto!$H$23</f>
        <v>15.840000000000002</v>
      </c>
      <c r="U34" s="11">
        <f>[30]Agosto!$H$24</f>
        <v>11.879999999999999</v>
      </c>
      <c r="V34" s="11">
        <f>[30]Agosto!$H$25</f>
        <v>14.04</v>
      </c>
      <c r="W34" s="11">
        <f>[30]Agosto!$H$26</f>
        <v>10.08</v>
      </c>
      <c r="X34" s="11">
        <f>[30]Agosto!$H$27</f>
        <v>15.120000000000001</v>
      </c>
      <c r="Y34" s="11">
        <f>[30]Agosto!$H$28</f>
        <v>9</v>
      </c>
      <c r="Z34" s="11">
        <f>[30]Agosto!$H$29</f>
        <v>20.52</v>
      </c>
      <c r="AA34" s="11">
        <f>[30]Agosto!$H$30</f>
        <v>20.52</v>
      </c>
      <c r="AB34" s="11">
        <f>[30]Agosto!$H$31</f>
        <v>12.96</v>
      </c>
      <c r="AC34" s="11">
        <f>[30]Agosto!$H$32</f>
        <v>10.08</v>
      </c>
      <c r="AD34" s="11">
        <f>[30]Agosto!$H$33</f>
        <v>14.4</v>
      </c>
      <c r="AE34" s="11">
        <f>[30]Agosto!$H$34</f>
        <v>19.440000000000001</v>
      </c>
      <c r="AF34" s="11">
        <f>[30]Agosto!$H$35</f>
        <v>23.040000000000003</v>
      </c>
      <c r="AG34" s="15">
        <f>MAX(B34:AF34)</f>
        <v>30.96</v>
      </c>
      <c r="AH34" s="117">
        <f t="shared" si="18"/>
        <v>18.185806451612898</v>
      </c>
      <c r="AK34" t="s">
        <v>47</v>
      </c>
    </row>
    <row r="35" spans="1:38" x14ac:dyDescent="0.2">
      <c r="A35" s="58" t="s">
        <v>173</v>
      </c>
      <c r="B35" s="11">
        <f>[31]Agosto!$H$5</f>
        <v>21.6</v>
      </c>
      <c r="C35" s="11">
        <f>[31]Agosto!$H$6</f>
        <v>19.8</v>
      </c>
      <c r="D35" s="11">
        <f>[31]Agosto!$H$7</f>
        <v>16.920000000000002</v>
      </c>
      <c r="E35" s="11">
        <f>[31]Agosto!$H$8</f>
        <v>11.879999999999999</v>
      </c>
      <c r="F35" s="11">
        <f>[31]Agosto!$H$9</f>
        <v>15.48</v>
      </c>
      <c r="G35" s="11">
        <f>[31]Agosto!$H$10</f>
        <v>25.2</v>
      </c>
      <c r="H35" s="11">
        <f>[31]Agosto!$H$11</f>
        <v>21.240000000000002</v>
      </c>
      <c r="I35" s="11">
        <f>[31]Agosto!$H$12</f>
        <v>18.36</v>
      </c>
      <c r="J35" s="11">
        <f>[31]Agosto!$H$13</f>
        <v>24.840000000000003</v>
      </c>
      <c r="K35" s="11">
        <f>[31]Agosto!$H$14</f>
        <v>11.16</v>
      </c>
      <c r="L35" s="11">
        <f>[31]Agosto!$H$15</f>
        <v>16.920000000000002</v>
      </c>
      <c r="M35" s="11">
        <f>[31]Agosto!$H$16</f>
        <v>20.16</v>
      </c>
      <c r="N35" s="11">
        <f>[31]Agosto!$H$17</f>
        <v>18</v>
      </c>
      <c r="O35" s="11">
        <f>[31]Agosto!$H$18</f>
        <v>11.879999999999999</v>
      </c>
      <c r="P35" s="11">
        <f>[31]Agosto!$H$19</f>
        <v>20.88</v>
      </c>
      <c r="Q35" s="11">
        <f>[31]Agosto!$H$20</f>
        <v>21.240000000000002</v>
      </c>
      <c r="R35" s="11">
        <f>[31]Agosto!$H$21</f>
        <v>20.88</v>
      </c>
      <c r="S35" s="11">
        <f>[31]Agosto!$H$22</f>
        <v>20.52</v>
      </c>
      <c r="T35" s="11">
        <f>[31]Agosto!$H$23</f>
        <v>10.8</v>
      </c>
      <c r="U35" s="11">
        <f>[31]Agosto!$H$24</f>
        <v>12.24</v>
      </c>
      <c r="V35" s="11">
        <f>[31]Agosto!$H$25</f>
        <v>12.96</v>
      </c>
      <c r="W35" s="11">
        <f>[31]Agosto!$H$26</f>
        <v>18.36</v>
      </c>
      <c r="X35" s="11">
        <f>[31]Agosto!$H$27</f>
        <v>11.16</v>
      </c>
      <c r="Y35" s="11">
        <f>[31]Agosto!$H$28</f>
        <v>15.120000000000001</v>
      </c>
      <c r="Z35" s="11">
        <f>[31]Agosto!$H$29</f>
        <v>23.040000000000003</v>
      </c>
      <c r="AA35" s="11">
        <f>[31]Agosto!$H$30</f>
        <v>24.12</v>
      </c>
      <c r="AB35" s="11">
        <f>[31]Agosto!$H$31</f>
        <v>8.2799999999999994</v>
      </c>
      <c r="AC35" s="11">
        <f>[31]Agosto!$H$32</f>
        <v>12.24</v>
      </c>
      <c r="AD35" s="11">
        <f>[31]Agosto!$H$33</f>
        <v>18.720000000000002</v>
      </c>
      <c r="AE35" s="11">
        <f>[31]Agosto!$H$34</f>
        <v>16.920000000000002</v>
      </c>
      <c r="AF35" s="11">
        <f>[31]Agosto!$H$35</f>
        <v>23.400000000000002</v>
      </c>
      <c r="AG35" s="15">
        <f t="shared" ref="AG35" si="19">MAX(B35:AF35)</f>
        <v>25.2</v>
      </c>
      <c r="AH35" s="117">
        <f t="shared" si="18"/>
        <v>17.558709677419355</v>
      </c>
      <c r="AK35" t="s">
        <v>47</v>
      </c>
    </row>
    <row r="36" spans="1:38" x14ac:dyDescent="0.2">
      <c r="A36" s="58" t="s">
        <v>144</v>
      </c>
      <c r="B36" s="11" t="str">
        <f>[32]Agosto!$H$5</f>
        <v>*</v>
      </c>
      <c r="C36" s="11" t="str">
        <f>[32]Agosto!$H$6</f>
        <v>*</v>
      </c>
      <c r="D36" s="11" t="str">
        <f>[32]Agosto!$H$7</f>
        <v>*</v>
      </c>
      <c r="E36" s="11" t="str">
        <f>[32]Agosto!$H$8</f>
        <v>*</v>
      </c>
      <c r="F36" s="11" t="str">
        <f>[32]Agosto!$H$9</f>
        <v>*</v>
      </c>
      <c r="G36" s="11" t="str">
        <f>[32]Agosto!$H$10</f>
        <v>*</v>
      </c>
      <c r="H36" s="11" t="str">
        <f>[32]Agosto!$H$11</f>
        <v>*</v>
      </c>
      <c r="I36" s="11" t="str">
        <f>[32]Agosto!$H$12</f>
        <v>*</v>
      </c>
      <c r="J36" s="11" t="str">
        <f>[32]Agosto!$H$13</f>
        <v>*</v>
      </c>
      <c r="K36" s="11" t="str">
        <f>[32]Agosto!$H$14</f>
        <v>*</v>
      </c>
      <c r="L36" s="11" t="str">
        <f>[32]Agosto!$H$15</f>
        <v>*</v>
      </c>
      <c r="M36" s="11" t="str">
        <f>[32]Agosto!$H$16</f>
        <v>*</v>
      </c>
      <c r="N36" s="11" t="str">
        <f>[32]Agosto!$H$17</f>
        <v>*</v>
      </c>
      <c r="O36" s="11" t="str">
        <f>[32]Agosto!$H$18</f>
        <v>*</v>
      </c>
      <c r="P36" s="11" t="str">
        <f>[32]Agosto!$H$19</f>
        <v>*</v>
      </c>
      <c r="Q36" s="11" t="str">
        <f>[32]Agosto!$H$20</f>
        <v>*</v>
      </c>
      <c r="R36" s="11" t="str">
        <f>[32]Agosto!$H$21</f>
        <v>*</v>
      </c>
      <c r="S36" s="11" t="str">
        <f>[32]Agosto!$H$22</f>
        <v>*</v>
      </c>
      <c r="T36" s="11" t="str">
        <f>[32]Agosto!$H$23</f>
        <v>*</v>
      </c>
      <c r="U36" s="11" t="str">
        <f>[32]Agosto!$H$24</f>
        <v>*</v>
      </c>
      <c r="V36" s="11" t="str">
        <f>[32]Agosto!$H$25</f>
        <v>*</v>
      </c>
      <c r="W36" s="11" t="str">
        <f>[32]Agosto!$H$26</f>
        <v>*</v>
      </c>
      <c r="X36" s="11" t="str">
        <f>[32]Agosto!$H$27</f>
        <v>*</v>
      </c>
      <c r="Y36" s="11" t="str">
        <f>[32]Agosto!$H$28</f>
        <v>*</v>
      </c>
      <c r="Z36" s="11" t="str">
        <f>[32]Agosto!$H$29</f>
        <v>*</v>
      </c>
      <c r="AA36" s="11" t="str">
        <f>[32]Agosto!$H$30</f>
        <v>*</v>
      </c>
      <c r="AB36" s="11" t="str">
        <f>[32]Agosto!$H$31</f>
        <v>*</v>
      </c>
      <c r="AC36" s="11" t="str">
        <f>[32]Agosto!$H$32</f>
        <v>*</v>
      </c>
      <c r="AD36" s="11" t="str">
        <f>[32]Agosto!$H$33</f>
        <v>*</v>
      </c>
      <c r="AE36" s="11" t="str">
        <f>[32]Agosto!$H$34</f>
        <v>*</v>
      </c>
      <c r="AF36" s="11" t="str">
        <f>[32]Agosto!$H$35</f>
        <v>*</v>
      </c>
      <c r="AG36" s="87" t="s">
        <v>226</v>
      </c>
      <c r="AH36" s="109" t="s">
        <v>226</v>
      </c>
      <c r="AK36" t="s">
        <v>47</v>
      </c>
    </row>
    <row r="37" spans="1:38" x14ac:dyDescent="0.2">
      <c r="A37" s="58" t="s">
        <v>14</v>
      </c>
      <c r="B37" s="11">
        <f>[33]Agosto!$H$5</f>
        <v>16.920000000000002</v>
      </c>
      <c r="C37" s="11">
        <f>[33]Agosto!$H$6</f>
        <v>27</v>
      </c>
      <c r="D37" s="11">
        <f>[33]Agosto!$H$7</f>
        <v>25.56</v>
      </c>
      <c r="E37" s="11">
        <f>[33]Agosto!$H$8</f>
        <v>17.28</v>
      </c>
      <c r="F37" s="11">
        <f>[33]Agosto!$H$9</f>
        <v>19.440000000000001</v>
      </c>
      <c r="G37" s="11">
        <f>[33]Agosto!$H$10</f>
        <v>25.2</v>
      </c>
      <c r="H37" s="11">
        <f>[33]Agosto!$H$11</f>
        <v>12.6</v>
      </c>
      <c r="I37" s="11">
        <f>[33]Agosto!$H$12</f>
        <v>14.04</v>
      </c>
      <c r="J37" s="11">
        <f>[33]Agosto!$H$13</f>
        <v>17.28</v>
      </c>
      <c r="K37" s="11">
        <f>[33]Agosto!$H$14</f>
        <v>13.32</v>
      </c>
      <c r="L37" s="11">
        <f>[33]Agosto!$H$15</f>
        <v>13.32</v>
      </c>
      <c r="M37" s="11">
        <f>[33]Agosto!$H$16</f>
        <v>14.76</v>
      </c>
      <c r="N37" s="11">
        <f>[33]Agosto!$H$17</f>
        <v>9.7200000000000006</v>
      </c>
      <c r="O37" s="11">
        <f>[33]Agosto!$H$18</f>
        <v>25.56</v>
      </c>
      <c r="P37" s="11">
        <f>[33]Agosto!$H$19</f>
        <v>18.720000000000002</v>
      </c>
      <c r="Q37" s="11">
        <f>[33]Agosto!$H$20</f>
        <v>15.48</v>
      </c>
      <c r="R37" s="11">
        <f>[33]Agosto!$H$21</f>
        <v>18.36</v>
      </c>
      <c r="S37" s="11">
        <f>[33]Agosto!$H$22</f>
        <v>16.2</v>
      </c>
      <c r="T37" s="11">
        <f>[33]Agosto!$H$23</f>
        <v>24.48</v>
      </c>
      <c r="U37" s="11">
        <f>[33]Agosto!$H$24</f>
        <v>15.120000000000001</v>
      </c>
      <c r="V37" s="11">
        <f>[33]Agosto!$H$25</f>
        <v>13.68</v>
      </c>
      <c r="W37" s="11">
        <f>[33]Agosto!$H$26</f>
        <v>16.920000000000002</v>
      </c>
      <c r="X37" s="11">
        <f>[33]Agosto!$H$27</f>
        <v>15.840000000000002</v>
      </c>
      <c r="Y37" s="11">
        <f>[33]Agosto!$H$28</f>
        <v>15.840000000000002</v>
      </c>
      <c r="Z37" s="11">
        <f>[33]Agosto!$H$29</f>
        <v>17.28</v>
      </c>
      <c r="AA37" s="11">
        <f>[33]Agosto!$H$30</f>
        <v>14.4</v>
      </c>
      <c r="AB37" s="11">
        <f>[33]Agosto!$H$31</f>
        <v>10.8</v>
      </c>
      <c r="AC37" s="11">
        <f>[33]Agosto!$H$32</f>
        <v>12.24</v>
      </c>
      <c r="AD37" s="11">
        <f>[33]Agosto!$H$33</f>
        <v>13.32</v>
      </c>
      <c r="AE37" s="11">
        <f>[33]Agosto!$H$34</f>
        <v>17.28</v>
      </c>
      <c r="AF37" s="11">
        <f>[33]Agosto!$H$35</f>
        <v>16.920000000000002</v>
      </c>
      <c r="AG37" s="15">
        <f>MAX(B37:AF37)</f>
        <v>27</v>
      </c>
      <c r="AH37" s="117">
        <f t="shared" ref="AH37:AH38" si="20">AVERAGE(B37:AF37)</f>
        <v>16.931612903225801</v>
      </c>
      <c r="AK37" t="s">
        <v>47</v>
      </c>
    </row>
    <row r="38" spans="1:38" x14ac:dyDescent="0.2">
      <c r="A38" s="58" t="s">
        <v>174</v>
      </c>
      <c r="B38" s="11">
        <f>[34]Agosto!$H$5</f>
        <v>14.76</v>
      </c>
      <c r="C38" s="11">
        <f>[34]Agosto!$H$6</f>
        <v>19.8</v>
      </c>
      <c r="D38" s="11">
        <f>[34]Agosto!$H$7</f>
        <v>20.52</v>
      </c>
      <c r="E38" s="11">
        <f>[34]Agosto!$H$8</f>
        <v>17.64</v>
      </c>
      <c r="F38" s="11">
        <f>[34]Agosto!$H$9</f>
        <v>16.2</v>
      </c>
      <c r="G38" s="11">
        <f>[34]Agosto!$H$10</f>
        <v>21.96</v>
      </c>
      <c r="H38" s="11">
        <f>[34]Agosto!$H$11</f>
        <v>17.28</v>
      </c>
      <c r="I38" s="11">
        <f>[34]Agosto!$H$12</f>
        <v>12.24</v>
      </c>
      <c r="J38" s="11">
        <f>[34]Agosto!$H$13</f>
        <v>12.24</v>
      </c>
      <c r="K38" s="11">
        <f>[34]Agosto!$H$14</f>
        <v>7.9200000000000008</v>
      </c>
      <c r="L38" s="11">
        <f>[34]Agosto!$H$15</f>
        <v>7.2</v>
      </c>
      <c r="M38" s="11">
        <f>[34]Agosto!$H$16</f>
        <v>7.2</v>
      </c>
      <c r="N38" s="11">
        <f>[34]Agosto!$H$17</f>
        <v>11.879999999999999</v>
      </c>
      <c r="O38" s="11">
        <f>[34]Agosto!$H$18</f>
        <v>17.64</v>
      </c>
      <c r="P38" s="11">
        <f>[34]Agosto!$H$19</f>
        <v>17.64</v>
      </c>
      <c r="Q38" s="11">
        <f>[34]Agosto!$H$20</f>
        <v>15.840000000000002</v>
      </c>
      <c r="R38" s="11">
        <f>[34]Agosto!$H$21</f>
        <v>13.32</v>
      </c>
      <c r="S38" s="11">
        <f>[34]Agosto!$H$22</f>
        <v>18.720000000000002</v>
      </c>
      <c r="T38" s="11">
        <f>[34]Agosto!$H$23</f>
        <v>10.8</v>
      </c>
      <c r="U38" s="11">
        <f>[34]Agosto!$H$24</f>
        <v>14.4</v>
      </c>
      <c r="V38" s="11">
        <f>[34]Agosto!$H$25</f>
        <v>7.2</v>
      </c>
      <c r="W38" s="11">
        <f>[34]Agosto!$H$26</f>
        <v>13.68</v>
      </c>
      <c r="X38" s="11">
        <f>[34]Agosto!$H$27</f>
        <v>14.76</v>
      </c>
      <c r="Y38" s="11">
        <f>[34]Agosto!$H$28</f>
        <v>13.68</v>
      </c>
      <c r="Z38" s="11">
        <f>[34]Agosto!$H$29</f>
        <v>14.04</v>
      </c>
      <c r="AA38" s="11">
        <f>[34]Agosto!$H$30</f>
        <v>6.84</v>
      </c>
      <c r="AB38" s="11">
        <f>[34]Agosto!$H$31</f>
        <v>10.8</v>
      </c>
      <c r="AC38" s="11">
        <f>[34]Agosto!$H$32</f>
        <v>14.76</v>
      </c>
      <c r="AD38" s="11">
        <f>[34]Agosto!$H$33</f>
        <v>9.7200000000000006</v>
      </c>
      <c r="AE38" s="11">
        <f>[34]Agosto!$H$34</f>
        <v>10.44</v>
      </c>
      <c r="AF38" s="11">
        <f>[34]Agosto!$H$35</f>
        <v>6.84</v>
      </c>
      <c r="AG38" s="15">
        <f t="shared" ref="AG38" si="21">MAX(B38:AF38)</f>
        <v>21.96</v>
      </c>
      <c r="AH38" s="117">
        <f t="shared" si="20"/>
        <v>13.482580645161288</v>
      </c>
    </row>
    <row r="39" spans="1:38" x14ac:dyDescent="0.2">
      <c r="A39" s="58" t="s">
        <v>15</v>
      </c>
      <c r="B39" s="11">
        <f>[35]Agosto!$H$5</f>
        <v>17.64</v>
      </c>
      <c r="C39" s="11">
        <f>[35]Agosto!$H$6</f>
        <v>24.48</v>
      </c>
      <c r="D39" s="11">
        <f>[35]Agosto!$H$7</f>
        <v>15.120000000000001</v>
      </c>
      <c r="E39" s="11">
        <f>[35]Agosto!$H$8</f>
        <v>12.96</v>
      </c>
      <c r="F39" s="11">
        <f>[35]Agosto!$H$9</f>
        <v>30.240000000000002</v>
      </c>
      <c r="G39" s="11">
        <f>[35]Agosto!$H$10</f>
        <v>19.079999999999998</v>
      </c>
      <c r="H39" s="11">
        <f>[35]Agosto!$H$11</f>
        <v>18.36</v>
      </c>
      <c r="I39" s="11">
        <f>[35]Agosto!$H$12</f>
        <v>18</v>
      </c>
      <c r="J39" s="11">
        <f>[35]Agosto!$H$13</f>
        <v>16.559999999999999</v>
      </c>
      <c r="K39" s="11">
        <f>[35]Agosto!$H$14</f>
        <v>21.240000000000002</v>
      </c>
      <c r="L39" s="11">
        <f>[35]Agosto!$H$15</f>
        <v>19.079999999999998</v>
      </c>
      <c r="M39" s="11">
        <f>[35]Agosto!$H$16</f>
        <v>18.36</v>
      </c>
      <c r="N39" s="11">
        <f>[35]Agosto!$H$17</f>
        <v>19.8</v>
      </c>
      <c r="O39" s="11">
        <f>[35]Agosto!$H$18</f>
        <v>14.04</v>
      </c>
      <c r="P39" s="11">
        <f>[35]Agosto!$H$19</f>
        <v>25.2</v>
      </c>
      <c r="Q39" s="11">
        <f>[35]Agosto!$H$20</f>
        <v>20.88</v>
      </c>
      <c r="R39" s="11">
        <f>[35]Agosto!$H$21</f>
        <v>21.240000000000002</v>
      </c>
      <c r="S39" s="11">
        <f>[35]Agosto!$H$22</f>
        <v>21.6</v>
      </c>
      <c r="T39" s="11">
        <f>[35]Agosto!$H$23</f>
        <v>17.64</v>
      </c>
      <c r="U39" s="11">
        <f>[35]Agosto!$H$24</f>
        <v>11.879999999999999</v>
      </c>
      <c r="V39" s="11">
        <f>[35]Agosto!$H$25</f>
        <v>14.76</v>
      </c>
      <c r="W39" s="11">
        <f>[35]Agosto!$H$26</f>
        <v>16.920000000000002</v>
      </c>
      <c r="X39" s="11">
        <f>[35]Agosto!$H$27</f>
        <v>14.76</v>
      </c>
      <c r="Y39" s="11">
        <f>[35]Agosto!$H$28</f>
        <v>19.8</v>
      </c>
      <c r="Z39" s="11">
        <f>[35]Agosto!$H$29</f>
        <v>27.36</v>
      </c>
      <c r="AA39" s="11">
        <f>[35]Agosto!$H$30</f>
        <v>18</v>
      </c>
      <c r="AB39" s="11">
        <f>[35]Agosto!$H$31</f>
        <v>14.76</v>
      </c>
      <c r="AC39" s="11">
        <f>[35]Agosto!$H$32</f>
        <v>15.840000000000002</v>
      </c>
      <c r="AD39" s="11">
        <f>[35]Agosto!$H$33</f>
        <v>19.8</v>
      </c>
      <c r="AE39" s="11">
        <f>[35]Agosto!$H$34</f>
        <v>15.120000000000001</v>
      </c>
      <c r="AF39" s="11">
        <f>[35]Agosto!$H$35</f>
        <v>21.240000000000002</v>
      </c>
      <c r="AG39" s="15">
        <f t="shared" ref="AG39:AG41" si="22">MAX(B39:AF39)</f>
        <v>30.240000000000002</v>
      </c>
      <c r="AH39" s="117">
        <f t="shared" ref="AH39:AH41" si="23">AVERAGE(B39:AF39)</f>
        <v>18.766451612903229</v>
      </c>
      <c r="AI39" s="12" t="s">
        <v>47</v>
      </c>
      <c r="AK39" t="s">
        <v>47</v>
      </c>
    </row>
    <row r="40" spans="1:38" x14ac:dyDescent="0.2">
      <c r="A40" s="58" t="s">
        <v>16</v>
      </c>
      <c r="B40" s="11">
        <f>[36]Agosto!$H$5</f>
        <v>15.840000000000002</v>
      </c>
      <c r="C40" s="11">
        <f>[36]Agosto!$H$6</f>
        <v>23.400000000000002</v>
      </c>
      <c r="D40" s="11">
        <f>[36]Agosto!$H$7</f>
        <v>14.76</v>
      </c>
      <c r="E40" s="11">
        <f>[36]Agosto!$H$8</f>
        <v>12.6</v>
      </c>
      <c r="F40" s="11">
        <f>[36]Agosto!$H$9</f>
        <v>5.4</v>
      </c>
      <c r="G40" s="11">
        <f>[36]Agosto!$H$10</f>
        <v>11.520000000000001</v>
      </c>
      <c r="H40" s="11">
        <f>[36]Agosto!$H$11</f>
        <v>15.48</v>
      </c>
      <c r="I40" s="11">
        <f>[36]Agosto!$H$12</f>
        <v>13.32</v>
      </c>
      <c r="J40" s="11">
        <f>[36]Agosto!$H$13</f>
        <v>7.9200000000000008</v>
      </c>
      <c r="K40" s="11">
        <f>[36]Agosto!$H$14</f>
        <v>17.64</v>
      </c>
      <c r="L40" s="11">
        <f>[36]Agosto!$H$15</f>
        <v>13.32</v>
      </c>
      <c r="M40" s="11">
        <f>[36]Agosto!$H$16</f>
        <v>11.16</v>
      </c>
      <c r="N40" s="11">
        <f>[36]Agosto!$H$17</f>
        <v>25.2</v>
      </c>
      <c r="O40" s="11">
        <f>[36]Agosto!$H$18</f>
        <v>13.68</v>
      </c>
      <c r="P40" s="11">
        <f>[36]Agosto!$H$19</f>
        <v>5.4</v>
      </c>
      <c r="Q40" s="11">
        <f>[36]Agosto!$H$20</f>
        <v>16.2</v>
      </c>
      <c r="R40" s="11">
        <f>[36]Agosto!$H$21</f>
        <v>19.440000000000001</v>
      </c>
      <c r="S40" s="11">
        <f>[36]Agosto!$H$22</f>
        <v>23.040000000000003</v>
      </c>
      <c r="T40" s="11">
        <f>[36]Agosto!$H$23</f>
        <v>10.44</v>
      </c>
      <c r="U40" s="11">
        <f>[36]Agosto!$H$24</f>
        <v>12.24</v>
      </c>
      <c r="V40" s="11">
        <f>[36]Agosto!$H$25</f>
        <v>7.9200000000000008</v>
      </c>
      <c r="W40" s="11">
        <f>[36]Agosto!$H$26</f>
        <v>6.48</v>
      </c>
      <c r="X40" s="11">
        <f>[36]Agosto!$H$27</f>
        <v>13.32</v>
      </c>
      <c r="Y40" s="11">
        <f>[36]Agosto!$H$28</f>
        <v>5.4</v>
      </c>
      <c r="Z40" s="11">
        <f>[36]Agosto!$H$29</f>
        <v>11.16</v>
      </c>
      <c r="AA40" s="11">
        <f>[36]Agosto!$H$30</f>
        <v>27.720000000000002</v>
      </c>
      <c r="AB40" s="11">
        <f>[36]Agosto!$H$31</f>
        <v>12.24</v>
      </c>
      <c r="AC40" s="11">
        <f>[36]Agosto!$H$32</f>
        <v>9.7200000000000006</v>
      </c>
      <c r="AD40" s="11">
        <f>[36]Agosto!$H$33</f>
        <v>12.24</v>
      </c>
      <c r="AE40" s="11">
        <f>[36]Agosto!$H$34</f>
        <v>13.68</v>
      </c>
      <c r="AF40" s="11">
        <f>[36]Agosto!$H$35</f>
        <v>13.32</v>
      </c>
      <c r="AG40" s="15">
        <f t="shared" si="22"/>
        <v>27.720000000000002</v>
      </c>
      <c r="AH40" s="117">
        <f t="shared" si="23"/>
        <v>13.587096774193551</v>
      </c>
      <c r="AK40" t="s">
        <v>47</v>
      </c>
    </row>
    <row r="41" spans="1:38" x14ac:dyDescent="0.2">
      <c r="A41" s="58" t="s">
        <v>175</v>
      </c>
      <c r="B41" s="11">
        <f>[37]Agosto!$H$5</f>
        <v>25.2</v>
      </c>
      <c r="C41" s="11">
        <f>[37]Agosto!$H$6</f>
        <v>23.759999999999998</v>
      </c>
      <c r="D41" s="11">
        <f>[37]Agosto!$H$7</f>
        <v>28.44</v>
      </c>
      <c r="E41" s="11">
        <f>[37]Agosto!$H$8</f>
        <v>18</v>
      </c>
      <c r="F41" s="11">
        <f>[37]Agosto!$H$9</f>
        <v>16.920000000000002</v>
      </c>
      <c r="G41" s="11">
        <f>[37]Agosto!$H$10</f>
        <v>30.96</v>
      </c>
      <c r="H41" s="11">
        <f>[37]Agosto!$H$11</f>
        <v>23.040000000000003</v>
      </c>
      <c r="I41" s="11">
        <f>[37]Agosto!$H$12</f>
        <v>16.559999999999999</v>
      </c>
      <c r="J41" s="11">
        <f>[37]Agosto!$H$13</f>
        <v>20.88</v>
      </c>
      <c r="K41" s="11">
        <f>[37]Agosto!$H$14</f>
        <v>16.2</v>
      </c>
      <c r="L41" s="11">
        <f>[37]Agosto!$H$15</f>
        <v>17.64</v>
      </c>
      <c r="M41" s="11">
        <f>[37]Agosto!$H$16</f>
        <v>18</v>
      </c>
      <c r="N41" s="11">
        <f>[37]Agosto!$H$17</f>
        <v>23.759999999999998</v>
      </c>
      <c r="O41" s="11">
        <f>[37]Agosto!$H$18</f>
        <v>21.240000000000002</v>
      </c>
      <c r="P41" s="11">
        <f>[37]Agosto!$H$19</f>
        <v>16.2</v>
      </c>
      <c r="Q41" s="11">
        <f>[37]Agosto!$H$20</f>
        <v>18.720000000000002</v>
      </c>
      <c r="R41" s="11">
        <f>[37]Agosto!$H$21</f>
        <v>21.6</v>
      </c>
      <c r="S41" s="11">
        <f>[37]Agosto!$H$22</f>
        <v>23.759999999999998</v>
      </c>
      <c r="T41" s="11">
        <f>[37]Agosto!$H$23</f>
        <v>21.240000000000002</v>
      </c>
      <c r="U41" s="11">
        <f>[37]Agosto!$H$24</f>
        <v>13.68</v>
      </c>
      <c r="V41" s="11">
        <f>[37]Agosto!$H$25</f>
        <v>18</v>
      </c>
      <c r="W41" s="11">
        <f>[37]Agosto!$H$26</f>
        <v>13.32</v>
      </c>
      <c r="X41" s="11">
        <f>[37]Agosto!$H$27</f>
        <v>14.4</v>
      </c>
      <c r="Y41" s="11">
        <f>[37]Agosto!$H$28</f>
        <v>17.28</v>
      </c>
      <c r="Z41" s="11">
        <f>[37]Agosto!$H$29</f>
        <v>14.76</v>
      </c>
      <c r="AA41" s="11">
        <f>[37]Agosto!$H$30</f>
        <v>15.840000000000002</v>
      </c>
      <c r="AB41" s="11">
        <f>[37]Agosto!$H$31</f>
        <v>12.6</v>
      </c>
      <c r="AC41" s="11">
        <f>[37]Agosto!$H$32</f>
        <v>12.96</v>
      </c>
      <c r="AD41" s="11">
        <f>[37]Agosto!$H$33</f>
        <v>14.4</v>
      </c>
      <c r="AE41" s="11">
        <f>[37]Agosto!$H$34</f>
        <v>16.920000000000002</v>
      </c>
      <c r="AF41" s="11">
        <f>[37]Agosto!$H$35</f>
        <v>26.28</v>
      </c>
      <c r="AG41" s="15">
        <f t="shared" si="22"/>
        <v>30.96</v>
      </c>
      <c r="AH41" s="117">
        <f t="shared" si="23"/>
        <v>19.114838709677414</v>
      </c>
      <c r="AK41" t="s">
        <v>47</v>
      </c>
    </row>
    <row r="42" spans="1:38" x14ac:dyDescent="0.2">
      <c r="A42" s="58" t="s">
        <v>17</v>
      </c>
      <c r="B42" s="11">
        <f>[38]Agosto!$H$5</f>
        <v>24.840000000000003</v>
      </c>
      <c r="C42" s="11">
        <f>[38]Agosto!$H$6</f>
        <v>24.840000000000003</v>
      </c>
      <c r="D42" s="11">
        <f>[38]Agosto!$H$7</f>
        <v>16.920000000000002</v>
      </c>
      <c r="E42" s="11">
        <f>[38]Agosto!$H$8</f>
        <v>12.24</v>
      </c>
      <c r="F42" s="11">
        <f>[38]Agosto!$H$9</f>
        <v>14.4</v>
      </c>
      <c r="G42" s="11">
        <f>[38]Agosto!$H$10</f>
        <v>24.12</v>
      </c>
      <c r="H42" s="11">
        <f>[38]Agosto!$H$11</f>
        <v>21.96</v>
      </c>
      <c r="I42" s="11">
        <f>[38]Agosto!$H$12</f>
        <v>17.64</v>
      </c>
      <c r="J42" s="11">
        <f>[38]Agosto!$H$13</f>
        <v>23.759999999999998</v>
      </c>
      <c r="K42" s="11">
        <f>[38]Agosto!$H$14</f>
        <v>12.96</v>
      </c>
      <c r="L42" s="11">
        <f>[38]Agosto!$H$15</f>
        <v>19.8</v>
      </c>
      <c r="M42" s="11">
        <f>[38]Agosto!$H$16</f>
        <v>26.28</v>
      </c>
      <c r="N42" s="11">
        <f>[38]Agosto!$H$17</f>
        <v>18.720000000000002</v>
      </c>
      <c r="O42" s="11">
        <f>[38]Agosto!$H$18</f>
        <v>14.4</v>
      </c>
      <c r="P42" s="11">
        <f>[38]Agosto!$H$19</f>
        <v>15.120000000000001</v>
      </c>
      <c r="Q42" s="11">
        <f>[38]Agosto!$H$20</f>
        <v>25.2</v>
      </c>
      <c r="R42" s="11">
        <f>[38]Agosto!$H$21</f>
        <v>28.08</v>
      </c>
      <c r="S42" s="11">
        <f>[38]Agosto!$H$22</f>
        <v>34.200000000000003</v>
      </c>
      <c r="T42" s="11">
        <f>[38]Agosto!$H$23</f>
        <v>16.2</v>
      </c>
      <c r="U42" s="11">
        <f>[38]Agosto!$H$24</f>
        <v>9.7200000000000006</v>
      </c>
      <c r="V42" s="11">
        <f>[38]Agosto!$H$25</f>
        <v>11.879999999999999</v>
      </c>
      <c r="W42" s="11">
        <f>[38]Agosto!$H$26</f>
        <v>12.96</v>
      </c>
      <c r="X42" s="11">
        <f>[38]Agosto!$H$27</f>
        <v>9.3600000000000012</v>
      </c>
      <c r="Y42" s="11">
        <f>[38]Agosto!$H$28</f>
        <v>13.32</v>
      </c>
      <c r="Z42" s="11">
        <f>[38]Agosto!$H$29</f>
        <v>16.559999999999999</v>
      </c>
      <c r="AA42" s="11">
        <f>[38]Agosto!$H$30</f>
        <v>21.240000000000002</v>
      </c>
      <c r="AB42" s="11">
        <f>[38]Agosto!$H$31</f>
        <v>14.76</v>
      </c>
      <c r="AC42" s="11">
        <f>[38]Agosto!$H$32</f>
        <v>18</v>
      </c>
      <c r="AD42" s="11">
        <f>[38]Agosto!$H$33</f>
        <v>16.559999999999999</v>
      </c>
      <c r="AE42" s="11">
        <f>[38]Agosto!$H$34</f>
        <v>18.720000000000002</v>
      </c>
      <c r="AF42" s="11">
        <f>[38]Agosto!$H$35</f>
        <v>28.8</v>
      </c>
      <c r="AG42" s="15">
        <f t="shared" ref="AG42" si="24">MAX(B42:AF42)</f>
        <v>34.200000000000003</v>
      </c>
      <c r="AH42" s="117">
        <f t="shared" ref="AH42:AH43" si="25">AVERAGE(B42:AF42)</f>
        <v>18.824516129032258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[39]Agosto!$H$5</f>
        <v>28.08</v>
      </c>
      <c r="C43" s="11">
        <f>[39]Agosto!$H$6</f>
        <v>27</v>
      </c>
      <c r="D43" s="11">
        <f>[39]Agosto!$H$7</f>
        <v>27.720000000000002</v>
      </c>
      <c r="E43" s="11">
        <f>[39]Agosto!$H$8</f>
        <v>22.32</v>
      </c>
      <c r="F43" s="11">
        <f>[39]Agosto!$H$9</f>
        <v>30.96</v>
      </c>
      <c r="G43" s="11">
        <f>[39]Agosto!$H$10</f>
        <v>24.12</v>
      </c>
      <c r="H43" s="11">
        <f>[39]Agosto!$H$11</f>
        <v>21.6</v>
      </c>
      <c r="I43" s="11">
        <f>[39]Agosto!$H$12</f>
        <v>19.8</v>
      </c>
      <c r="J43" s="11">
        <f>[39]Agosto!$H$13</f>
        <v>20.88</v>
      </c>
      <c r="K43" s="11">
        <f>[39]Agosto!$H$14</f>
        <v>16.559999999999999</v>
      </c>
      <c r="L43" s="11">
        <f>[39]Agosto!$H$15</f>
        <v>21.96</v>
      </c>
      <c r="M43" s="11">
        <f>[39]Agosto!$H$16</f>
        <v>16.559999999999999</v>
      </c>
      <c r="N43" s="11">
        <f>[39]Agosto!$H$17</f>
        <v>17.28</v>
      </c>
      <c r="O43" s="11">
        <f>[39]Agosto!$H$18</f>
        <v>25.56</v>
      </c>
      <c r="P43" s="11">
        <f>[39]Agosto!$H$19</f>
        <v>28.08</v>
      </c>
      <c r="Q43" s="11">
        <f>[39]Agosto!$H$20</f>
        <v>25.92</v>
      </c>
      <c r="R43" s="11">
        <f>[39]Agosto!$H$21</f>
        <v>21.240000000000002</v>
      </c>
      <c r="S43" s="11">
        <f>[39]Agosto!$H$22</f>
        <v>23.400000000000002</v>
      </c>
      <c r="T43" s="11">
        <f>[39]Agosto!$H$23</f>
        <v>16.2</v>
      </c>
      <c r="U43" s="11">
        <f>[39]Agosto!$H$24</f>
        <v>14.76</v>
      </c>
      <c r="V43" s="11">
        <f>[39]Agosto!$H$25</f>
        <v>16.920000000000002</v>
      </c>
      <c r="W43" s="11">
        <f>[39]Agosto!$H$26</f>
        <v>26.28</v>
      </c>
      <c r="X43" s="11">
        <f>[39]Agosto!$H$27</f>
        <v>14.76</v>
      </c>
      <c r="Y43" s="11">
        <f>[39]Agosto!$H$28</f>
        <v>23.759999999999998</v>
      </c>
      <c r="Z43" s="11">
        <f>[39]Agosto!$H$29</f>
        <v>26.64</v>
      </c>
      <c r="AA43" s="11">
        <f>[39]Agosto!$H$30</f>
        <v>22.68</v>
      </c>
      <c r="AB43" s="11">
        <f>[39]Agosto!$H$31</f>
        <v>21.240000000000002</v>
      </c>
      <c r="AC43" s="11">
        <f>[39]Agosto!$H$32</f>
        <v>23.400000000000002</v>
      </c>
      <c r="AD43" s="11">
        <f>[39]Agosto!$H$33</f>
        <v>22.32</v>
      </c>
      <c r="AE43" s="11">
        <f>[39]Agosto!$H$34</f>
        <v>19.079999999999998</v>
      </c>
      <c r="AF43" s="11">
        <f>[39]Agosto!$H$35</f>
        <v>26.28</v>
      </c>
      <c r="AG43" s="87">
        <f>MAX(B43:AF43)</f>
        <v>30.96</v>
      </c>
      <c r="AH43" s="109">
        <f t="shared" si="25"/>
        <v>22.366451612903226</v>
      </c>
      <c r="AL43" t="s">
        <v>47</v>
      </c>
    </row>
    <row r="44" spans="1:38" x14ac:dyDescent="0.2">
      <c r="A44" s="58" t="s">
        <v>18</v>
      </c>
      <c r="B44" s="11">
        <f>[40]Agosto!$H$5</f>
        <v>21.240000000000002</v>
      </c>
      <c r="C44" s="11">
        <f>[40]Agosto!$H$6</f>
        <v>36</v>
      </c>
      <c r="D44" s="11">
        <f>[40]Agosto!$H$7</f>
        <v>26.64</v>
      </c>
      <c r="E44" s="11">
        <f>[40]Agosto!$H$8</f>
        <v>15.840000000000002</v>
      </c>
      <c r="F44" s="11">
        <f>[40]Agosto!$H$9</f>
        <v>21.96</v>
      </c>
      <c r="G44" s="11">
        <f>[40]Agosto!$H$10</f>
        <v>26.64</v>
      </c>
      <c r="H44" s="11">
        <f>[40]Agosto!$H$11</f>
        <v>17.28</v>
      </c>
      <c r="I44" s="11">
        <f>[40]Agosto!$H$12</f>
        <v>21.6</v>
      </c>
      <c r="J44" s="11">
        <f>[40]Agosto!$H$13</f>
        <v>22.32</v>
      </c>
      <c r="K44" s="11">
        <f>[40]Agosto!$H$14</f>
        <v>18.720000000000002</v>
      </c>
      <c r="L44" s="11">
        <f>[40]Agosto!$H$15</f>
        <v>20.16</v>
      </c>
      <c r="M44" s="11">
        <f>[40]Agosto!$H$16</f>
        <v>21.96</v>
      </c>
      <c r="N44" s="11">
        <f>[40]Agosto!$H$17</f>
        <v>25.92</v>
      </c>
      <c r="O44" s="11">
        <f>[40]Agosto!$H$18</f>
        <v>26.28</v>
      </c>
      <c r="P44" s="11">
        <f>[40]Agosto!$H$19</f>
        <v>18.36</v>
      </c>
      <c r="Q44" s="11">
        <f>[40]Agosto!$H$20</f>
        <v>18</v>
      </c>
      <c r="R44" s="11">
        <f>[40]Agosto!$H$21</f>
        <v>24.12</v>
      </c>
      <c r="S44" s="11">
        <f>[40]Agosto!$H$22</f>
        <v>32.04</v>
      </c>
      <c r="T44" s="11">
        <f>[40]Agosto!$H$23</f>
        <v>18</v>
      </c>
      <c r="U44" s="11">
        <f>[40]Agosto!$H$24</f>
        <v>17.28</v>
      </c>
      <c r="V44" s="11">
        <f>[40]Agosto!$H$25</f>
        <v>20.52</v>
      </c>
      <c r="W44" s="11">
        <f>[40]Agosto!$H$26</f>
        <v>15.48</v>
      </c>
      <c r="X44" s="11">
        <f>[40]Agosto!$H$27</f>
        <v>14.76</v>
      </c>
      <c r="Y44" s="11">
        <f>[40]Agosto!$H$28</f>
        <v>16.559999999999999</v>
      </c>
      <c r="Z44" s="11">
        <f>[40]Agosto!$H$29</f>
        <v>17.64</v>
      </c>
      <c r="AA44" s="11">
        <f>[40]Agosto!$H$30</f>
        <v>16.2</v>
      </c>
      <c r="AB44" s="11">
        <f>[40]Agosto!$H$31</f>
        <v>28.08</v>
      </c>
      <c r="AC44" s="11">
        <f>[40]Agosto!$H$32</f>
        <v>17.28</v>
      </c>
      <c r="AD44" s="11">
        <f>[40]Agosto!$H$33</f>
        <v>14.4</v>
      </c>
      <c r="AE44" s="11">
        <f>[40]Agosto!$H$34</f>
        <v>16.920000000000002</v>
      </c>
      <c r="AF44" s="11">
        <f>[40]Agosto!$H$35</f>
        <v>32.76</v>
      </c>
      <c r="AG44" s="15">
        <f t="shared" ref="AG44" si="26">MAX(B44:AF44)</f>
        <v>36</v>
      </c>
      <c r="AH44" s="117">
        <f t="shared" ref="AH44:AH45" si="27">AVERAGE(B44:AF44)</f>
        <v>21.321290322580644</v>
      </c>
      <c r="AJ44" t="s">
        <v>47</v>
      </c>
      <c r="AK44" t="s">
        <v>47</v>
      </c>
      <c r="AL44" s="12" t="s">
        <v>47</v>
      </c>
    </row>
    <row r="45" spans="1:38" x14ac:dyDescent="0.2">
      <c r="A45" s="58" t="s">
        <v>162</v>
      </c>
      <c r="B45" s="11">
        <f>[41]Agosto!$H$5</f>
        <v>23.400000000000002</v>
      </c>
      <c r="C45" s="11">
        <f>[41]Agosto!$H$6</f>
        <v>25.92</v>
      </c>
      <c r="D45" s="11">
        <f>[41]Agosto!$H$7</f>
        <v>26.64</v>
      </c>
      <c r="E45" s="11">
        <f>[41]Agosto!$H$8</f>
        <v>17.64</v>
      </c>
      <c r="F45" s="11">
        <f>[41]Agosto!$H$9</f>
        <v>19.8</v>
      </c>
      <c r="G45" s="11">
        <f>[41]Agosto!$H$10</f>
        <v>41.76</v>
      </c>
      <c r="H45" s="11">
        <f>[41]Agosto!$H$11</f>
        <v>21.96</v>
      </c>
      <c r="I45" s="11">
        <f>[41]Agosto!$H$12</f>
        <v>18</v>
      </c>
      <c r="J45" s="11">
        <f>[41]Agosto!$H$13</f>
        <v>23.040000000000003</v>
      </c>
      <c r="K45" s="11">
        <f>[41]Agosto!$H$14</f>
        <v>17.64</v>
      </c>
      <c r="L45" s="11">
        <f>[41]Agosto!$H$15</f>
        <v>17.64</v>
      </c>
      <c r="M45" s="11">
        <f>[41]Agosto!$H$16</f>
        <v>24.12</v>
      </c>
      <c r="N45" s="11">
        <f>[41]Agosto!$H$17</f>
        <v>11.520000000000001</v>
      </c>
      <c r="O45" s="11">
        <f>[41]Agosto!$H$18</f>
        <v>22.68</v>
      </c>
      <c r="P45" s="11">
        <f>[41]Agosto!$H$19</f>
        <v>21.6</v>
      </c>
      <c r="Q45" s="11">
        <f>[41]Agosto!$H$20</f>
        <v>21.6</v>
      </c>
      <c r="R45" s="11">
        <f>[41]Agosto!$H$21</f>
        <v>28.8</v>
      </c>
      <c r="S45" s="11">
        <f>[41]Agosto!$H$22</f>
        <v>18.36</v>
      </c>
      <c r="T45" s="11">
        <f>[41]Agosto!$H$23</f>
        <v>15.120000000000001</v>
      </c>
      <c r="U45" s="11">
        <f>[41]Agosto!$H$24</f>
        <v>11.16</v>
      </c>
      <c r="V45" s="11">
        <f>[41]Agosto!$H$25</f>
        <v>17.64</v>
      </c>
      <c r="W45" s="11">
        <f>[41]Agosto!$H$26</f>
        <v>23.759999999999998</v>
      </c>
      <c r="X45" s="11">
        <f>[41]Agosto!$H$27</f>
        <v>12.96</v>
      </c>
      <c r="Y45" s="11">
        <f>[41]Agosto!$H$28</f>
        <v>19.079999999999998</v>
      </c>
      <c r="Z45" s="11">
        <f>[41]Agosto!$H$29</f>
        <v>23.400000000000002</v>
      </c>
      <c r="AA45" s="11">
        <f>[41]Agosto!$H$30</f>
        <v>22.68</v>
      </c>
      <c r="AB45" s="11">
        <f>[41]Agosto!$H$31</f>
        <v>16.2</v>
      </c>
      <c r="AC45" s="11">
        <f>[41]Agosto!$H$32</f>
        <v>23.040000000000003</v>
      </c>
      <c r="AD45" s="11">
        <f>[41]Agosto!$H$33</f>
        <v>14.4</v>
      </c>
      <c r="AE45" s="11">
        <f>[41]Agosto!$H$34</f>
        <v>18.720000000000002</v>
      </c>
      <c r="AF45" s="11">
        <f>[41]Agosto!$H$35</f>
        <v>22.32</v>
      </c>
      <c r="AG45" s="87">
        <f>MAX(B45:AF45)</f>
        <v>41.76</v>
      </c>
      <c r="AH45" s="109">
        <f t="shared" si="27"/>
        <v>20.729032258064517</v>
      </c>
    </row>
    <row r="46" spans="1:38" x14ac:dyDescent="0.2">
      <c r="A46" s="58" t="s">
        <v>19</v>
      </c>
      <c r="B46" s="11">
        <f>[42]Agosto!$H$5</f>
        <v>20.52</v>
      </c>
      <c r="C46" s="11">
        <f>[42]Agosto!$H$6</f>
        <v>32.04</v>
      </c>
      <c r="D46" s="11">
        <f>[42]Agosto!$H$7</f>
        <v>15.840000000000002</v>
      </c>
      <c r="E46" s="11">
        <f>[42]Agosto!$H$8</f>
        <v>18.36</v>
      </c>
      <c r="F46" s="11">
        <f>[42]Agosto!$H$9</f>
        <v>12.6</v>
      </c>
      <c r="G46" s="11">
        <f>[42]Agosto!$H$10</f>
        <v>21.240000000000002</v>
      </c>
      <c r="H46" s="11">
        <f>[42]Agosto!$H$11</f>
        <v>18.36</v>
      </c>
      <c r="I46" s="11">
        <f>[42]Agosto!$H$12</f>
        <v>20.16</v>
      </c>
      <c r="J46" s="11">
        <f>[42]Agosto!$H$13</f>
        <v>21.96</v>
      </c>
      <c r="K46" s="11">
        <f>[42]Agosto!$H$14</f>
        <v>15.120000000000001</v>
      </c>
      <c r="L46" s="11">
        <f>[42]Agosto!$H$15</f>
        <v>19.440000000000001</v>
      </c>
      <c r="M46" s="11">
        <f>[42]Agosto!$H$16</f>
        <v>22.32</v>
      </c>
      <c r="N46" s="11">
        <f>[42]Agosto!$H$17</f>
        <v>24.48</v>
      </c>
      <c r="O46" s="11">
        <f>[42]Agosto!$H$18</f>
        <v>19.440000000000001</v>
      </c>
      <c r="P46" s="11">
        <f>[42]Agosto!$H$19</f>
        <v>22.68</v>
      </c>
      <c r="Q46" s="11">
        <f>[42]Agosto!$H$20</f>
        <v>20.52</v>
      </c>
      <c r="R46" s="11">
        <f>[42]Agosto!$H$21</f>
        <v>23.040000000000003</v>
      </c>
      <c r="S46" s="11">
        <f>[42]Agosto!$H$22</f>
        <v>15.840000000000002</v>
      </c>
      <c r="T46" s="11">
        <f>[42]Agosto!$H$23</f>
        <v>15.48</v>
      </c>
      <c r="U46" s="11">
        <f>[42]Agosto!$H$24</f>
        <v>7.9200000000000008</v>
      </c>
      <c r="V46" s="11">
        <f>[42]Agosto!$H$25</f>
        <v>1.08</v>
      </c>
      <c r="W46" s="11">
        <f>[42]Agosto!$H$26</f>
        <v>5.04</v>
      </c>
      <c r="X46" s="11">
        <f>[42]Agosto!$H$27</f>
        <v>5.04</v>
      </c>
      <c r="Y46" s="11">
        <f>[42]Agosto!$H$28</f>
        <v>10.44</v>
      </c>
      <c r="Z46" s="11">
        <f>[42]Agosto!$H$29</f>
        <v>24.840000000000003</v>
      </c>
      <c r="AA46" s="11">
        <f>[42]Agosto!$H$30</f>
        <v>11.520000000000001</v>
      </c>
      <c r="AB46" s="11">
        <f>[42]Agosto!$H$31</f>
        <v>2.16</v>
      </c>
      <c r="AC46" s="11">
        <f>[42]Agosto!$H$32</f>
        <v>16.2</v>
      </c>
      <c r="AD46" s="11">
        <f>[42]Agosto!$H$33</f>
        <v>18.36</v>
      </c>
      <c r="AE46" s="11">
        <f>[42]Agosto!$H$34</f>
        <v>15.48</v>
      </c>
      <c r="AF46" s="11">
        <f>[42]Agosto!$H$35</f>
        <v>10.44</v>
      </c>
      <c r="AG46" s="15">
        <f t="shared" ref="AG46:AG47" si="28">MAX(B46:AF46)</f>
        <v>32.04</v>
      </c>
      <c r="AH46" s="117">
        <f t="shared" ref="AH46" si="29">AVERAGE(B46:AF46)</f>
        <v>16.385806451612908</v>
      </c>
      <c r="AI46" s="12" t="s">
        <v>47</v>
      </c>
    </row>
    <row r="47" spans="1:38" x14ac:dyDescent="0.2">
      <c r="A47" s="58" t="s">
        <v>31</v>
      </c>
      <c r="B47" s="11">
        <f>[43]Agosto!$H$5</f>
        <v>18.720000000000002</v>
      </c>
      <c r="C47" s="11">
        <f>[43]Agosto!$H$6</f>
        <v>16.559999999999999</v>
      </c>
      <c r="D47" s="11">
        <f>[43]Agosto!$H$7</f>
        <v>28.08</v>
      </c>
      <c r="E47" s="11">
        <f>[43]Agosto!$H$8</f>
        <v>15.120000000000001</v>
      </c>
      <c r="F47" s="11">
        <f>[43]Agosto!$H$9</f>
        <v>17.64</v>
      </c>
      <c r="G47" s="11">
        <f>[43]Agosto!$H$10</f>
        <v>22.68</v>
      </c>
      <c r="H47" s="11">
        <f>[43]Agosto!$H$11</f>
        <v>15.48</v>
      </c>
      <c r="I47" s="11">
        <f>[43]Agosto!$H$12</f>
        <v>14.76</v>
      </c>
      <c r="J47" s="11">
        <f>[43]Agosto!$H$13</f>
        <v>18.720000000000002</v>
      </c>
      <c r="K47" s="11">
        <f>[43]Agosto!$H$14</f>
        <v>14.4</v>
      </c>
      <c r="L47" s="11">
        <f>[43]Agosto!$H$15</f>
        <v>15.48</v>
      </c>
      <c r="M47" s="11">
        <f>[43]Agosto!$H$16</f>
        <v>14.76</v>
      </c>
      <c r="N47" s="11">
        <f>[43]Agosto!$H$17</f>
        <v>22.32</v>
      </c>
      <c r="O47" s="11">
        <f>[43]Agosto!$H$18</f>
        <v>22.68</v>
      </c>
      <c r="P47" s="11">
        <f>[43]Agosto!$H$19</f>
        <v>19.079999999999998</v>
      </c>
      <c r="Q47" s="11">
        <f>[43]Agosto!$H$20</f>
        <v>25.92</v>
      </c>
      <c r="R47" s="11">
        <f>[43]Agosto!$H$21</f>
        <v>19.8</v>
      </c>
      <c r="S47" s="11">
        <f>[43]Agosto!$H$22</f>
        <v>18.720000000000002</v>
      </c>
      <c r="T47" s="11">
        <f>[43]Agosto!$H$23</f>
        <v>11.879999999999999</v>
      </c>
      <c r="U47" s="11">
        <f>[43]Agosto!$H$24</f>
        <v>10.8</v>
      </c>
      <c r="V47" s="11">
        <f>[43]Agosto!$H$25</f>
        <v>12.6</v>
      </c>
      <c r="W47" s="11">
        <f>[43]Agosto!$H$26</f>
        <v>19.079999999999998</v>
      </c>
      <c r="X47" s="11">
        <f>[43]Agosto!$H$27</f>
        <v>12.6</v>
      </c>
      <c r="Y47" s="11">
        <f>[43]Agosto!$H$28</f>
        <v>14.4</v>
      </c>
      <c r="Z47" s="11">
        <f>[43]Agosto!$H$29</f>
        <v>18</v>
      </c>
      <c r="AA47" s="11">
        <f>[43]Agosto!$H$30</f>
        <v>19.440000000000001</v>
      </c>
      <c r="AB47" s="11">
        <f>[43]Agosto!$H$31</f>
        <v>20.88</v>
      </c>
      <c r="AC47" s="11">
        <f>[43]Agosto!$H$32</f>
        <v>12.6</v>
      </c>
      <c r="AD47" s="11">
        <f>[43]Agosto!$H$33</f>
        <v>13.32</v>
      </c>
      <c r="AE47" s="11">
        <f>[43]Agosto!$H$34</f>
        <v>13.32</v>
      </c>
      <c r="AF47" s="11">
        <f>[43]Agosto!$H$35</f>
        <v>12.24</v>
      </c>
      <c r="AG47" s="15">
        <f t="shared" si="28"/>
        <v>28.08</v>
      </c>
      <c r="AH47" s="117">
        <f>AVERAGE(B47:AF47)</f>
        <v>17.163870967741936</v>
      </c>
    </row>
    <row r="48" spans="1:38" x14ac:dyDescent="0.2">
      <c r="A48" s="58" t="s">
        <v>44</v>
      </c>
      <c r="B48" s="11">
        <f>[44]Agosto!$H$5</f>
        <v>26.64</v>
      </c>
      <c r="C48" s="11">
        <f>[44]Agosto!$H$6</f>
        <v>25.56</v>
      </c>
      <c r="D48" s="11">
        <f>[44]Agosto!$H$7</f>
        <v>27</v>
      </c>
      <c r="E48" s="11">
        <f>[44]Agosto!$H$8</f>
        <v>40.32</v>
      </c>
      <c r="F48" s="11">
        <f>[44]Agosto!$H$9</f>
        <v>27</v>
      </c>
      <c r="G48" s="11">
        <f>[44]Agosto!$H$10</f>
        <v>31.680000000000003</v>
      </c>
      <c r="H48" s="11">
        <f>[44]Agosto!$H$11</f>
        <v>28.44</v>
      </c>
      <c r="I48" s="11">
        <f>[44]Agosto!$H$12</f>
        <v>21.240000000000002</v>
      </c>
      <c r="J48" s="11">
        <f>[44]Agosto!$H$13</f>
        <v>21.6</v>
      </c>
      <c r="K48" s="11">
        <f>[44]Agosto!$H$14</f>
        <v>14.04</v>
      </c>
      <c r="L48" s="11">
        <f>[44]Agosto!$H$15</f>
        <v>23.400000000000002</v>
      </c>
      <c r="M48" s="11">
        <f>[44]Agosto!$H$16</f>
        <v>23.040000000000003</v>
      </c>
      <c r="N48" s="11">
        <f>[44]Agosto!$H$17</f>
        <v>21.240000000000002</v>
      </c>
      <c r="O48" s="11">
        <f>[44]Agosto!$H$18</f>
        <v>25.92</v>
      </c>
      <c r="P48" s="11">
        <f>[44]Agosto!$H$19</f>
        <v>26.64</v>
      </c>
      <c r="Q48" s="11">
        <f>[44]Agosto!$H$20</f>
        <v>25.56</v>
      </c>
      <c r="R48" s="11">
        <f>[44]Agosto!$H$21</f>
        <v>28.08</v>
      </c>
      <c r="S48" s="11">
        <f>[44]Agosto!$H$22</f>
        <v>23.400000000000002</v>
      </c>
      <c r="T48" s="11">
        <f>[44]Agosto!$H$23</f>
        <v>19.8</v>
      </c>
      <c r="U48" s="11">
        <f>[44]Agosto!$H$24</f>
        <v>15.840000000000002</v>
      </c>
      <c r="V48" s="11">
        <f>[44]Agosto!$H$25</f>
        <v>19.079999999999998</v>
      </c>
      <c r="W48" s="11">
        <f>[44]Agosto!$H$26</f>
        <v>23.040000000000003</v>
      </c>
      <c r="X48" s="11">
        <f>[44]Agosto!$H$27</f>
        <v>19.440000000000001</v>
      </c>
      <c r="Y48" s="11">
        <f>[44]Agosto!$H$28</f>
        <v>19.440000000000001</v>
      </c>
      <c r="Z48" s="11">
        <f>[44]Agosto!$H$29</f>
        <v>21.6</v>
      </c>
      <c r="AA48" s="11">
        <f>[44]Agosto!$H$30</f>
        <v>21.6</v>
      </c>
      <c r="AB48" s="11">
        <f>[44]Agosto!$H$31</f>
        <v>27.720000000000002</v>
      </c>
      <c r="AC48" s="11">
        <f>[44]Agosto!$H$32</f>
        <v>21.6</v>
      </c>
      <c r="AD48" s="11">
        <f>[44]Agosto!$H$33</f>
        <v>18.720000000000002</v>
      </c>
      <c r="AE48" s="11">
        <f>[44]Agosto!$H$34</f>
        <v>20.88</v>
      </c>
      <c r="AF48" s="11">
        <f>[44]Agosto!$H$35</f>
        <v>21.96</v>
      </c>
      <c r="AG48" s="15">
        <f>MAX(B48:AF48)</f>
        <v>40.32</v>
      </c>
      <c r="AH48" s="117">
        <f>AVERAGE(B48:AF48)</f>
        <v>23.597419354838717</v>
      </c>
      <c r="AI48" s="12" t="s">
        <v>47</v>
      </c>
    </row>
    <row r="49" spans="1:38" x14ac:dyDescent="0.2">
      <c r="A49" s="58" t="s">
        <v>20</v>
      </c>
      <c r="B49" s="11" t="str">
        <f>[45]Agosto!$H$5</f>
        <v>*</v>
      </c>
      <c r="C49" s="11" t="str">
        <f>[45]Agosto!$H$6</f>
        <v>*</v>
      </c>
      <c r="D49" s="11" t="str">
        <f>[45]Agosto!$H$7</f>
        <v>*</v>
      </c>
      <c r="E49" s="11" t="str">
        <f>[45]Agosto!$H$8</f>
        <v>*</v>
      </c>
      <c r="F49" s="11" t="str">
        <f>[45]Agosto!$H$9</f>
        <v>*</v>
      </c>
      <c r="G49" s="11" t="str">
        <f>[45]Agosto!$H$10</f>
        <v>*</v>
      </c>
      <c r="H49" s="11" t="str">
        <f>[45]Agosto!$H$11</f>
        <v>*</v>
      </c>
      <c r="I49" s="11" t="str">
        <f>[45]Agosto!$H$12</f>
        <v>*</v>
      </c>
      <c r="J49" s="11" t="str">
        <f>[45]Agosto!$H$13</f>
        <v>*</v>
      </c>
      <c r="K49" s="11" t="str">
        <f>[45]Agosto!$H$14</f>
        <v>*</v>
      </c>
      <c r="L49" s="11" t="str">
        <f>[45]Agosto!$H$15</f>
        <v>*</v>
      </c>
      <c r="M49" s="11" t="str">
        <f>[45]Agosto!$H$16</f>
        <v>*</v>
      </c>
      <c r="N49" s="11" t="str">
        <f>[45]Agosto!$H$17</f>
        <v>*</v>
      </c>
      <c r="O49" s="11" t="str">
        <f>[45]Agosto!$H$18</f>
        <v>*</v>
      </c>
      <c r="P49" s="11" t="str">
        <f>[45]Agosto!$H$19</f>
        <v>*</v>
      </c>
      <c r="Q49" s="11" t="str">
        <f>[45]Agosto!$H$20</f>
        <v>*</v>
      </c>
      <c r="R49" s="11" t="str">
        <f>[45]Agosto!$H$21</f>
        <v>*</v>
      </c>
      <c r="S49" s="11" t="str">
        <f>[45]Agosto!$H$22</f>
        <v>*</v>
      </c>
      <c r="T49" s="11" t="str">
        <f>[45]Agosto!$H$23</f>
        <v>*</v>
      </c>
      <c r="U49" s="11" t="str">
        <f>[45]Agosto!$H$24</f>
        <v>*</v>
      </c>
      <c r="V49" s="11" t="str">
        <f>[45]Agosto!$H$25</f>
        <v>*</v>
      </c>
      <c r="W49" s="11" t="str">
        <f>[45]Agosto!$H$26</f>
        <v>*</v>
      </c>
      <c r="X49" s="11" t="str">
        <f>[45]Agosto!$H$27</f>
        <v>*</v>
      </c>
      <c r="Y49" s="11" t="str">
        <f>[45]Agosto!$H$28</f>
        <v>*</v>
      </c>
      <c r="Z49" s="11" t="str">
        <f>[45]Agosto!$H$29</f>
        <v>*</v>
      </c>
      <c r="AA49" s="11" t="str">
        <f>[45]Agosto!$H$30</f>
        <v>*</v>
      </c>
      <c r="AB49" s="11" t="str">
        <f>[45]Agosto!$H$31</f>
        <v>*</v>
      </c>
      <c r="AC49" s="11" t="str">
        <f>[45]Agosto!$H$32</f>
        <v>*</v>
      </c>
      <c r="AD49" s="11" t="str">
        <f>[45]Agosto!$H$33</f>
        <v>*</v>
      </c>
      <c r="AE49" s="11" t="str">
        <f>[45]Agosto!$H$34</f>
        <v>*</v>
      </c>
      <c r="AF49" s="11" t="str">
        <f>[45]Agosto!$H$35</f>
        <v>*</v>
      </c>
      <c r="AG49" s="15" t="s">
        <v>226</v>
      </c>
      <c r="AH49" s="117" t="s">
        <v>226</v>
      </c>
    </row>
    <row r="50" spans="1:38" s="5" customFormat="1" ht="17.100000000000001" customHeight="1" x14ac:dyDescent="0.2">
      <c r="A50" s="59" t="s">
        <v>33</v>
      </c>
      <c r="B50" s="13">
        <f t="shared" ref="B50:AG50" si="30">MAX(B5:B49)</f>
        <v>30.240000000000002</v>
      </c>
      <c r="C50" s="13">
        <f t="shared" si="30"/>
        <v>44.64</v>
      </c>
      <c r="D50" s="13">
        <f t="shared" si="30"/>
        <v>31.319999999999997</v>
      </c>
      <c r="E50" s="13">
        <f t="shared" si="30"/>
        <v>40.32</v>
      </c>
      <c r="F50" s="13">
        <f t="shared" si="30"/>
        <v>30.96</v>
      </c>
      <c r="G50" s="13">
        <f t="shared" si="30"/>
        <v>41.76</v>
      </c>
      <c r="H50" s="13">
        <f t="shared" si="30"/>
        <v>30.96</v>
      </c>
      <c r="I50" s="13">
        <f t="shared" si="30"/>
        <v>28.8</v>
      </c>
      <c r="J50" s="13">
        <f t="shared" si="30"/>
        <v>33.480000000000004</v>
      </c>
      <c r="K50" s="13">
        <f t="shared" si="30"/>
        <v>32.76</v>
      </c>
      <c r="L50" s="13">
        <f t="shared" si="30"/>
        <v>28.8</v>
      </c>
      <c r="M50" s="13">
        <f t="shared" si="30"/>
        <v>30.96</v>
      </c>
      <c r="N50" s="13">
        <f t="shared" si="30"/>
        <v>36</v>
      </c>
      <c r="O50" s="13">
        <f t="shared" si="30"/>
        <v>34.56</v>
      </c>
      <c r="P50" s="13">
        <f t="shared" si="30"/>
        <v>35.28</v>
      </c>
      <c r="Q50" s="13">
        <f t="shared" si="30"/>
        <v>30.96</v>
      </c>
      <c r="R50" s="13">
        <f t="shared" si="30"/>
        <v>36</v>
      </c>
      <c r="S50" s="13">
        <f t="shared" si="30"/>
        <v>34.200000000000003</v>
      </c>
      <c r="T50" s="13">
        <f t="shared" si="30"/>
        <v>27.36</v>
      </c>
      <c r="U50" s="13">
        <f t="shared" si="30"/>
        <v>20.88</v>
      </c>
      <c r="V50" s="13">
        <f t="shared" si="30"/>
        <v>20.52</v>
      </c>
      <c r="W50" s="13">
        <f t="shared" si="30"/>
        <v>27.720000000000002</v>
      </c>
      <c r="X50" s="13">
        <f t="shared" si="30"/>
        <v>21.96</v>
      </c>
      <c r="Y50" s="13">
        <f t="shared" si="30"/>
        <v>29.880000000000003</v>
      </c>
      <c r="Z50" s="13">
        <f t="shared" si="30"/>
        <v>30.6</v>
      </c>
      <c r="AA50" s="13">
        <f t="shared" si="30"/>
        <v>30.6</v>
      </c>
      <c r="AB50" s="13">
        <f t="shared" si="30"/>
        <v>30.96</v>
      </c>
      <c r="AC50" s="13">
        <f t="shared" si="30"/>
        <v>23.400000000000002</v>
      </c>
      <c r="AD50" s="13">
        <f t="shared" si="30"/>
        <v>30.240000000000002</v>
      </c>
      <c r="AE50" s="13">
        <f t="shared" si="30"/>
        <v>28.8</v>
      </c>
      <c r="AF50" s="13">
        <f t="shared" ref="AF50" si="31">MAX(AF5:AF49)</f>
        <v>33.840000000000003</v>
      </c>
      <c r="AG50" s="15">
        <f t="shared" si="30"/>
        <v>44.64</v>
      </c>
      <c r="AH50" s="88">
        <f>AVERAGE(AH5:AH49)</f>
        <v>17.989585658426265</v>
      </c>
      <c r="AK50" s="5" t="s">
        <v>47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3"/>
      <c r="K52" s="133"/>
      <c r="L52" s="133"/>
      <c r="M52" s="133" t="s">
        <v>45</v>
      </c>
      <c r="N52" s="133"/>
      <c r="O52" s="133"/>
      <c r="P52" s="133"/>
      <c r="Q52" s="133"/>
      <c r="R52" s="133"/>
      <c r="S52" s="133"/>
      <c r="T52" s="142" t="s">
        <v>97</v>
      </c>
      <c r="U52" s="142"/>
      <c r="V52" s="142"/>
      <c r="W52" s="142"/>
      <c r="X52" s="142"/>
      <c r="Y52" s="133"/>
      <c r="Z52" s="133"/>
      <c r="AA52" s="133"/>
      <c r="AB52" s="133"/>
      <c r="AC52" s="133"/>
      <c r="AD52" s="133"/>
      <c r="AE52" s="133"/>
      <c r="AF52" s="133"/>
      <c r="AG52" s="52"/>
      <c r="AH52" s="51"/>
      <c r="AJ52" t="s">
        <v>47</v>
      </c>
      <c r="AK52" t="s">
        <v>47</v>
      </c>
      <c r="AL52" t="s">
        <v>47</v>
      </c>
    </row>
    <row r="53" spans="1:38" x14ac:dyDescent="0.2">
      <c r="A53" s="50"/>
      <c r="B53" s="133"/>
      <c r="C53" s="133"/>
      <c r="D53" s="133"/>
      <c r="E53" s="133"/>
      <c r="F53" s="133"/>
      <c r="G53" s="133"/>
      <c r="H53" s="133"/>
      <c r="I53" s="133"/>
      <c r="J53" s="134"/>
      <c r="K53" s="134"/>
      <c r="L53" s="134"/>
      <c r="M53" s="134" t="s">
        <v>46</v>
      </c>
      <c r="N53" s="134"/>
      <c r="O53" s="134"/>
      <c r="P53" s="134"/>
      <c r="Q53" s="133"/>
      <c r="R53" s="133"/>
      <c r="S53" s="133"/>
      <c r="T53" s="143" t="s">
        <v>98</v>
      </c>
      <c r="U53" s="143"/>
      <c r="V53" s="143"/>
      <c r="W53" s="143"/>
      <c r="X53" s="143"/>
      <c r="Y53" s="133"/>
      <c r="Z53" s="133"/>
      <c r="AA53" s="133"/>
      <c r="AB53" s="133"/>
      <c r="AC53" s="133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55"/>
      <c r="AE54" s="55"/>
      <c r="AF54" s="55"/>
      <c r="AG54" s="52"/>
      <c r="AH54" s="89"/>
      <c r="AL54" t="s">
        <v>47</v>
      </c>
    </row>
    <row r="55" spans="1:38" x14ac:dyDescent="0.2">
      <c r="A55" s="50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55"/>
      <c r="AF55" s="55"/>
      <c r="AG55" s="52"/>
      <c r="AH55" s="54"/>
    </row>
    <row r="56" spans="1:38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56"/>
      <c r="AF56" s="56"/>
      <c r="AG56" s="52"/>
      <c r="AH56" s="54"/>
      <c r="AK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0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47</v>
      </c>
    </row>
    <row r="60" spans="1:38" x14ac:dyDescent="0.2">
      <c r="AA60" s="3" t="s">
        <v>47</v>
      </c>
      <c r="AH60" t="s">
        <v>47</v>
      </c>
      <c r="AK60" t="s">
        <v>47</v>
      </c>
    </row>
    <row r="61" spans="1:38" x14ac:dyDescent="0.2">
      <c r="U61" s="3" t="s">
        <v>47</v>
      </c>
      <c r="AL61" t="s">
        <v>47</v>
      </c>
    </row>
    <row r="62" spans="1:38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8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8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1" x14ac:dyDescent="0.2">
      <c r="W65" s="3" t="s">
        <v>47</v>
      </c>
      <c r="Z65" s="3" t="s">
        <v>47</v>
      </c>
    </row>
    <row r="66" spans="7:31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1" x14ac:dyDescent="0.2">
      <c r="K68" s="3" t="s">
        <v>47</v>
      </c>
      <c r="M68" s="3" t="s">
        <v>47</v>
      </c>
    </row>
    <row r="69" spans="7:31" x14ac:dyDescent="0.2">
      <c r="G69" s="3" t="s">
        <v>47</v>
      </c>
    </row>
    <row r="70" spans="7:31" x14ac:dyDescent="0.2">
      <c r="M70" s="3" t="s">
        <v>47</v>
      </c>
    </row>
    <row r="72" spans="7:31" x14ac:dyDescent="0.2">
      <c r="R72" s="3" t="s">
        <v>47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workbookViewId="0">
      <selection activeCell="AM28" sqref="AM28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7" ht="20.100000000000001" customHeight="1" thickBot="1" x14ac:dyDescent="0.25">
      <c r="A1" s="151" t="s">
        <v>29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3"/>
    </row>
    <row r="2" spans="1:37" s="4" customFormat="1" ht="16.5" customHeight="1" x14ac:dyDescent="0.2">
      <c r="A2" s="178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9"/>
      <c r="AG2" s="150"/>
    </row>
    <row r="3" spans="1:37" s="5" customFormat="1" ht="12" customHeight="1" x14ac:dyDescent="0.2">
      <c r="A3" s="179"/>
      <c r="B3" s="180">
        <v>1</v>
      </c>
      <c r="C3" s="172">
        <f>SUM(B3+1)</f>
        <v>2</v>
      </c>
      <c r="D3" s="172">
        <f t="shared" ref="D3:AD3" si="0">SUM(C3+1)</f>
        <v>3</v>
      </c>
      <c r="E3" s="172">
        <f t="shared" si="0"/>
        <v>4</v>
      </c>
      <c r="F3" s="172">
        <f t="shared" si="0"/>
        <v>5</v>
      </c>
      <c r="G3" s="172">
        <f t="shared" si="0"/>
        <v>6</v>
      </c>
      <c r="H3" s="172">
        <f t="shared" si="0"/>
        <v>7</v>
      </c>
      <c r="I3" s="172">
        <f t="shared" si="0"/>
        <v>8</v>
      </c>
      <c r="J3" s="172">
        <f t="shared" si="0"/>
        <v>9</v>
      </c>
      <c r="K3" s="172">
        <f t="shared" si="0"/>
        <v>10</v>
      </c>
      <c r="L3" s="172">
        <f t="shared" si="0"/>
        <v>11</v>
      </c>
      <c r="M3" s="172">
        <f t="shared" si="0"/>
        <v>12</v>
      </c>
      <c r="N3" s="172">
        <f t="shared" si="0"/>
        <v>13</v>
      </c>
      <c r="O3" s="172">
        <f t="shared" si="0"/>
        <v>14</v>
      </c>
      <c r="P3" s="172">
        <f t="shared" si="0"/>
        <v>15</v>
      </c>
      <c r="Q3" s="172">
        <f t="shared" si="0"/>
        <v>16</v>
      </c>
      <c r="R3" s="172">
        <f t="shared" si="0"/>
        <v>17</v>
      </c>
      <c r="S3" s="172">
        <f t="shared" si="0"/>
        <v>18</v>
      </c>
      <c r="T3" s="172">
        <f t="shared" si="0"/>
        <v>19</v>
      </c>
      <c r="U3" s="172">
        <f t="shared" si="0"/>
        <v>20</v>
      </c>
      <c r="V3" s="172">
        <f t="shared" si="0"/>
        <v>21</v>
      </c>
      <c r="W3" s="172">
        <f t="shared" si="0"/>
        <v>22</v>
      </c>
      <c r="X3" s="172">
        <f t="shared" si="0"/>
        <v>23</v>
      </c>
      <c r="Y3" s="172">
        <f t="shared" si="0"/>
        <v>24</v>
      </c>
      <c r="Z3" s="172">
        <f t="shared" si="0"/>
        <v>25</v>
      </c>
      <c r="AA3" s="172">
        <f t="shared" si="0"/>
        <v>26</v>
      </c>
      <c r="AB3" s="172">
        <f t="shared" si="0"/>
        <v>27</v>
      </c>
      <c r="AC3" s="172">
        <f t="shared" si="0"/>
        <v>28</v>
      </c>
      <c r="AD3" s="172">
        <f t="shared" si="0"/>
        <v>29</v>
      </c>
      <c r="AE3" s="176">
        <v>30</v>
      </c>
      <c r="AF3" s="145">
        <v>31</v>
      </c>
      <c r="AG3" s="132" t="s">
        <v>222</v>
      </c>
    </row>
    <row r="4" spans="1:37" s="5" customFormat="1" ht="13.5" customHeight="1" x14ac:dyDescent="0.2">
      <c r="A4" s="179"/>
      <c r="B4" s="181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77"/>
      <c r="AF4" s="146"/>
      <c r="AG4" s="113" t="s">
        <v>35</v>
      </c>
    </row>
    <row r="5" spans="1:37" s="5" customFormat="1" x14ac:dyDescent="0.2">
      <c r="A5" s="92" t="s">
        <v>40</v>
      </c>
      <c r="B5" s="124" t="str">
        <f>[1]Agosto!$I$5</f>
        <v>SO</v>
      </c>
      <c r="C5" s="124" t="str">
        <f>[1]Agosto!$I$6</f>
        <v>SO</v>
      </c>
      <c r="D5" s="124" t="str">
        <f>[1]Agosto!$I$7</f>
        <v>SO</v>
      </c>
      <c r="E5" s="124" t="str">
        <f>[1]Agosto!$I$8</f>
        <v>SO</v>
      </c>
      <c r="F5" s="124" t="str">
        <f>[1]Agosto!$I$9</f>
        <v>SO</v>
      </c>
      <c r="G5" s="124" t="str">
        <f>[1]Agosto!$I$10</f>
        <v>SO</v>
      </c>
      <c r="H5" s="124" t="str">
        <f>[1]Agosto!$I$11</f>
        <v>SO</v>
      </c>
      <c r="I5" s="124" t="str">
        <f>[1]Agosto!$I$12</f>
        <v>SO</v>
      </c>
      <c r="J5" s="124" t="str">
        <f>[1]Agosto!$I$13</f>
        <v>SO</v>
      </c>
      <c r="K5" s="124" t="str">
        <f>[1]Agosto!$I$14</f>
        <v>SO</v>
      </c>
      <c r="L5" s="124" t="str">
        <f>[1]Agosto!$I$15</f>
        <v>SO</v>
      </c>
      <c r="M5" s="124" t="str">
        <f>[1]Agosto!$I$16</f>
        <v>SO</v>
      </c>
      <c r="N5" s="124" t="str">
        <f>[1]Agosto!$I$17</f>
        <v>SO</v>
      </c>
      <c r="O5" s="124" t="str">
        <f>[1]Agosto!$I$18</f>
        <v>SO</v>
      </c>
      <c r="P5" s="124" t="str">
        <f>[1]Agosto!$I$19</f>
        <v>SO</v>
      </c>
      <c r="Q5" s="124" t="str">
        <f>[1]Agosto!$I$20</f>
        <v>SO</v>
      </c>
      <c r="R5" s="124" t="str">
        <f>[1]Agosto!$I$21</f>
        <v>SO</v>
      </c>
      <c r="S5" s="124" t="str">
        <f>[1]Agosto!$I$22</f>
        <v>NE</v>
      </c>
      <c r="T5" s="124" t="str">
        <f>[1]Agosto!$I$23</f>
        <v>L</v>
      </c>
      <c r="U5" s="124" t="str">
        <f>[1]Agosto!$I$24</f>
        <v>O</v>
      </c>
      <c r="V5" s="124" t="str">
        <f>[1]Agosto!$I$25</f>
        <v>O</v>
      </c>
      <c r="W5" s="124" t="str">
        <f>[1]Agosto!$I$26</f>
        <v>O</v>
      </c>
      <c r="X5" s="124" t="str">
        <f>[1]Agosto!$I$27</f>
        <v>O</v>
      </c>
      <c r="Y5" s="124" t="str">
        <f>[1]Agosto!$I$28</f>
        <v>O</v>
      </c>
      <c r="Z5" s="124" t="str">
        <f>[1]Agosto!$I$29</f>
        <v>O</v>
      </c>
      <c r="AA5" s="124" t="str">
        <f>[1]Agosto!$I$30</f>
        <v>O</v>
      </c>
      <c r="AB5" s="124" t="str">
        <f>[1]Agosto!$I$31</f>
        <v>NO</v>
      </c>
      <c r="AC5" s="124" t="str">
        <f>[1]Agosto!$I$32</f>
        <v>SO</v>
      </c>
      <c r="AD5" s="124" t="str">
        <f>[1]Agosto!$I$33</f>
        <v>O</v>
      </c>
      <c r="AE5" s="124" t="str">
        <f>[1]Agosto!$I$34</f>
        <v>SE</v>
      </c>
      <c r="AF5" s="124" t="str">
        <f>[1]Agosto!$I$35</f>
        <v>NE</v>
      </c>
      <c r="AG5" s="125" t="str">
        <f>[1]Agosto!$I$36</f>
        <v>SO</v>
      </c>
    </row>
    <row r="6" spans="1:37" x14ac:dyDescent="0.2">
      <c r="A6" s="92" t="s">
        <v>0</v>
      </c>
      <c r="B6" s="11" t="str">
        <f>[2]Agosto!$I$5</f>
        <v>SO</v>
      </c>
      <c r="C6" s="11" t="str">
        <f>[2]Agosto!$I$6</f>
        <v>SO</v>
      </c>
      <c r="D6" s="11" t="str">
        <f>[2]Agosto!$I$7</f>
        <v>SO</v>
      </c>
      <c r="E6" s="11" t="str">
        <f>[2]Agosto!$I$8</f>
        <v>SO</v>
      </c>
      <c r="F6" s="11" t="str">
        <f>[2]Agosto!$I$9</f>
        <v>SO</v>
      </c>
      <c r="G6" s="11" t="str">
        <f>[2]Agosto!$I$10</f>
        <v>SO</v>
      </c>
      <c r="H6" s="11" t="str">
        <f>[2]Agosto!$I$11</f>
        <v>SO</v>
      </c>
      <c r="I6" s="11" t="str">
        <f>[2]Agosto!$I$12</f>
        <v>SO</v>
      </c>
      <c r="J6" s="11" t="str">
        <f>[2]Agosto!$I$13</f>
        <v>SO</v>
      </c>
      <c r="K6" s="11" t="str">
        <f>[2]Agosto!$I$14</f>
        <v>SO</v>
      </c>
      <c r="L6" s="11" t="str">
        <f>[2]Agosto!$I$15</f>
        <v>SO</v>
      </c>
      <c r="M6" s="11" t="str">
        <f>[2]Agosto!$I$16</f>
        <v>SO</v>
      </c>
      <c r="N6" s="11" t="str">
        <f>[2]Agosto!$I$17</f>
        <v>SO</v>
      </c>
      <c r="O6" s="11" t="str">
        <f>[2]Agosto!$I$18</f>
        <v>SO</v>
      </c>
      <c r="P6" s="11" t="str">
        <f>[2]Agosto!$I$19</f>
        <v>SO</v>
      </c>
      <c r="Q6" s="11" t="str">
        <f>[2]Agosto!$I$20</f>
        <v>SO</v>
      </c>
      <c r="R6" s="11" t="str">
        <f>[2]Agosto!$I$21</f>
        <v>SO</v>
      </c>
      <c r="S6" s="11" t="str">
        <f>[2]Agosto!$I$22</f>
        <v>SO</v>
      </c>
      <c r="T6" s="135" t="str">
        <f>[2]Agosto!$I$23</f>
        <v>SO</v>
      </c>
      <c r="U6" s="135" t="str">
        <f>[2]Agosto!$I$24</f>
        <v>SO</v>
      </c>
      <c r="V6" s="135" t="str">
        <f>[2]Agosto!$I$25</f>
        <v>SO</v>
      </c>
      <c r="W6" s="135" t="str">
        <f>[2]Agosto!$I$26</f>
        <v>SO</v>
      </c>
      <c r="X6" s="135" t="str">
        <f>[2]Agosto!$I$27</f>
        <v>SO</v>
      </c>
      <c r="Y6" s="135" t="str">
        <f>[2]Agosto!$I$28</f>
        <v>SO</v>
      </c>
      <c r="Z6" s="135" t="str">
        <f>[2]Agosto!$I$29</f>
        <v>SO</v>
      </c>
      <c r="AA6" s="135" t="str">
        <f>[2]Agosto!$I$30</f>
        <v>SO</v>
      </c>
      <c r="AB6" s="135" t="str">
        <f>[2]Agosto!$I$31</f>
        <v>SO</v>
      </c>
      <c r="AC6" s="135" t="str">
        <f>[2]Agosto!$I$32</f>
        <v>SO</v>
      </c>
      <c r="AD6" s="135" t="str">
        <f>[2]Agosto!$I$33</f>
        <v>SO</v>
      </c>
      <c r="AE6" s="135" t="str">
        <f>[2]Agosto!$I$34</f>
        <v>SO</v>
      </c>
      <c r="AF6" s="135" t="str">
        <f>[2]Agosto!$I$35</f>
        <v>SO</v>
      </c>
      <c r="AG6" s="118" t="str">
        <f>[2]Agosto!$I$36</f>
        <v>SO</v>
      </c>
    </row>
    <row r="7" spans="1:37" x14ac:dyDescent="0.2">
      <c r="A7" s="92" t="s">
        <v>104</v>
      </c>
      <c r="B7" s="135" t="str">
        <f>[3]Agosto!$I$5</f>
        <v>NE</v>
      </c>
      <c r="C7" s="135" t="str">
        <f>[3]Agosto!$I$6</f>
        <v>SO</v>
      </c>
      <c r="D7" s="135" t="str">
        <f>[3]Agosto!$I$7</f>
        <v>S</v>
      </c>
      <c r="E7" s="135" t="str">
        <f>[3]Agosto!$I$8</f>
        <v>SE</v>
      </c>
      <c r="F7" s="135" t="str">
        <f>[3]Agosto!$I$9</f>
        <v>L</v>
      </c>
      <c r="G7" s="135" t="str">
        <f>[3]Agosto!$I$10</f>
        <v>NE</v>
      </c>
      <c r="H7" s="135" t="str">
        <f>[3]Agosto!$I$11</f>
        <v>NE</v>
      </c>
      <c r="I7" s="135" t="str">
        <f>[3]Agosto!$I$12</f>
        <v>NE</v>
      </c>
      <c r="J7" s="135" t="str">
        <f>[3]Agosto!$I$13</f>
        <v>N</v>
      </c>
      <c r="K7" s="135" t="str">
        <f>[3]Agosto!$I$14</f>
        <v>S</v>
      </c>
      <c r="L7" s="135" t="str">
        <f>[3]Agosto!$I$15</f>
        <v>NE</v>
      </c>
      <c r="M7" s="135" t="str">
        <f>[3]Agosto!$I$16</f>
        <v>O</v>
      </c>
      <c r="N7" s="135" t="str">
        <f>[3]Agosto!$I$17</f>
        <v>S</v>
      </c>
      <c r="O7" s="135" t="str">
        <f>[3]Agosto!$I$18</f>
        <v>SE</v>
      </c>
      <c r="P7" s="135" t="str">
        <f>[3]Agosto!$I$19</f>
        <v>L</v>
      </c>
      <c r="Q7" s="135" t="str">
        <f>[3]Agosto!$I$20</f>
        <v>L</v>
      </c>
      <c r="R7" s="135" t="str">
        <f>[3]Agosto!$I$21</f>
        <v>NE</v>
      </c>
      <c r="S7" s="135" t="str">
        <f>[3]Agosto!$I$22</f>
        <v>NE</v>
      </c>
      <c r="T7" s="135" t="str">
        <f>[3]Agosto!$I$23</f>
        <v>O</v>
      </c>
      <c r="U7" s="135" t="str">
        <f>[3]Agosto!$I$24</f>
        <v>SO</v>
      </c>
      <c r="V7" s="135" t="str">
        <f>[3]Agosto!$I$25</f>
        <v>S</v>
      </c>
      <c r="W7" s="135" t="str">
        <f>[3]Agosto!$I$26</f>
        <v>SE</v>
      </c>
      <c r="X7" s="135" t="str">
        <f>[3]Agosto!$I$27</f>
        <v>S</v>
      </c>
      <c r="Y7" s="135" t="str">
        <f>[3]Agosto!$I$28</f>
        <v>L</v>
      </c>
      <c r="Z7" s="135" t="str">
        <f>[3]Agosto!$I$29</f>
        <v>L</v>
      </c>
      <c r="AA7" s="135" t="str">
        <f>[3]Agosto!$I$30</f>
        <v>L</v>
      </c>
      <c r="AB7" s="135" t="str">
        <f>[3]Agosto!$I$31</f>
        <v>SE</v>
      </c>
      <c r="AC7" s="135" t="str">
        <f>[3]Agosto!$I$32</f>
        <v>L</v>
      </c>
      <c r="AD7" s="135" t="str">
        <f>[3]Agosto!$I$33</f>
        <v>L</v>
      </c>
      <c r="AE7" s="135" t="str">
        <f>[3]Agosto!$I$34</f>
        <v>NE</v>
      </c>
      <c r="AF7" s="135" t="str">
        <f>[3]Agosto!$I$35</f>
        <v>SO</v>
      </c>
      <c r="AG7" s="118" t="str">
        <f>[3]Agosto!$I$36</f>
        <v>NE</v>
      </c>
    </row>
    <row r="8" spans="1:37" x14ac:dyDescent="0.2">
      <c r="A8" s="92" t="s">
        <v>1</v>
      </c>
      <c r="B8" s="11" t="str">
        <f>[4]Agosto!$I$5</f>
        <v>SE</v>
      </c>
      <c r="C8" s="11" t="str">
        <f>[4]Agosto!$I$6</f>
        <v>S</v>
      </c>
      <c r="D8" s="11" t="str">
        <f>[4]Agosto!$I$7</f>
        <v>S</v>
      </c>
      <c r="E8" s="11" t="str">
        <f>[4]Agosto!$I$8</f>
        <v>S</v>
      </c>
      <c r="F8" s="11" t="str">
        <f>[4]Agosto!$I$9</f>
        <v>SE</v>
      </c>
      <c r="G8" s="11" t="str">
        <f>[4]Agosto!$I$10</f>
        <v>SE</v>
      </c>
      <c r="H8" s="11" t="str">
        <f>[4]Agosto!$I$11</f>
        <v>*</v>
      </c>
      <c r="I8" s="11" t="str">
        <f>[4]Agosto!$I$12</f>
        <v>*</v>
      </c>
      <c r="J8" s="11" t="str">
        <f>[4]Agosto!$I$13</f>
        <v>*</v>
      </c>
      <c r="K8" s="11" t="str">
        <f>[4]Agosto!$I$14</f>
        <v>*</v>
      </c>
      <c r="L8" s="11" t="str">
        <f>[4]Agosto!$I$15</f>
        <v>*</v>
      </c>
      <c r="M8" s="11" t="str">
        <f>[4]Agosto!$I$16</f>
        <v>*</v>
      </c>
      <c r="N8" s="11" t="str">
        <f>[4]Agosto!$I$17</f>
        <v>S</v>
      </c>
      <c r="O8" s="11" t="str">
        <f>[4]Agosto!$I$18</f>
        <v>S</v>
      </c>
      <c r="P8" s="11" t="str">
        <f>[4]Agosto!$I$19</f>
        <v>SE</v>
      </c>
      <c r="Q8" s="11" t="str">
        <f>[4]Agosto!$I$20</f>
        <v>SE</v>
      </c>
      <c r="R8" s="11" t="str">
        <f>[4]Agosto!$I$21</f>
        <v>SE</v>
      </c>
      <c r="S8" s="11" t="str">
        <f>[4]Agosto!$I$22</f>
        <v>NO</v>
      </c>
      <c r="T8" s="135" t="str">
        <f>[4]Agosto!$I$23</f>
        <v>S</v>
      </c>
      <c r="U8" s="135" t="str">
        <f>[4]Agosto!$I$24</f>
        <v>S</v>
      </c>
      <c r="V8" s="135" t="str">
        <f>[4]Agosto!$I$25</f>
        <v>L</v>
      </c>
      <c r="W8" s="135" t="str">
        <f>[4]Agosto!$I$26</f>
        <v>*</v>
      </c>
      <c r="X8" s="135" t="str">
        <f>[4]Agosto!$I$27</f>
        <v>*</v>
      </c>
      <c r="Y8" s="135" t="str">
        <f>[4]Agosto!$I$28</f>
        <v>*</v>
      </c>
      <c r="Z8" s="135" t="str">
        <f>[4]Agosto!$I$29</f>
        <v>*</v>
      </c>
      <c r="AA8" s="135" t="str">
        <f>[4]Agosto!$I$30</f>
        <v>*</v>
      </c>
      <c r="AB8" s="135" t="str">
        <f>[4]Agosto!$I$31</f>
        <v>*</v>
      </c>
      <c r="AC8" s="135" t="str">
        <f>[4]Agosto!$I$32</f>
        <v>S</v>
      </c>
      <c r="AD8" s="135" t="str">
        <f>[4]Agosto!$I$33</f>
        <v>S</v>
      </c>
      <c r="AE8" s="135" t="str">
        <f>[4]Agosto!$I$34</f>
        <v>NO</v>
      </c>
      <c r="AF8" s="135" t="str">
        <f>[4]Agosto!$I$35</f>
        <v>S</v>
      </c>
      <c r="AG8" s="118" t="str">
        <f>[4]Agosto!$I$36</f>
        <v>S</v>
      </c>
    </row>
    <row r="9" spans="1:37" x14ac:dyDescent="0.2">
      <c r="A9" s="92" t="s">
        <v>167</v>
      </c>
      <c r="B9" s="11" t="str">
        <f>[5]Agosto!$I$5</f>
        <v>N</v>
      </c>
      <c r="C9" s="11" t="str">
        <f>[5]Agosto!$I$6</f>
        <v>SO</v>
      </c>
      <c r="D9" s="11" t="str">
        <f>[5]Agosto!$I$7</f>
        <v>S</v>
      </c>
      <c r="E9" s="11" t="str">
        <f>[5]Agosto!$I$8</f>
        <v>SE</v>
      </c>
      <c r="F9" s="11" t="str">
        <f>[5]Agosto!$I$9</f>
        <v>L</v>
      </c>
      <c r="G9" s="11" t="str">
        <f>[5]Agosto!$I$10</f>
        <v>NE</v>
      </c>
      <c r="H9" s="11" t="str">
        <f>[5]Agosto!$I$11</f>
        <v>NE</v>
      </c>
      <c r="I9" s="11" t="str">
        <f>[5]Agosto!$I$12</f>
        <v>NE</v>
      </c>
      <c r="J9" s="11" t="str">
        <f>[5]Agosto!$I$13</f>
        <v>N</v>
      </c>
      <c r="K9" s="11" t="str">
        <f>[5]Agosto!$I$14</f>
        <v>SO</v>
      </c>
      <c r="L9" s="11" t="str">
        <f>[5]Agosto!$I$15</f>
        <v>NE</v>
      </c>
      <c r="M9" s="11" t="str">
        <f>[5]Agosto!$I$16</f>
        <v>NO</v>
      </c>
      <c r="N9" s="11" t="str">
        <f>[5]Agosto!$I$17</f>
        <v>S</v>
      </c>
      <c r="O9" s="11" t="str">
        <f>[5]Agosto!$I$18</f>
        <v>S</v>
      </c>
      <c r="P9" s="11" t="str">
        <f>[5]Agosto!$I$19</f>
        <v>L</v>
      </c>
      <c r="Q9" s="11" t="str">
        <f>[5]Agosto!$I$20</f>
        <v>NE</v>
      </c>
      <c r="R9" s="11" t="str">
        <f>[5]Agosto!$I$21</f>
        <v>NE</v>
      </c>
      <c r="S9" s="11" t="str">
        <f>[5]Agosto!$I$22</f>
        <v>NO</v>
      </c>
      <c r="T9" s="135" t="str">
        <f>[5]Agosto!$I$23</f>
        <v>SO</v>
      </c>
      <c r="U9" s="135" t="str">
        <f>[5]Agosto!$I$24</f>
        <v>SO</v>
      </c>
      <c r="V9" s="135" t="str">
        <f>[5]Agosto!$I$25</f>
        <v>L</v>
      </c>
      <c r="W9" s="135" t="str">
        <f>[5]Agosto!$I$26</f>
        <v>NE</v>
      </c>
      <c r="X9" s="135" t="str">
        <f>[5]Agosto!$I$27</f>
        <v>S</v>
      </c>
      <c r="Y9" s="135" t="str">
        <f>[5]Agosto!$I$28</f>
        <v>L</v>
      </c>
      <c r="Z9" s="135" t="str">
        <f>[5]Agosto!$I$29</f>
        <v>NE</v>
      </c>
      <c r="AA9" s="135" t="str">
        <f>[5]Agosto!$I$30</f>
        <v>L</v>
      </c>
      <c r="AB9" s="135" t="str">
        <f>[5]Agosto!$I$31</f>
        <v>NE</v>
      </c>
      <c r="AC9" s="135" t="str">
        <f>[5]Agosto!$I$32</f>
        <v>NE</v>
      </c>
      <c r="AD9" s="135" t="str">
        <f>[5]Agosto!$I$33</f>
        <v>NE</v>
      </c>
      <c r="AE9" s="135" t="str">
        <f>[5]Agosto!$I$34</f>
        <v>N</v>
      </c>
      <c r="AF9" s="135" t="str">
        <f>[5]Agosto!$I$35</f>
        <v>N</v>
      </c>
      <c r="AG9" s="130" t="str">
        <f>[5]Agosto!$I$36</f>
        <v>NE</v>
      </c>
    </row>
    <row r="10" spans="1:37" x14ac:dyDescent="0.2">
      <c r="A10" s="92" t="s">
        <v>111</v>
      </c>
      <c r="B10" s="11" t="str">
        <f>[6]Agosto!$I$5</f>
        <v>*</v>
      </c>
      <c r="C10" s="11" t="str">
        <f>[6]Agosto!$I$6</f>
        <v>*</v>
      </c>
      <c r="D10" s="11" t="str">
        <f>[6]Agosto!$I$7</f>
        <v>*</v>
      </c>
      <c r="E10" s="11" t="str">
        <f>[6]Agosto!$I$8</f>
        <v>*</v>
      </c>
      <c r="F10" s="11" t="str">
        <f>[6]Agosto!$I$9</f>
        <v>*</v>
      </c>
      <c r="G10" s="11" t="str">
        <f>[6]Agosto!$I$10</f>
        <v>*</v>
      </c>
      <c r="H10" s="11" t="str">
        <f>[6]Agosto!$I$11</f>
        <v>*</v>
      </c>
      <c r="I10" s="11" t="str">
        <f>[6]Agosto!$I$12</f>
        <v>*</v>
      </c>
      <c r="J10" s="11" t="str">
        <f>[6]Agosto!$I$13</f>
        <v>*</v>
      </c>
      <c r="K10" s="11" t="str">
        <f>[6]Agosto!$I$14</f>
        <v>*</v>
      </c>
      <c r="L10" s="11" t="str">
        <f>[6]Agosto!$I$15</f>
        <v>*</v>
      </c>
      <c r="M10" s="11" t="str">
        <f>[6]Agosto!$I$16</f>
        <v>*</v>
      </c>
      <c r="N10" s="11" t="str">
        <f>[6]Agosto!$I$17</f>
        <v>*</v>
      </c>
      <c r="O10" s="11" t="str">
        <f>[6]Agosto!$I$18</f>
        <v>*</v>
      </c>
      <c r="P10" s="11" t="str">
        <f>[6]Agosto!$I$19</f>
        <v>*</v>
      </c>
      <c r="Q10" s="11" t="str">
        <f>[6]Agosto!$I$20</f>
        <v>*</v>
      </c>
      <c r="R10" s="11" t="str">
        <f>[6]Agosto!$I$21</f>
        <v>*</v>
      </c>
      <c r="S10" s="11" t="str">
        <f>[6]Agosto!$I$22</f>
        <v>*</v>
      </c>
      <c r="T10" s="135" t="str">
        <f>[6]Agosto!$I$23</f>
        <v>*</v>
      </c>
      <c r="U10" s="135" t="str">
        <f>[6]Agosto!$I$24</f>
        <v>*</v>
      </c>
      <c r="V10" s="135" t="str">
        <f>[6]Agosto!$I$25</f>
        <v>*</v>
      </c>
      <c r="W10" s="135" t="str">
        <f>[6]Agosto!$I$26</f>
        <v>*</v>
      </c>
      <c r="X10" s="135" t="str">
        <f>[6]Agosto!$I$27</f>
        <v>*</v>
      </c>
      <c r="Y10" s="135" t="str">
        <f>[6]Agosto!$I$28</f>
        <v>*</v>
      </c>
      <c r="Z10" s="135" t="str">
        <f>[6]Agosto!$I$29</f>
        <v>*</v>
      </c>
      <c r="AA10" s="135" t="str">
        <f>[6]Agosto!$I$30</f>
        <v>*</v>
      </c>
      <c r="AB10" s="135" t="str">
        <f>[6]Agosto!$I$31</f>
        <v>*</v>
      </c>
      <c r="AC10" s="135" t="str">
        <f>[6]Agosto!$I$32</f>
        <v>*</v>
      </c>
      <c r="AD10" s="135" t="str">
        <f>[6]Agosto!$I$33</f>
        <v>*</v>
      </c>
      <c r="AE10" s="135" t="str">
        <f>[6]Agosto!$I$34</f>
        <v>*</v>
      </c>
      <c r="AF10" s="135" t="str">
        <f>[6]Agosto!$I$35</f>
        <v>*</v>
      </c>
      <c r="AG10" s="130" t="str">
        <f>[6]Agosto!$I$36</f>
        <v>*</v>
      </c>
    </row>
    <row r="11" spans="1:37" x14ac:dyDescent="0.2">
      <c r="A11" s="92" t="s">
        <v>64</v>
      </c>
      <c r="B11" s="11" t="str">
        <f>[7]Agosto!$I$5</f>
        <v>L</v>
      </c>
      <c r="C11" s="11" t="str">
        <f>[7]Agosto!$I$6</f>
        <v>SO</v>
      </c>
      <c r="D11" s="11" t="str">
        <f>[7]Agosto!$I$7</f>
        <v>SO</v>
      </c>
      <c r="E11" s="11" t="str">
        <f>[7]Agosto!$I$8</f>
        <v>SE</v>
      </c>
      <c r="F11" s="11" t="str">
        <f>[7]Agosto!$I$9</f>
        <v>L</v>
      </c>
      <c r="G11" s="11" t="str">
        <f>[7]Agosto!$I$10</f>
        <v>L</v>
      </c>
      <c r="H11" s="11" t="str">
        <f>[7]Agosto!$I$11</f>
        <v>L</v>
      </c>
      <c r="I11" s="11" t="str">
        <f>[7]Agosto!$I$12</f>
        <v>L</v>
      </c>
      <c r="J11" s="11" t="str">
        <f>[7]Agosto!$I$13</f>
        <v>NE</v>
      </c>
      <c r="K11" s="11" t="str">
        <f>[7]Agosto!$I$14</f>
        <v>SO</v>
      </c>
      <c r="L11" s="11" t="str">
        <f>[7]Agosto!$I$15</f>
        <v>L</v>
      </c>
      <c r="M11" s="11" t="str">
        <f>[7]Agosto!$I$16</f>
        <v>L</v>
      </c>
      <c r="N11" s="11" t="str">
        <f>[7]Agosto!$I$17</f>
        <v>S</v>
      </c>
      <c r="O11" s="11" t="str">
        <f>[7]Agosto!$I$18</f>
        <v>SE</v>
      </c>
      <c r="P11" s="11" t="str">
        <f>[7]Agosto!$I$19</f>
        <v>SE</v>
      </c>
      <c r="Q11" s="11" t="str">
        <f>[7]Agosto!$I$20</f>
        <v>L</v>
      </c>
      <c r="R11" s="11" t="str">
        <f>[7]Agosto!$I$21</f>
        <v>L</v>
      </c>
      <c r="S11" s="11" t="str">
        <f>[7]Agosto!$I$22</f>
        <v>NE</v>
      </c>
      <c r="T11" s="135" t="str">
        <f>[7]Agosto!$I$23</f>
        <v>NO</v>
      </c>
      <c r="U11" s="135" t="str">
        <f>[7]Agosto!$I$24</f>
        <v>SE</v>
      </c>
      <c r="V11" s="135" t="str">
        <f>[7]Agosto!$I$25</f>
        <v>SE</v>
      </c>
      <c r="W11" s="135" t="str">
        <f>[7]Agosto!$I$26</f>
        <v>L</v>
      </c>
      <c r="X11" s="135" t="str">
        <f>[7]Agosto!$I$27</f>
        <v>SE</v>
      </c>
      <c r="Y11" s="135" t="str">
        <f>[7]Agosto!$I$28</f>
        <v>L</v>
      </c>
      <c r="Z11" s="135" t="str">
        <f>[7]Agosto!$I$29</f>
        <v>L</v>
      </c>
      <c r="AA11" s="135" t="str">
        <f>[7]Agosto!$I$30</f>
        <v>L</v>
      </c>
      <c r="AB11" s="135" t="str">
        <f>[7]Agosto!$I$31</f>
        <v>S</v>
      </c>
      <c r="AC11" s="135" t="str">
        <f>[7]Agosto!$I$32</f>
        <v>L</v>
      </c>
      <c r="AD11" s="135" t="str">
        <f>[7]Agosto!$I$33</f>
        <v>L</v>
      </c>
      <c r="AE11" s="135" t="str">
        <f>[7]Agosto!$I$34</f>
        <v>L</v>
      </c>
      <c r="AF11" s="135" t="str">
        <f>[7]Agosto!$I$35</f>
        <v>N</v>
      </c>
      <c r="AG11" s="118" t="str">
        <f>[7]Agosto!$I$36</f>
        <v>L</v>
      </c>
    </row>
    <row r="12" spans="1:37" x14ac:dyDescent="0.2">
      <c r="A12" s="92" t="s">
        <v>41</v>
      </c>
      <c r="B12" s="126" t="str">
        <f>[8]Agosto!$I$5</f>
        <v>NE</v>
      </c>
      <c r="C12" s="126" t="str">
        <f>[8]Agosto!$I$6</f>
        <v>S</v>
      </c>
      <c r="D12" s="126" t="str">
        <f>[8]Agosto!$I$7</f>
        <v>S</v>
      </c>
      <c r="E12" s="126" t="str">
        <f>[8]Agosto!$I$8</f>
        <v>S</v>
      </c>
      <c r="F12" s="126" t="str">
        <f>[8]Agosto!$I$9</f>
        <v>NE</v>
      </c>
      <c r="G12" s="126" t="str">
        <f>[8]Agosto!$I$10</f>
        <v>NE</v>
      </c>
      <c r="H12" s="126" t="str">
        <f>[8]Agosto!$I$11</f>
        <v>NE</v>
      </c>
      <c r="I12" s="126" t="str">
        <f>[8]Agosto!$I$12</f>
        <v>NE</v>
      </c>
      <c r="J12" s="126" t="str">
        <f>[8]Agosto!$I$13</f>
        <v>NE</v>
      </c>
      <c r="K12" s="126" t="str">
        <f>[8]Agosto!$I$14</f>
        <v>S</v>
      </c>
      <c r="L12" s="126" t="str">
        <f>[8]Agosto!$I$15</f>
        <v>N</v>
      </c>
      <c r="M12" s="126" t="str">
        <f>[8]Agosto!$I$16</f>
        <v>NE</v>
      </c>
      <c r="N12" s="126" t="str">
        <f>[8]Agosto!$I$17</f>
        <v>S</v>
      </c>
      <c r="O12" s="126" t="str">
        <f>[8]Agosto!$I$18</f>
        <v>S</v>
      </c>
      <c r="P12" s="126" t="str">
        <f>[8]Agosto!$I$19</f>
        <v>NE</v>
      </c>
      <c r="Q12" s="126" t="str">
        <f>[8]Agosto!$I$20</f>
        <v>NE</v>
      </c>
      <c r="R12" s="126" t="str">
        <f>[8]Agosto!$I$21</f>
        <v>N</v>
      </c>
      <c r="S12" s="126" t="str">
        <f>[8]Agosto!$I$22</f>
        <v>N</v>
      </c>
      <c r="T12" s="135" t="str">
        <f>[8]Agosto!$I$23</f>
        <v>SO</v>
      </c>
      <c r="U12" s="135" t="str">
        <f>[8]Agosto!$I$24</f>
        <v>SO</v>
      </c>
      <c r="V12" s="135" t="str">
        <f>[8]Agosto!$I$25</f>
        <v>SO</v>
      </c>
      <c r="W12" s="135" t="str">
        <f>[8]Agosto!$I$26</f>
        <v>NE</v>
      </c>
      <c r="X12" s="135" t="str">
        <f>[8]Agosto!$I$27</f>
        <v>SO</v>
      </c>
      <c r="Y12" s="135" t="str">
        <f>[8]Agosto!$I$28</f>
        <v>NE</v>
      </c>
      <c r="Z12" s="135" t="str">
        <f>[8]Agosto!$I$29</f>
        <v>NE</v>
      </c>
      <c r="AA12" s="135" t="str">
        <f>[8]Agosto!$I$30</f>
        <v>NE</v>
      </c>
      <c r="AB12" s="135" t="str">
        <f>[8]Agosto!$I$31</f>
        <v>NE</v>
      </c>
      <c r="AC12" s="135" t="str">
        <f>[8]Agosto!$I$32</f>
        <v>NE</v>
      </c>
      <c r="AD12" s="135" t="str">
        <f>[8]Agosto!$I$33</f>
        <v>NE</v>
      </c>
      <c r="AE12" s="135" t="str">
        <f>[8]Agosto!$I$34</f>
        <v>NE</v>
      </c>
      <c r="AF12" s="135" t="str">
        <f>[8]Agosto!$I$35</f>
        <v>NE</v>
      </c>
      <c r="AG12" s="118" t="str">
        <f>[8]Agosto!$I$36</f>
        <v>NE</v>
      </c>
      <c r="AI12" t="s">
        <v>47</v>
      </c>
    </row>
    <row r="13" spans="1:37" x14ac:dyDescent="0.2">
      <c r="A13" s="92" t="s">
        <v>114</v>
      </c>
      <c r="B13" s="11" t="str">
        <f>[9]Agosto!$I$5</f>
        <v>*</v>
      </c>
      <c r="C13" s="11" t="str">
        <f>[9]Agosto!$I$6</f>
        <v>*</v>
      </c>
      <c r="D13" s="11" t="str">
        <f>[9]Agosto!$I$7</f>
        <v>*</v>
      </c>
      <c r="E13" s="11" t="str">
        <f>[9]Agosto!$I$8</f>
        <v>*</v>
      </c>
      <c r="F13" s="11" t="str">
        <f>[9]Agosto!$I$9</f>
        <v>*</v>
      </c>
      <c r="G13" s="11" t="str">
        <f>[9]Agosto!$I$10</f>
        <v>*</v>
      </c>
      <c r="H13" s="11" t="str">
        <f>[9]Agosto!$I$11</f>
        <v>*</v>
      </c>
      <c r="I13" s="11" t="str">
        <f>[9]Agosto!$I$12</f>
        <v>*</v>
      </c>
      <c r="J13" s="11" t="str">
        <f>[9]Agosto!$I$13</f>
        <v>*</v>
      </c>
      <c r="K13" s="11" t="str">
        <f>[9]Agosto!$I$14</f>
        <v>*</v>
      </c>
      <c r="L13" s="11" t="str">
        <f>[9]Agosto!$I$15</f>
        <v>*</v>
      </c>
      <c r="M13" s="11" t="str">
        <f>[9]Agosto!$I$16</f>
        <v>*</v>
      </c>
      <c r="N13" s="11" t="str">
        <f>[9]Agosto!$I$17</f>
        <v>*</v>
      </c>
      <c r="O13" s="11" t="str">
        <f>[9]Agosto!$I$18</f>
        <v>*</v>
      </c>
      <c r="P13" s="11" t="str">
        <f>[9]Agosto!$I$19</f>
        <v>*</v>
      </c>
      <c r="Q13" s="11" t="str">
        <f>[9]Agosto!$I$20</f>
        <v>*</v>
      </c>
      <c r="R13" s="11" t="str">
        <f>[9]Agosto!$I$21</f>
        <v>*</v>
      </c>
      <c r="S13" s="11" t="str">
        <f>[9]Agosto!$I$22</f>
        <v>*</v>
      </c>
      <c r="T13" s="11" t="str">
        <f>[9]Agosto!$I$23</f>
        <v>*</v>
      </c>
      <c r="U13" s="11" t="str">
        <f>[9]Agosto!$I$24</f>
        <v>*</v>
      </c>
      <c r="V13" s="11" t="str">
        <f>[9]Agosto!$I$25</f>
        <v>*</v>
      </c>
      <c r="W13" s="11" t="str">
        <f>[9]Agosto!$I$26</f>
        <v>*</v>
      </c>
      <c r="X13" s="11" t="str">
        <f>[9]Agosto!$I$27</f>
        <v>*</v>
      </c>
      <c r="Y13" s="11" t="str">
        <f>[9]Agosto!$I$28</f>
        <v>*</v>
      </c>
      <c r="Z13" s="11" t="str">
        <f>[9]Agosto!$I$29</f>
        <v>*</v>
      </c>
      <c r="AA13" s="11" t="str">
        <f>[9]Agosto!$I$30</f>
        <v>*</v>
      </c>
      <c r="AB13" s="11" t="str">
        <f>[9]Agosto!$I$31</f>
        <v>*</v>
      </c>
      <c r="AC13" s="11" t="str">
        <f>[9]Agosto!$I$32</f>
        <v>*</v>
      </c>
      <c r="AD13" s="11" t="str">
        <f>[9]Agosto!$I$33</f>
        <v>*</v>
      </c>
      <c r="AE13" s="11" t="str">
        <f>[9]Agosto!$I$34</f>
        <v>*</v>
      </c>
      <c r="AF13" s="11" t="str">
        <f>[9]Agosto!$I$35</f>
        <v>*</v>
      </c>
      <c r="AG13" s="130" t="str">
        <f>[9]Agosto!$I$36</f>
        <v>*</v>
      </c>
      <c r="AK13" t="s">
        <v>47</v>
      </c>
    </row>
    <row r="14" spans="1:37" x14ac:dyDescent="0.2">
      <c r="A14" s="92" t="s">
        <v>118</v>
      </c>
      <c r="B14" s="126" t="str">
        <f>[10]Agosto!$I$5</f>
        <v>*</v>
      </c>
      <c r="C14" s="126" t="str">
        <f>[10]Agosto!$I$6</f>
        <v>*</v>
      </c>
      <c r="D14" s="126" t="str">
        <f>[10]Agosto!$I$7</f>
        <v>*</v>
      </c>
      <c r="E14" s="126" t="str">
        <f>[10]Agosto!$I$8</f>
        <v>*</v>
      </c>
      <c r="F14" s="126" t="str">
        <f>[10]Agosto!$I$9</f>
        <v>*</v>
      </c>
      <c r="G14" s="126" t="str">
        <f>[10]Agosto!$I$10</f>
        <v>*</v>
      </c>
      <c r="H14" s="126" t="str">
        <f>[10]Agosto!$I$11</f>
        <v>*</v>
      </c>
      <c r="I14" s="126" t="str">
        <f>[10]Agosto!$I$12</f>
        <v>*</v>
      </c>
      <c r="J14" s="126" t="str">
        <f>[10]Agosto!$I$13</f>
        <v>*</v>
      </c>
      <c r="K14" s="126" t="str">
        <f>[10]Agosto!$I$14</f>
        <v>*</v>
      </c>
      <c r="L14" s="126" t="str">
        <f>[10]Agosto!$I$15</f>
        <v>*</v>
      </c>
      <c r="M14" s="126" t="str">
        <f>[10]Agosto!$I$16</f>
        <v>*</v>
      </c>
      <c r="N14" s="126" t="str">
        <f>[10]Agosto!$I$17</f>
        <v>*</v>
      </c>
      <c r="O14" s="126" t="str">
        <f>[10]Agosto!$I$18</f>
        <v>*</v>
      </c>
      <c r="P14" s="126" t="str">
        <f>[10]Agosto!$I$19</f>
        <v>*</v>
      </c>
      <c r="Q14" s="126" t="str">
        <f>[10]Agosto!$I$20</f>
        <v>*</v>
      </c>
      <c r="R14" s="126" t="str">
        <f>[10]Agosto!$I$21</f>
        <v>*</v>
      </c>
      <c r="S14" s="126" t="str">
        <f>[10]Agosto!$I$22</f>
        <v>*</v>
      </c>
      <c r="T14" s="135" t="str">
        <f>[10]Agosto!$I$23</f>
        <v>*</v>
      </c>
      <c r="U14" s="135" t="str">
        <f>[10]Agosto!$I$24</f>
        <v>*</v>
      </c>
      <c r="V14" s="135" t="str">
        <f>[10]Agosto!$I$25</f>
        <v>*</v>
      </c>
      <c r="W14" s="135" t="str">
        <f>[10]Agosto!$I$26</f>
        <v>*</v>
      </c>
      <c r="X14" s="135" t="str">
        <f>[10]Agosto!$I$27</f>
        <v>*</v>
      </c>
      <c r="Y14" s="135" t="str">
        <f>[10]Agosto!$I$28</f>
        <v>*</v>
      </c>
      <c r="Z14" s="135" t="str">
        <f>[10]Agosto!$I$29</f>
        <v>*</v>
      </c>
      <c r="AA14" s="135" t="str">
        <f>[10]Agosto!$I$30</f>
        <v>*</v>
      </c>
      <c r="AB14" s="135" t="str">
        <f>[10]Agosto!$I$31</f>
        <v>*</v>
      </c>
      <c r="AC14" s="135" t="str">
        <f>[10]Agosto!$I$32</f>
        <v>*</v>
      </c>
      <c r="AD14" s="135" t="str">
        <f>[10]Agosto!$I$33</f>
        <v>*</v>
      </c>
      <c r="AE14" s="135" t="str">
        <f>[10]Agosto!$I$34</f>
        <v>*</v>
      </c>
      <c r="AF14" s="135" t="str">
        <f>[10]Agosto!$I$35</f>
        <v>*</v>
      </c>
      <c r="AG14" s="130" t="str">
        <f>[10]Agosto!$I$36</f>
        <v>*</v>
      </c>
    </row>
    <row r="15" spans="1:37" x14ac:dyDescent="0.2">
      <c r="A15" s="92" t="s">
        <v>121</v>
      </c>
      <c r="B15" s="126" t="str">
        <f>[11]Agosto!$I$5</f>
        <v>NE</v>
      </c>
      <c r="C15" s="126" t="str">
        <f>[11]Agosto!$I$6</f>
        <v>S</v>
      </c>
      <c r="D15" s="126" t="str">
        <f>[11]Agosto!$I$7</f>
        <v>S</v>
      </c>
      <c r="E15" s="126" t="str">
        <f>[11]Agosto!$I$8</f>
        <v>SE</v>
      </c>
      <c r="F15" s="126" t="str">
        <f>[11]Agosto!$I$9</f>
        <v>NE</v>
      </c>
      <c r="G15" s="126" t="str">
        <f>[11]Agosto!$I$10</f>
        <v>NE</v>
      </c>
      <c r="H15" s="126" t="str">
        <f>[11]Agosto!$I$11</f>
        <v>NE</v>
      </c>
      <c r="I15" s="126" t="str">
        <f>[11]Agosto!$I$12</f>
        <v>N</v>
      </c>
      <c r="J15" s="126" t="str">
        <f>[11]Agosto!$I$13</f>
        <v>N</v>
      </c>
      <c r="K15" s="126" t="str">
        <f>[11]Agosto!$I$14</f>
        <v>S</v>
      </c>
      <c r="L15" s="126" t="str">
        <f>[11]Agosto!$I$15</f>
        <v>NE</v>
      </c>
      <c r="M15" s="126" t="str">
        <f>[11]Agosto!$I$16</f>
        <v>NO</v>
      </c>
      <c r="N15" s="126" t="str">
        <f>[11]Agosto!$I$17</f>
        <v>S</v>
      </c>
      <c r="O15" s="126" t="str">
        <f>[11]Agosto!$I$18</f>
        <v>SE</v>
      </c>
      <c r="P15" s="126" t="str">
        <f>[11]Agosto!$I$19</f>
        <v>NE</v>
      </c>
      <c r="Q15" s="126" t="str">
        <f>[11]Agosto!$I$20</f>
        <v>NE</v>
      </c>
      <c r="R15" s="126" t="str">
        <f>[11]Agosto!$I$21</f>
        <v>NE</v>
      </c>
      <c r="S15" s="126" t="str">
        <f>[11]Agosto!$I$22</f>
        <v>N</v>
      </c>
      <c r="T15" s="135" t="str">
        <f>[11]Agosto!$I$23</f>
        <v>SO</v>
      </c>
      <c r="U15" s="135" t="str">
        <f>[11]Agosto!$I$24</f>
        <v>SO</v>
      </c>
      <c r="V15" s="126" t="str">
        <f>[11]Agosto!$I$25</f>
        <v>S</v>
      </c>
      <c r="W15" s="135" t="str">
        <f>[11]Agosto!$I$26</f>
        <v>NE</v>
      </c>
      <c r="X15" s="135" t="str">
        <f>[11]Agosto!$I$27</f>
        <v>S</v>
      </c>
      <c r="Y15" s="135" t="str">
        <f>[11]Agosto!$I$28</f>
        <v>NE</v>
      </c>
      <c r="Z15" s="135" t="str">
        <f>[11]Agosto!$I$29</f>
        <v>NE</v>
      </c>
      <c r="AA15" s="135" t="str">
        <f>[11]Agosto!$I$30</f>
        <v>NE</v>
      </c>
      <c r="AB15" s="135" t="str">
        <f>[11]Agosto!$I$31</f>
        <v>NE</v>
      </c>
      <c r="AC15" s="135" t="str">
        <f>[11]Agosto!$I$32</f>
        <v>NE</v>
      </c>
      <c r="AD15" s="135" t="str">
        <f>[11]Agosto!$I$33</f>
        <v>NE</v>
      </c>
      <c r="AE15" s="135" t="str">
        <f>[11]Agosto!$I$34</f>
        <v>NE</v>
      </c>
      <c r="AF15" s="135" t="str">
        <f>[11]Agosto!$I$35</f>
        <v>N</v>
      </c>
      <c r="AG15" s="130" t="str">
        <f>[11]Agosto!$I$36</f>
        <v>NE</v>
      </c>
    </row>
    <row r="16" spans="1:37" x14ac:dyDescent="0.2">
      <c r="A16" s="92" t="s">
        <v>168</v>
      </c>
      <c r="B16" s="126" t="str">
        <f>[12]Agosto!$I$5</f>
        <v>*</v>
      </c>
      <c r="C16" s="126" t="str">
        <f>[12]Agosto!$I$6</f>
        <v>*</v>
      </c>
      <c r="D16" s="126" t="str">
        <f>[12]Agosto!$I$7</f>
        <v>*</v>
      </c>
      <c r="E16" s="126" t="str">
        <f>[12]Agosto!$I$8</f>
        <v>*</v>
      </c>
      <c r="F16" s="126" t="str">
        <f>[12]Agosto!$I$9</f>
        <v>*</v>
      </c>
      <c r="G16" s="126" t="str">
        <f>[12]Agosto!$I$10</f>
        <v>*</v>
      </c>
      <c r="H16" s="126" t="str">
        <f>[12]Agosto!$I$11</f>
        <v>*</v>
      </c>
      <c r="I16" s="126" t="str">
        <f>[12]Agosto!$I$12</f>
        <v>*</v>
      </c>
      <c r="J16" s="126" t="str">
        <f>[12]Agosto!$I$13</f>
        <v>*</v>
      </c>
      <c r="K16" s="126" t="str">
        <f>[12]Agosto!$I$14</f>
        <v>*</v>
      </c>
      <c r="L16" s="126" t="str">
        <f>[12]Agosto!$I$15</f>
        <v>*</v>
      </c>
      <c r="M16" s="126" t="str">
        <f>[12]Agosto!$I$16</f>
        <v>*</v>
      </c>
      <c r="N16" s="126" t="str">
        <f>[12]Agosto!$I$17</f>
        <v>*</v>
      </c>
      <c r="O16" s="126" t="str">
        <f>[12]Agosto!$I$18</f>
        <v>*</v>
      </c>
      <c r="P16" s="126" t="str">
        <f>[12]Agosto!$I$19</f>
        <v>*</v>
      </c>
      <c r="Q16" s="126" t="str">
        <f>[12]Agosto!$I$20</f>
        <v>*</v>
      </c>
      <c r="R16" s="126" t="str">
        <f>[12]Agosto!$I$21</f>
        <v>*</v>
      </c>
      <c r="S16" s="126" t="str">
        <f>[12]Agosto!$I$22</f>
        <v>*</v>
      </c>
      <c r="T16" s="135" t="str">
        <f>[12]Agosto!$I$23</f>
        <v>*</v>
      </c>
      <c r="U16" s="135" t="str">
        <f>[12]Agosto!$I$24</f>
        <v>*</v>
      </c>
      <c r="V16" s="135" t="str">
        <f>[12]Agosto!$I$25</f>
        <v>*</v>
      </c>
      <c r="W16" s="135" t="str">
        <f>[12]Agosto!$I$26</f>
        <v>*</v>
      </c>
      <c r="X16" s="135" t="str">
        <f>[12]Agosto!$I$27</f>
        <v>*</v>
      </c>
      <c r="Y16" s="135" t="str">
        <f>[12]Agosto!$I$28</f>
        <v>*</v>
      </c>
      <c r="Z16" s="135" t="str">
        <f>[12]Agosto!$I$29</f>
        <v>*</v>
      </c>
      <c r="AA16" s="135" t="str">
        <f>[12]Agosto!$I$30</f>
        <v>*</v>
      </c>
      <c r="AB16" s="135" t="str">
        <f>[12]Agosto!$I$31</f>
        <v>*</v>
      </c>
      <c r="AC16" s="135" t="str">
        <f>[12]Agosto!$I$32</f>
        <v>*</v>
      </c>
      <c r="AD16" s="135" t="str">
        <f>[12]Agosto!$I$33</f>
        <v>*</v>
      </c>
      <c r="AE16" s="135" t="str">
        <f>[12]Agosto!$I$34</f>
        <v>*</v>
      </c>
      <c r="AF16" s="135" t="str">
        <f>[12]Agosto!$I$35</f>
        <v>*</v>
      </c>
      <c r="AG16" s="130" t="str">
        <f>[12]Agosto!$I$36</f>
        <v>*</v>
      </c>
      <c r="AI16" t="s">
        <v>47</v>
      </c>
    </row>
    <row r="17" spans="1:39" x14ac:dyDescent="0.2">
      <c r="A17" s="92" t="s">
        <v>2</v>
      </c>
      <c r="B17" s="126" t="str">
        <f>[13]Agosto!$I$5</f>
        <v>N</v>
      </c>
      <c r="C17" s="126" t="str">
        <f>[13]Agosto!$I$6</f>
        <v>N</v>
      </c>
      <c r="D17" s="126" t="str">
        <f>[13]Agosto!$I$7</f>
        <v>N</v>
      </c>
      <c r="E17" s="126" t="str">
        <f>[13]Agosto!$I$8</f>
        <v>SE</v>
      </c>
      <c r="F17" s="126" t="str">
        <f>[13]Agosto!$I$9</f>
        <v>L</v>
      </c>
      <c r="G17" s="126" t="str">
        <f>[13]Agosto!$I$10</f>
        <v>L</v>
      </c>
      <c r="H17" s="126" t="str">
        <f>[13]Agosto!$I$11</f>
        <v>L</v>
      </c>
      <c r="I17" s="126" t="str">
        <f>[13]Agosto!$I$12</f>
        <v>NE</v>
      </c>
      <c r="J17" s="126" t="str">
        <f>[13]Agosto!$I$13</f>
        <v>NE</v>
      </c>
      <c r="K17" s="126" t="str">
        <f>[13]Agosto!$I$14</f>
        <v>N</v>
      </c>
      <c r="L17" s="126" t="str">
        <f>[13]Agosto!$I$15</f>
        <v>L</v>
      </c>
      <c r="M17" s="126" t="str">
        <f>[13]Agosto!$I$16</f>
        <v>N</v>
      </c>
      <c r="N17" s="126" t="str">
        <f>[13]Agosto!$I$17</f>
        <v>N</v>
      </c>
      <c r="O17" s="126" t="str">
        <f>[13]Agosto!$I$18</f>
        <v>L</v>
      </c>
      <c r="P17" s="126" t="str">
        <f>[13]Agosto!$I$19</f>
        <v>L</v>
      </c>
      <c r="Q17" s="126" t="str">
        <f>[13]Agosto!$I$20</f>
        <v>L</v>
      </c>
      <c r="R17" s="126" t="str">
        <f>[13]Agosto!$I$21</f>
        <v>L</v>
      </c>
      <c r="S17" s="126" t="str">
        <f>[13]Agosto!$I$22</f>
        <v>NE</v>
      </c>
      <c r="T17" s="135" t="str">
        <f>[13]Agosto!$I$23</f>
        <v>N</v>
      </c>
      <c r="U17" s="135" t="str">
        <f>[13]Agosto!$I$24</f>
        <v>N</v>
      </c>
      <c r="V17" s="126" t="str">
        <f>[13]Agosto!$I$25</f>
        <v>L</v>
      </c>
      <c r="W17" s="135" t="str">
        <f>[13]Agosto!$I$26</f>
        <v>L</v>
      </c>
      <c r="X17" s="135" t="str">
        <f>[13]Agosto!$I$27</f>
        <v>SE</v>
      </c>
      <c r="Y17" s="135" t="str">
        <f>[13]Agosto!$I$28</f>
        <v>L</v>
      </c>
      <c r="Z17" s="135" t="str">
        <f>[13]Agosto!$I$29</f>
        <v>L</v>
      </c>
      <c r="AA17" s="135" t="str">
        <f>[13]Agosto!$I$30</f>
        <v>L</v>
      </c>
      <c r="AB17" s="135" t="str">
        <f>[13]Agosto!$I$31</f>
        <v>N</v>
      </c>
      <c r="AC17" s="135" t="str">
        <f>[13]Agosto!$I$32</f>
        <v>L</v>
      </c>
      <c r="AD17" s="135" t="str">
        <f>[13]Agosto!$I$33</f>
        <v>L</v>
      </c>
      <c r="AE17" s="135" t="str">
        <f>[13]Agosto!$I$34</f>
        <v>N</v>
      </c>
      <c r="AF17" s="135" t="str">
        <f>[13]Agosto!$I$35</f>
        <v>NE</v>
      </c>
      <c r="AG17" s="118" t="str">
        <f>[13]Agosto!$I$36</f>
        <v>L</v>
      </c>
      <c r="AH17" s="12" t="s">
        <v>47</v>
      </c>
      <c r="AI17" t="s">
        <v>47</v>
      </c>
    </row>
    <row r="18" spans="1:39" x14ac:dyDescent="0.2">
      <c r="A18" s="92" t="s">
        <v>3</v>
      </c>
      <c r="B18" s="126" t="str">
        <f>[14]Agosto!$I$5</f>
        <v>SO</v>
      </c>
      <c r="C18" s="126" t="str">
        <f>[14]Agosto!$I$6</f>
        <v>SO</v>
      </c>
      <c r="D18" s="126" t="str">
        <f>[14]Agosto!$I$7</f>
        <v>SO</v>
      </c>
      <c r="E18" s="126" t="str">
        <f>[14]Agosto!$I$8</f>
        <v>SO</v>
      </c>
      <c r="F18" s="126" t="str">
        <f>[14]Agosto!$I$9</f>
        <v>SO</v>
      </c>
      <c r="G18" s="126" t="str">
        <f>[14]Agosto!$I$10</f>
        <v>SO</v>
      </c>
      <c r="H18" s="126" t="str">
        <f>[14]Agosto!$I$11</f>
        <v>SO</v>
      </c>
      <c r="I18" s="126" t="str">
        <f>[14]Agosto!$I$12</f>
        <v>SO</v>
      </c>
      <c r="J18" s="126" t="str">
        <f>[14]Agosto!$I$13</f>
        <v>NO</v>
      </c>
      <c r="K18" s="126" t="str">
        <f>[14]Agosto!$I$14</f>
        <v>SO</v>
      </c>
      <c r="L18" s="126" t="str">
        <f>[14]Agosto!$I$15</f>
        <v>SO</v>
      </c>
      <c r="M18" s="126" t="str">
        <f>[14]Agosto!$I$16</f>
        <v>SO</v>
      </c>
      <c r="N18" s="126" t="str">
        <f>[14]Agosto!$I$17</f>
        <v>SO</v>
      </c>
      <c r="O18" s="126" t="str">
        <f>[14]Agosto!$I$18</f>
        <v>SO</v>
      </c>
      <c r="P18" s="126" t="str">
        <f>[14]Agosto!$I$19</f>
        <v>SO</v>
      </c>
      <c r="Q18" s="126" t="str">
        <f>[14]Agosto!$I$20</f>
        <v>O</v>
      </c>
      <c r="R18" s="126" t="str">
        <f>[14]Agosto!$I$21</f>
        <v>NO</v>
      </c>
      <c r="S18" s="126" t="str">
        <f>[14]Agosto!$I$22</f>
        <v>SO</v>
      </c>
      <c r="T18" s="135" t="str">
        <f>[14]Agosto!$I$23</f>
        <v>O</v>
      </c>
      <c r="U18" s="135" t="str">
        <f>[14]Agosto!$I$24</f>
        <v>SO</v>
      </c>
      <c r="V18" s="135" t="str">
        <f>[14]Agosto!$I$25</f>
        <v>SO</v>
      </c>
      <c r="W18" s="135" t="str">
        <f>[14]Agosto!$I$26</f>
        <v>SO</v>
      </c>
      <c r="X18" s="135" t="str">
        <f>[14]Agosto!$I$27</f>
        <v>SO</v>
      </c>
      <c r="Y18" s="135" t="str">
        <f>[14]Agosto!$I$28</f>
        <v>SO</v>
      </c>
      <c r="Z18" s="135" t="str">
        <f>[14]Agosto!$I$29</f>
        <v>O</v>
      </c>
      <c r="AA18" s="135" t="str">
        <f>[14]Agosto!$I$30</f>
        <v>SO</v>
      </c>
      <c r="AB18" s="135" t="str">
        <f>[14]Agosto!$I$31</f>
        <v>SO</v>
      </c>
      <c r="AC18" s="135" t="str">
        <f>[14]Agosto!$I$32</f>
        <v>O</v>
      </c>
      <c r="AD18" s="135" t="str">
        <f>[14]Agosto!$I$33</f>
        <v>SO</v>
      </c>
      <c r="AE18" s="135" t="str">
        <f>[14]Agosto!$I$34</f>
        <v>SO</v>
      </c>
      <c r="AF18" s="135" t="str">
        <f>[14]Agosto!$I$35</f>
        <v>NO</v>
      </c>
      <c r="AG18" s="118" t="str">
        <f>[14]Agosto!$I$36</f>
        <v>SO</v>
      </c>
      <c r="AH18" s="12" t="s">
        <v>47</v>
      </c>
      <c r="AI18" t="s">
        <v>47</v>
      </c>
    </row>
    <row r="19" spans="1:39" x14ac:dyDescent="0.2">
      <c r="A19" s="92" t="s">
        <v>4</v>
      </c>
      <c r="B19" s="126" t="str">
        <f>[15]Agosto!$I$5</f>
        <v>SO</v>
      </c>
      <c r="C19" s="126" t="str">
        <f>[15]Agosto!$I$6</f>
        <v>SE</v>
      </c>
      <c r="D19" s="126" t="str">
        <f>[15]Agosto!$I$7</f>
        <v>NE</v>
      </c>
      <c r="E19" s="126" t="str">
        <f>[15]Agosto!$I$8</f>
        <v>NO</v>
      </c>
      <c r="F19" s="126" t="str">
        <f>[15]Agosto!$I$9</f>
        <v>NO</v>
      </c>
      <c r="G19" s="126" t="str">
        <f>[15]Agosto!$I$10</f>
        <v>NO</v>
      </c>
      <c r="H19" s="126" t="str">
        <f>[15]Agosto!$I$11</f>
        <v>O</v>
      </c>
      <c r="I19" s="126" t="str">
        <f>[15]Agosto!$I$12</f>
        <v>O</v>
      </c>
      <c r="J19" s="126" t="str">
        <f>[15]Agosto!$I$13</f>
        <v>O</v>
      </c>
      <c r="K19" s="126" t="str">
        <f>[15]Agosto!$I$14</f>
        <v>SO</v>
      </c>
      <c r="L19" s="126" t="str">
        <f>[15]Agosto!$I$15</f>
        <v>SO</v>
      </c>
      <c r="M19" s="126" t="str">
        <f>[15]Agosto!$I$16</f>
        <v>O</v>
      </c>
      <c r="N19" s="126" t="str">
        <f>[15]Agosto!$I$17</f>
        <v>N</v>
      </c>
      <c r="O19" s="126" t="str">
        <f>[15]Agosto!$I$18</f>
        <v>NE</v>
      </c>
      <c r="P19" s="126" t="str">
        <f>[15]Agosto!$I$19</f>
        <v>NO</v>
      </c>
      <c r="Q19" s="126" t="str">
        <f>[15]Agosto!$I$20</f>
        <v>NO</v>
      </c>
      <c r="R19" s="126" t="str">
        <f>[15]Agosto!$I$21</f>
        <v>O</v>
      </c>
      <c r="S19" s="126" t="str">
        <f>[15]Agosto!$I$22</f>
        <v>SO</v>
      </c>
      <c r="T19" s="135" t="str">
        <f>[15]Agosto!$I$23</f>
        <v>SE</v>
      </c>
      <c r="U19" s="135" t="str">
        <f>[15]Agosto!$I$24</f>
        <v>NE</v>
      </c>
      <c r="V19" s="135" t="str">
        <f>[15]Agosto!$I$25</f>
        <v>N</v>
      </c>
      <c r="W19" s="135" t="str">
        <f>[15]Agosto!$I$26</f>
        <v>NO</v>
      </c>
      <c r="X19" s="135" t="str">
        <f>[15]Agosto!$I$27</f>
        <v>NO</v>
      </c>
      <c r="Y19" s="135" t="str">
        <f>[15]Agosto!$I$28</f>
        <v>NO</v>
      </c>
      <c r="Z19" s="135" t="str">
        <f>[15]Agosto!$I$29</f>
        <v>NO</v>
      </c>
      <c r="AA19" s="135" t="str">
        <f>[15]Agosto!$I$30</f>
        <v>O</v>
      </c>
      <c r="AB19" s="135" t="str">
        <f>[15]Agosto!$I$31</f>
        <v>NO</v>
      </c>
      <c r="AC19" s="135" t="str">
        <f>[15]Agosto!$I$32</f>
        <v>NO</v>
      </c>
      <c r="AD19" s="135" t="str">
        <f>[15]Agosto!$I$33</f>
        <v>NO</v>
      </c>
      <c r="AE19" s="135" t="str">
        <f>[15]Agosto!$I$34</f>
        <v>O</v>
      </c>
      <c r="AF19" s="135" t="str">
        <f>[15]Agosto!$I$35</f>
        <v>S</v>
      </c>
      <c r="AG19" s="118" t="str">
        <f>[15]Agosto!$I$36</f>
        <v>NO</v>
      </c>
      <c r="AI19" t="s">
        <v>47</v>
      </c>
    </row>
    <row r="20" spans="1:39" x14ac:dyDescent="0.2">
      <c r="A20" s="92" t="s">
        <v>5</v>
      </c>
      <c r="B20" s="135" t="str">
        <f>[16]Agosto!$I$5</f>
        <v>L</v>
      </c>
      <c r="C20" s="135" t="str">
        <f>[16]Agosto!$I$6</f>
        <v>SO</v>
      </c>
      <c r="D20" s="135" t="str">
        <f>[16]Agosto!$I$7</f>
        <v>S</v>
      </c>
      <c r="E20" s="135" t="str">
        <f>[16]Agosto!$I$8</f>
        <v>S</v>
      </c>
      <c r="F20" s="135" t="str">
        <f>[16]Agosto!$I$9</f>
        <v>L</v>
      </c>
      <c r="G20" s="135" t="str">
        <f>[16]Agosto!$I$10</f>
        <v>L</v>
      </c>
      <c r="H20" s="135" t="str">
        <f>[16]Agosto!$I$11</f>
        <v>L</v>
      </c>
      <c r="I20" s="135" t="str">
        <f>[16]Agosto!$I$12</f>
        <v>SE</v>
      </c>
      <c r="J20" s="135" t="str">
        <f>[16]Agosto!$I$13</f>
        <v>L</v>
      </c>
      <c r="K20" s="135" t="str">
        <f>[16]Agosto!$I$14</f>
        <v>SO</v>
      </c>
      <c r="L20" s="135" t="str">
        <f>[16]Agosto!$I$15</f>
        <v>L</v>
      </c>
      <c r="M20" s="135" t="str">
        <f>[16]Agosto!$I$16</f>
        <v>NE</v>
      </c>
      <c r="N20" s="135" t="str">
        <f>[16]Agosto!$I$17</f>
        <v>SO</v>
      </c>
      <c r="O20" s="135" t="str">
        <f>[16]Agosto!$I$18</f>
        <v>S</v>
      </c>
      <c r="P20" s="135" t="str">
        <f>[16]Agosto!$I$19</f>
        <v>S</v>
      </c>
      <c r="Q20" s="135" t="str">
        <f>[16]Agosto!$I$20</f>
        <v>SE</v>
      </c>
      <c r="R20" s="135" t="str">
        <f>[16]Agosto!$I$21</f>
        <v>L</v>
      </c>
      <c r="S20" s="135" t="str">
        <f>[16]Agosto!$I$22</f>
        <v>L</v>
      </c>
      <c r="T20" s="135" t="str">
        <f>[16]Agosto!$I$23</f>
        <v>SO</v>
      </c>
      <c r="U20" s="135" t="str">
        <f>[16]Agosto!$I$24</f>
        <v>SO</v>
      </c>
      <c r="V20" s="135" t="str">
        <f>[16]Agosto!$I$25</f>
        <v>S</v>
      </c>
      <c r="W20" s="135" t="str">
        <f>[16]Agosto!$I$26</f>
        <v>L</v>
      </c>
      <c r="X20" s="135" t="str">
        <f>[16]Agosto!$I$27</f>
        <v>S</v>
      </c>
      <c r="Y20" s="135" t="str">
        <f>[16]Agosto!$I$28</f>
        <v>L</v>
      </c>
      <c r="Z20" s="135" t="str">
        <f>[16]Agosto!$I$29</f>
        <v>L</v>
      </c>
      <c r="AA20" s="135" t="str">
        <f>[16]Agosto!$I$30</f>
        <v>SE</v>
      </c>
      <c r="AB20" s="135" t="str">
        <f>[16]Agosto!$I$31</f>
        <v>L</v>
      </c>
      <c r="AC20" s="135" t="str">
        <f>[16]Agosto!$I$32</f>
        <v>L</v>
      </c>
      <c r="AD20" s="135" t="str">
        <f>[16]Agosto!$I$33</f>
        <v>SE</v>
      </c>
      <c r="AE20" s="135" t="str">
        <f>[16]Agosto!$I$34</f>
        <v>L</v>
      </c>
      <c r="AF20" s="135" t="str">
        <f>[16]Agosto!$I$35</f>
        <v>O</v>
      </c>
      <c r="AG20" s="118" t="str">
        <f>[16]Agosto!$I$36</f>
        <v>L</v>
      </c>
      <c r="AI20" t="s">
        <v>47</v>
      </c>
      <c r="AJ20" t="s">
        <v>47</v>
      </c>
      <c r="AK20" t="s">
        <v>47</v>
      </c>
    </row>
    <row r="21" spans="1:39" x14ac:dyDescent="0.2">
      <c r="A21" s="92" t="s">
        <v>43</v>
      </c>
      <c r="B21" s="135" t="str">
        <f>[17]Agosto!$I$5</f>
        <v>NE</v>
      </c>
      <c r="C21" s="135" t="str">
        <f>[17]Agosto!$I$6</f>
        <v>NE</v>
      </c>
      <c r="D21" s="135" t="str">
        <f>[17]Agosto!$I$7</f>
        <v>S</v>
      </c>
      <c r="E21" s="135" t="str">
        <f>[17]Agosto!$I$8</f>
        <v>SE</v>
      </c>
      <c r="F21" s="135" t="str">
        <f>[17]Agosto!$I$9</f>
        <v>L</v>
      </c>
      <c r="G21" s="135" t="str">
        <f>[17]Agosto!$I$10</f>
        <v>L</v>
      </c>
      <c r="H21" s="135" t="str">
        <f>[17]Agosto!$I$11</f>
        <v>L</v>
      </c>
      <c r="I21" s="135" t="str">
        <f>[17]Agosto!$I$12</f>
        <v>NE</v>
      </c>
      <c r="J21" s="135" t="str">
        <f>[17]Agosto!$I$13</f>
        <v>NE</v>
      </c>
      <c r="K21" s="135" t="str">
        <f>[17]Agosto!$I$14</f>
        <v>N</v>
      </c>
      <c r="L21" s="135" t="str">
        <f>[17]Agosto!$I$15</f>
        <v>NE</v>
      </c>
      <c r="M21" s="135" t="str">
        <f>[17]Agosto!$I$16</f>
        <v>NE</v>
      </c>
      <c r="N21" s="135" t="str">
        <f>[17]Agosto!$I$17</f>
        <v>SE</v>
      </c>
      <c r="O21" s="135" t="str">
        <f>[17]Agosto!$I$18</f>
        <v>SE</v>
      </c>
      <c r="P21" s="135" t="str">
        <f>[17]Agosto!$I$19</f>
        <v>L</v>
      </c>
      <c r="Q21" s="135" t="str">
        <f>[17]Agosto!$I$20</f>
        <v>L</v>
      </c>
      <c r="R21" s="135" t="str">
        <f>[17]Agosto!$I$21</f>
        <v>NE</v>
      </c>
      <c r="S21" s="135" t="str">
        <f>[17]Agosto!$I$22</f>
        <v>NE</v>
      </c>
      <c r="T21" s="135" t="str">
        <f>[17]Agosto!$I$23</f>
        <v>NE</v>
      </c>
      <c r="U21" s="135" t="str">
        <f>[17]Agosto!$I$24</f>
        <v>NE</v>
      </c>
      <c r="V21" s="135" t="str">
        <f>[17]Agosto!$I$25</f>
        <v>SE</v>
      </c>
      <c r="W21" s="135" t="str">
        <f>[17]Agosto!$I$26</f>
        <v>L</v>
      </c>
      <c r="X21" s="135" t="str">
        <f>[17]Agosto!$I$27</f>
        <v>L</v>
      </c>
      <c r="Y21" s="135" t="str">
        <f>[17]Agosto!$I$28</f>
        <v>L</v>
      </c>
      <c r="Z21" s="135" t="str">
        <f>[17]Agosto!$I$29</f>
        <v>L</v>
      </c>
      <c r="AA21" s="135" t="str">
        <f>[17]Agosto!$I$30</f>
        <v>NE</v>
      </c>
      <c r="AB21" s="135" t="str">
        <f>[17]Agosto!$I$31</f>
        <v>O</v>
      </c>
      <c r="AC21" s="135" t="str">
        <f>[17]Agosto!$I$32</f>
        <v>L</v>
      </c>
      <c r="AD21" s="135" t="str">
        <f>[17]Agosto!$I$33</f>
        <v>NE</v>
      </c>
      <c r="AE21" s="135" t="str">
        <f>[17]Agosto!$I$34</f>
        <v>NE</v>
      </c>
      <c r="AF21" s="135" t="str">
        <f>[17]Agosto!$I$35</f>
        <v>NE</v>
      </c>
      <c r="AG21" s="118" t="str">
        <f>[17]Agosto!$I$36</f>
        <v>NE</v>
      </c>
      <c r="AJ21" t="s">
        <v>47</v>
      </c>
    </row>
    <row r="22" spans="1:39" x14ac:dyDescent="0.2">
      <c r="A22" s="92" t="s">
        <v>6</v>
      </c>
      <c r="B22" s="135" t="str">
        <f>[18]Agosto!$I$5</f>
        <v>NO</v>
      </c>
      <c r="C22" s="135" t="str">
        <f>[18]Agosto!$I$6</f>
        <v>SO</v>
      </c>
      <c r="D22" s="135" t="str">
        <f>[18]Agosto!$I$7</f>
        <v>SE</v>
      </c>
      <c r="E22" s="135" t="str">
        <f>[18]Agosto!$I$8</f>
        <v>SE</v>
      </c>
      <c r="F22" s="135" t="str">
        <f>[18]Agosto!$I$9</f>
        <v>SE</v>
      </c>
      <c r="G22" s="135" t="str">
        <f>[18]Agosto!$I$10</f>
        <v>L</v>
      </c>
      <c r="H22" s="135" t="str">
        <f>[18]Agosto!$I$11</f>
        <v>NE</v>
      </c>
      <c r="I22" s="135" t="str">
        <f>[18]Agosto!$I$12</f>
        <v>NE</v>
      </c>
      <c r="J22" s="135" t="str">
        <f>[18]Agosto!$I$13</f>
        <v>NE</v>
      </c>
      <c r="K22" s="135" t="str">
        <f>[18]Agosto!$I$14</f>
        <v>NO</v>
      </c>
      <c r="L22" s="135" t="str">
        <f>[18]Agosto!$I$15</f>
        <v>SE</v>
      </c>
      <c r="M22" s="135" t="str">
        <f>[18]Agosto!$I$16</f>
        <v>SE</v>
      </c>
      <c r="N22" s="135" t="str">
        <f>[18]Agosto!$I$17</f>
        <v>L</v>
      </c>
      <c r="O22" s="135" t="str">
        <f>[18]Agosto!$I$18</f>
        <v>SE</v>
      </c>
      <c r="P22" s="135" t="str">
        <f>[18]Agosto!$I$19</f>
        <v>SE</v>
      </c>
      <c r="Q22" s="135" t="str">
        <f>[18]Agosto!$I$20</f>
        <v>L</v>
      </c>
      <c r="R22" s="135" t="str">
        <f>[18]Agosto!$I$21</f>
        <v>NO</v>
      </c>
      <c r="S22" s="135" t="str">
        <f>[18]Agosto!$I$22</f>
        <v>O</v>
      </c>
      <c r="T22" s="135" t="str">
        <f>[18]Agosto!$I$23</f>
        <v>*</v>
      </c>
      <c r="U22" s="135" t="str">
        <f>[18]Agosto!$I$24</f>
        <v>S</v>
      </c>
      <c r="V22" s="135" t="str">
        <f>[18]Agosto!$I$25</f>
        <v>SE</v>
      </c>
      <c r="W22" s="135" t="str">
        <f>[18]Agosto!$I$26</f>
        <v>SE</v>
      </c>
      <c r="X22" s="135" t="str">
        <f>[18]Agosto!$I$27</f>
        <v>SE</v>
      </c>
      <c r="Y22" s="135" t="str">
        <f>[18]Agosto!$I$28</f>
        <v>SE</v>
      </c>
      <c r="Z22" s="135" t="str">
        <f>[18]Agosto!$I$29</f>
        <v>L</v>
      </c>
      <c r="AA22" s="135" t="str">
        <f>[18]Agosto!$I$30</f>
        <v>N</v>
      </c>
      <c r="AB22" s="135" t="str">
        <f>[18]Agosto!$I$31</f>
        <v>*</v>
      </c>
      <c r="AC22" s="135" t="str">
        <f>[18]Agosto!$I$32</f>
        <v>L</v>
      </c>
      <c r="AD22" s="135" t="str">
        <f>[18]Agosto!$I$33</f>
        <v>NE</v>
      </c>
      <c r="AE22" s="135" t="str">
        <f>[18]Agosto!$I$34</f>
        <v>NE</v>
      </c>
      <c r="AF22" s="135" t="str">
        <f>[18]Agosto!$I$35</f>
        <v>NE</v>
      </c>
      <c r="AG22" s="118" t="str">
        <f>[18]Agosto!$I$36</f>
        <v>SE</v>
      </c>
      <c r="AJ22" t="s">
        <v>47</v>
      </c>
    </row>
    <row r="23" spans="1:39" x14ac:dyDescent="0.2">
      <c r="A23" s="92" t="s">
        <v>7</v>
      </c>
      <c r="B23" s="126" t="str">
        <f>[19]Agosto!$I$5</f>
        <v>SO</v>
      </c>
      <c r="C23" s="126" t="str">
        <f>[19]Agosto!$I$6</f>
        <v>N</v>
      </c>
      <c r="D23" s="126" t="str">
        <f>[19]Agosto!$I$7</f>
        <v>N</v>
      </c>
      <c r="E23" s="126" t="str">
        <f>[19]Agosto!$I$8</f>
        <v>N</v>
      </c>
      <c r="F23" s="126" t="str">
        <f>[19]Agosto!$I$9</f>
        <v>SO</v>
      </c>
      <c r="G23" s="126" t="str">
        <f>[19]Agosto!$I$10</f>
        <v>SO</v>
      </c>
      <c r="H23" s="126" t="str">
        <f>[19]Agosto!$I$11</f>
        <v>SO</v>
      </c>
      <c r="I23" s="126" t="str">
        <f>[19]Agosto!$I$12</f>
        <v>SO</v>
      </c>
      <c r="J23" s="126" t="str">
        <f>[19]Agosto!$I$13</f>
        <v>S</v>
      </c>
      <c r="K23" s="126" t="str">
        <f>[19]Agosto!$I$14</f>
        <v>N</v>
      </c>
      <c r="L23" s="126" t="str">
        <f>[19]Agosto!$I$15</f>
        <v>S</v>
      </c>
      <c r="M23" s="126" t="str">
        <f>[19]Agosto!$I$16</f>
        <v>S</v>
      </c>
      <c r="N23" s="126" t="str">
        <f>[19]Agosto!$I$17</f>
        <v>N</v>
      </c>
      <c r="O23" s="126" t="str">
        <f>[19]Agosto!$I$18</f>
        <v>N</v>
      </c>
      <c r="P23" s="126" t="str">
        <f>[19]Agosto!$I$19</f>
        <v>SO</v>
      </c>
      <c r="Q23" s="126" t="str">
        <f>[19]Agosto!$I$20</f>
        <v>SO</v>
      </c>
      <c r="R23" s="126" t="str">
        <f>[19]Agosto!$I$21</f>
        <v>SO</v>
      </c>
      <c r="S23" s="126" t="str">
        <f>[19]Agosto!$I$22</f>
        <v>S</v>
      </c>
      <c r="T23" s="135" t="str">
        <f>[19]Agosto!$I$23</f>
        <v>NE</v>
      </c>
      <c r="U23" s="135" t="str">
        <f>[19]Agosto!$I$24</f>
        <v>N</v>
      </c>
      <c r="V23" s="135" t="str">
        <f>[19]Agosto!$I$25</f>
        <v>NO</v>
      </c>
      <c r="W23" s="135" t="str">
        <f>[19]Agosto!$I$26</f>
        <v>O</v>
      </c>
      <c r="X23" s="135" t="str">
        <f>[19]Agosto!$I$27</f>
        <v>N</v>
      </c>
      <c r="Y23" s="135" t="str">
        <f>[19]Agosto!$I$28</f>
        <v>NO</v>
      </c>
      <c r="Z23" s="135" t="str">
        <f>[19]Agosto!$I$29</f>
        <v>SO</v>
      </c>
      <c r="AA23" s="135" t="str">
        <f>[19]Agosto!$I$30</f>
        <v>SO</v>
      </c>
      <c r="AB23" s="135" t="str">
        <f>[19]Agosto!$I$31</f>
        <v>N</v>
      </c>
      <c r="AC23" s="135" t="str">
        <f>[19]Agosto!$I$32</f>
        <v>SO</v>
      </c>
      <c r="AD23" s="135" t="str">
        <f>[19]Agosto!$I$33</f>
        <v>SO</v>
      </c>
      <c r="AE23" s="135" t="str">
        <f>[19]Agosto!$I$34</f>
        <v>SO</v>
      </c>
      <c r="AF23" s="135" t="str">
        <f>[19]Agosto!$I$35</f>
        <v>N</v>
      </c>
      <c r="AG23" s="118" t="str">
        <f>[19]Agosto!$I$36</f>
        <v>SO</v>
      </c>
      <c r="AI23" t="s">
        <v>47</v>
      </c>
      <c r="AJ23" t="s">
        <v>47</v>
      </c>
      <c r="AK23" t="s">
        <v>47</v>
      </c>
    </row>
    <row r="24" spans="1:39" x14ac:dyDescent="0.2">
      <c r="A24" s="92" t="s">
        <v>169</v>
      </c>
      <c r="B24" s="126" t="str">
        <f>[20]Agosto!$I$5</f>
        <v>*</v>
      </c>
      <c r="C24" s="126" t="str">
        <f>[20]Agosto!$I$6</f>
        <v>*</v>
      </c>
      <c r="D24" s="126" t="str">
        <f>[20]Agosto!$I$7</f>
        <v>*</v>
      </c>
      <c r="E24" s="126" t="str">
        <f>[20]Agosto!$I$8</f>
        <v>*</v>
      </c>
      <c r="F24" s="126" t="str">
        <f>[20]Agosto!$I$9</f>
        <v>*</v>
      </c>
      <c r="G24" s="126" t="str">
        <f>[20]Agosto!$I$10</f>
        <v>*</v>
      </c>
      <c r="H24" s="126" t="str">
        <f>[20]Agosto!$I$11</f>
        <v>*</v>
      </c>
      <c r="I24" s="126" t="str">
        <f>[20]Agosto!$I$12</f>
        <v>*</v>
      </c>
      <c r="J24" s="126" t="str">
        <f>[20]Agosto!$I$13</f>
        <v>*</v>
      </c>
      <c r="K24" s="126" t="str">
        <f>[20]Agosto!$I$14</f>
        <v>*</v>
      </c>
      <c r="L24" s="126" t="str">
        <f>[20]Agosto!$I$15</f>
        <v>*</v>
      </c>
      <c r="M24" s="126" t="str">
        <f>[20]Agosto!$I$16</f>
        <v>*</v>
      </c>
      <c r="N24" s="126" t="str">
        <f>[20]Agosto!$I$17</f>
        <v>*</v>
      </c>
      <c r="O24" s="126" t="str">
        <f>[20]Agosto!$I$18</f>
        <v>*</v>
      </c>
      <c r="P24" s="126" t="str">
        <f>[20]Agosto!$I$19</f>
        <v>*</v>
      </c>
      <c r="Q24" s="126" t="str">
        <f>[20]Agosto!$I$20</f>
        <v>*</v>
      </c>
      <c r="R24" s="126" t="str">
        <f>[20]Agosto!$I$21</f>
        <v>*</v>
      </c>
      <c r="S24" s="126" t="str">
        <f>[20]Agosto!$I$22</f>
        <v>*</v>
      </c>
      <c r="T24" s="126" t="str">
        <f>[20]Agosto!$I$23</f>
        <v>*</v>
      </c>
      <c r="U24" s="126" t="str">
        <f>[20]Agosto!$I$24</f>
        <v>*</v>
      </c>
      <c r="V24" s="126" t="str">
        <f>[20]Agosto!$I$25</f>
        <v>*</v>
      </c>
      <c r="W24" s="126" t="str">
        <f>[20]Agosto!$I$26</f>
        <v>*</v>
      </c>
      <c r="X24" s="126" t="str">
        <f>[20]Agosto!$I$27</f>
        <v>*</v>
      </c>
      <c r="Y24" s="126" t="str">
        <f>[20]Agosto!$I$28</f>
        <v>*</v>
      </c>
      <c r="Z24" s="126" t="str">
        <f>[20]Agosto!$I$29</f>
        <v>*</v>
      </c>
      <c r="AA24" s="126" t="str">
        <f>[20]Agosto!$I$30</f>
        <v>*</v>
      </c>
      <c r="AB24" s="126" t="str">
        <f>[20]Agosto!$I$31</f>
        <v>*</v>
      </c>
      <c r="AC24" s="126" t="str">
        <f>[20]Agosto!$I$32</f>
        <v>*</v>
      </c>
      <c r="AD24" s="126" t="str">
        <f>[20]Agosto!$I$33</f>
        <v>*</v>
      </c>
      <c r="AE24" s="126" t="str">
        <f>[20]Agosto!$I$34</f>
        <v>*</v>
      </c>
      <c r="AF24" s="126" t="str">
        <f>[20]Agosto!$I$35</f>
        <v>*</v>
      </c>
      <c r="AG24" s="130" t="str">
        <f>[20]Agosto!$I$36</f>
        <v>*</v>
      </c>
      <c r="AJ24" t="s">
        <v>47</v>
      </c>
      <c r="AK24" t="s">
        <v>47</v>
      </c>
    </row>
    <row r="25" spans="1:39" x14ac:dyDescent="0.2">
      <c r="A25" s="92" t="s">
        <v>170</v>
      </c>
      <c r="B25" s="135" t="str">
        <f>[21]Agosto!$I$5</f>
        <v>N</v>
      </c>
      <c r="C25" s="135" t="str">
        <f>[21]Agosto!$I$6</f>
        <v>S</v>
      </c>
      <c r="D25" s="135" t="str">
        <f>[21]Agosto!$I$7</f>
        <v>S</v>
      </c>
      <c r="E25" s="135" t="str">
        <f>[21]Agosto!$I$8</f>
        <v>SE</v>
      </c>
      <c r="F25" s="135" t="str">
        <f>[21]Agosto!$I$9</f>
        <v>L</v>
      </c>
      <c r="G25" s="135" t="str">
        <f>[21]Agosto!$I$10</f>
        <v>NE</v>
      </c>
      <c r="H25" s="135" t="str">
        <f>[21]Agosto!$I$11</f>
        <v>NE</v>
      </c>
      <c r="I25" s="135" t="str">
        <f>[21]Agosto!$I$12</f>
        <v>NE</v>
      </c>
      <c r="J25" s="135" t="str">
        <f>[21]Agosto!$I$13</f>
        <v>N</v>
      </c>
      <c r="K25" s="135" t="str">
        <f>[21]Agosto!$I$14</f>
        <v>S</v>
      </c>
      <c r="L25" s="135" t="str">
        <f>[21]Agosto!$I$15</f>
        <v>NE</v>
      </c>
      <c r="M25" s="135" t="str">
        <f>[21]Agosto!$I$16</f>
        <v>NE</v>
      </c>
      <c r="N25" s="135" t="str">
        <f>[21]Agosto!$I$17</f>
        <v>S</v>
      </c>
      <c r="O25" s="135" t="str">
        <f>[21]Agosto!$I$18</f>
        <v>S</v>
      </c>
      <c r="P25" s="135" t="str">
        <f>[21]Agosto!$I$19</f>
        <v>NE</v>
      </c>
      <c r="Q25" s="135" t="str">
        <f>[21]Agosto!$I$20</f>
        <v>NE</v>
      </c>
      <c r="R25" s="135" t="str">
        <f>[21]Agosto!$I$21</f>
        <v>NE</v>
      </c>
      <c r="S25" s="135" t="str">
        <f>[21]Agosto!$I$22</f>
        <v>NO</v>
      </c>
      <c r="T25" s="11" t="s">
        <v>226</v>
      </c>
      <c r="U25" s="135" t="str">
        <f>[21]Agosto!$I$24</f>
        <v>S</v>
      </c>
      <c r="V25" s="135" t="str">
        <f>[21]Agosto!$I$25</f>
        <v>SE</v>
      </c>
      <c r="W25" s="135" t="str">
        <f>[21]Agosto!$I$26</f>
        <v>NE</v>
      </c>
      <c r="X25" s="135" t="str">
        <f>[21]Agosto!$I$27</f>
        <v>S</v>
      </c>
      <c r="Y25" s="135" t="str">
        <f>[21]Agosto!$I$28</f>
        <v>NE</v>
      </c>
      <c r="Z25" s="135" t="str">
        <f>[21]Agosto!$I$29</f>
        <v>NE</v>
      </c>
      <c r="AA25" s="135" t="str">
        <f>[21]Agosto!$I$30</f>
        <v>NE</v>
      </c>
      <c r="AB25" s="135" t="str">
        <f>[21]Agosto!$I$31</f>
        <v>L</v>
      </c>
      <c r="AC25" s="135" t="str">
        <f>[21]Agosto!$I$32</f>
        <v>NE</v>
      </c>
      <c r="AD25" s="135" t="str">
        <f>[21]Agosto!$I$33</f>
        <v>NE</v>
      </c>
      <c r="AE25" s="135" t="str">
        <f>[21]Agosto!$I$34</f>
        <v>NE</v>
      </c>
      <c r="AF25" s="135" t="str">
        <f>[21]Agosto!$I$35</f>
        <v>S</v>
      </c>
      <c r="AG25" s="130" t="str">
        <f>[21]Agosto!$I$36</f>
        <v>NE</v>
      </c>
      <c r="AK25" t="s">
        <v>47</v>
      </c>
    </row>
    <row r="26" spans="1:39" x14ac:dyDescent="0.2">
      <c r="A26" s="92" t="s">
        <v>171</v>
      </c>
      <c r="B26" s="135" t="str">
        <f>[22]Agosto!$I$5</f>
        <v>N</v>
      </c>
      <c r="C26" s="135" t="str">
        <f>[22]Agosto!$I$6</f>
        <v>S</v>
      </c>
      <c r="D26" s="135" t="str">
        <f>[22]Agosto!$I$7</f>
        <v>S</v>
      </c>
      <c r="E26" s="135" t="str">
        <f>[22]Agosto!$I$8</f>
        <v>SE</v>
      </c>
      <c r="F26" s="135" t="str">
        <f>[22]Agosto!$I$9</f>
        <v>L</v>
      </c>
      <c r="G26" s="135" t="str">
        <f>[22]Agosto!$I$10</f>
        <v>NE</v>
      </c>
      <c r="H26" s="135" t="str">
        <f>[22]Agosto!$I$11</f>
        <v>SE</v>
      </c>
      <c r="I26" s="135" t="str">
        <f>[22]Agosto!$I$12</f>
        <v>SE</v>
      </c>
      <c r="J26" s="135" t="str">
        <f>[22]Agosto!$I$13</f>
        <v>N</v>
      </c>
      <c r="K26" s="135" t="str">
        <f>[22]Agosto!$I$14</f>
        <v>S</v>
      </c>
      <c r="L26" s="135" t="str">
        <f>[22]Agosto!$I$15</f>
        <v>N</v>
      </c>
      <c r="M26" s="135" t="str">
        <f>[22]Agosto!$I$16</f>
        <v>NO</v>
      </c>
      <c r="N26" s="135" t="str">
        <f>[22]Agosto!$I$17</f>
        <v>S</v>
      </c>
      <c r="O26" s="135" t="str">
        <f>[22]Agosto!$I$18</f>
        <v>SE</v>
      </c>
      <c r="P26" s="135" t="str">
        <f>[22]Agosto!$I$19</f>
        <v>L</v>
      </c>
      <c r="Q26" s="135" t="str">
        <f>[22]Agosto!$I$20</f>
        <v>L</v>
      </c>
      <c r="R26" s="135" t="str">
        <f>[22]Agosto!$I$21</f>
        <v>NE</v>
      </c>
      <c r="S26" s="135" t="str">
        <f>[22]Agosto!$I$22</f>
        <v>NO</v>
      </c>
      <c r="T26" s="135" t="str">
        <f>[22]Agosto!$I$23</f>
        <v>SO</v>
      </c>
      <c r="U26" s="135" t="str">
        <f>[22]Agosto!$I$24</f>
        <v>SE</v>
      </c>
      <c r="V26" s="135" t="str">
        <f>[22]Agosto!$I$25</f>
        <v>SE</v>
      </c>
      <c r="W26" s="135" t="str">
        <f>[22]Agosto!$I$26</f>
        <v>SE</v>
      </c>
      <c r="X26" s="135" t="str">
        <f>[22]Agosto!$I$27</f>
        <v>SE</v>
      </c>
      <c r="Y26" s="135" t="str">
        <f>[22]Agosto!$I$28</f>
        <v>L</v>
      </c>
      <c r="Z26" s="135" t="str">
        <f>[22]Agosto!$I$29</f>
        <v>L</v>
      </c>
      <c r="AA26" s="135" t="str">
        <f>[22]Agosto!$I$30</f>
        <v>L</v>
      </c>
      <c r="AB26" s="135" t="str">
        <f>[22]Agosto!$I$31</f>
        <v>SE</v>
      </c>
      <c r="AC26" s="135" t="str">
        <f>[22]Agosto!$I$32</f>
        <v>NE</v>
      </c>
      <c r="AD26" s="135" t="str">
        <f>[22]Agosto!$I$33</f>
        <v>L</v>
      </c>
      <c r="AE26" s="135" t="str">
        <f>[22]Agosto!$I$34</f>
        <v>L</v>
      </c>
      <c r="AF26" s="135" t="str">
        <f>[22]Agosto!$I$35</f>
        <v>SO</v>
      </c>
      <c r="AG26" s="130" t="str">
        <f>[22]Agosto!$I$36</f>
        <v>SE</v>
      </c>
    </row>
    <row r="27" spans="1:39" x14ac:dyDescent="0.2">
      <c r="A27" s="92" t="s">
        <v>8</v>
      </c>
      <c r="B27" s="126" t="str">
        <f>[23]Agosto!$I$5</f>
        <v>SE</v>
      </c>
      <c r="C27" s="126" t="str">
        <f>[23]Agosto!$I$6</f>
        <v>NO</v>
      </c>
      <c r="D27" s="126" t="str">
        <f>[23]Agosto!$I$7</f>
        <v>O</v>
      </c>
      <c r="E27" s="126" t="str">
        <f>[23]Agosto!$I$8</f>
        <v>O</v>
      </c>
      <c r="F27" s="126" t="str">
        <f>[23]Agosto!$I$9</f>
        <v>S</v>
      </c>
      <c r="G27" s="126" t="str">
        <f>[23]Agosto!$I$10</f>
        <v>S</v>
      </c>
      <c r="H27" s="126" t="str">
        <f>[23]Agosto!$I$11</f>
        <v>SE</v>
      </c>
      <c r="I27" s="126" t="str">
        <f>[23]Agosto!$I$12</f>
        <v>SE</v>
      </c>
      <c r="J27" s="126" t="str">
        <f>[23]Agosto!$I$13</f>
        <v>SE</v>
      </c>
      <c r="K27" s="126" t="str">
        <f>[23]Agosto!$I$14</f>
        <v>NO</v>
      </c>
      <c r="L27" s="126" t="str">
        <f>[23]Agosto!$I$15</f>
        <v>SE</v>
      </c>
      <c r="M27" s="126" t="str">
        <f>[23]Agosto!$I$16</f>
        <v>SE</v>
      </c>
      <c r="N27" s="126" t="str">
        <f>[23]Agosto!$I$17</f>
        <v>NO</v>
      </c>
      <c r="O27" s="126" t="str">
        <f>[23]Agosto!$I$18</f>
        <v>O</v>
      </c>
      <c r="P27" s="126" t="str">
        <f>[23]Agosto!$I$19</f>
        <v>S</v>
      </c>
      <c r="Q27" s="135" t="str">
        <f>[23]Agosto!$I$20</f>
        <v>SE</v>
      </c>
      <c r="R27" s="135" t="str">
        <f>[23]Agosto!$I$21</f>
        <v>SE</v>
      </c>
      <c r="S27" s="135" t="str">
        <f>[23]Agosto!$I$22</f>
        <v>SE</v>
      </c>
      <c r="T27" s="135" t="str">
        <f>[23]Agosto!$I$23</f>
        <v>NO</v>
      </c>
      <c r="U27" s="135" t="str">
        <f>[23]Agosto!$I$24</f>
        <v>O</v>
      </c>
      <c r="V27" s="135" t="str">
        <f>[23]Agosto!$I$25</f>
        <v>O</v>
      </c>
      <c r="W27" s="135" t="str">
        <f>[23]Agosto!$I$26</f>
        <v>O</v>
      </c>
      <c r="X27" s="135" t="str">
        <f>[23]Agosto!$I$27</f>
        <v>O</v>
      </c>
      <c r="Y27" s="135" t="str">
        <f>[23]Agosto!$I$28</f>
        <v>S</v>
      </c>
      <c r="Z27" s="135" t="str">
        <f>[23]Agosto!$I$29</f>
        <v>S</v>
      </c>
      <c r="AA27" s="135" t="str">
        <f>[23]Agosto!$I$30</f>
        <v>S</v>
      </c>
      <c r="AB27" s="135" t="str">
        <f>[23]Agosto!$I$31</f>
        <v>O</v>
      </c>
      <c r="AC27" s="135" t="str">
        <f>[23]Agosto!$I$32</f>
        <v>SE</v>
      </c>
      <c r="AD27" s="135" t="str">
        <f>[23]Agosto!$I$33</f>
        <v>SE</v>
      </c>
      <c r="AE27" s="135" t="str">
        <f>[23]Agosto!$I$34</f>
        <v>SE</v>
      </c>
      <c r="AF27" s="135" t="str">
        <f>[23]Agosto!$I$35</f>
        <v>SE</v>
      </c>
      <c r="AG27" s="118" t="str">
        <f>[23]Agosto!$I$36</f>
        <v>SE</v>
      </c>
      <c r="AK27" t="s">
        <v>47</v>
      </c>
      <c r="AM27" t="s">
        <v>47</v>
      </c>
    </row>
    <row r="28" spans="1:39" x14ac:dyDescent="0.2">
      <c r="A28" s="92" t="s">
        <v>9</v>
      </c>
      <c r="B28" s="126" t="str">
        <f>[24]Agosto!$I$5</f>
        <v>L</v>
      </c>
      <c r="C28" s="126" t="str">
        <f>[24]Agosto!$I$6</f>
        <v>SO</v>
      </c>
      <c r="D28" s="126" t="str">
        <f>[24]Agosto!$I$7</f>
        <v>S</v>
      </c>
      <c r="E28" s="126" t="str">
        <f>[24]Agosto!$I$8</f>
        <v>S</v>
      </c>
      <c r="F28" s="126" t="str">
        <f>[24]Agosto!$I$9</f>
        <v>L</v>
      </c>
      <c r="G28" s="126" t="str">
        <f>[24]Agosto!$I$10</f>
        <v>L</v>
      </c>
      <c r="H28" s="126" t="str">
        <f>[24]Agosto!$I$11</f>
        <v>NE</v>
      </c>
      <c r="I28" s="126" t="str">
        <f>[24]Agosto!$I$12</f>
        <v>NE</v>
      </c>
      <c r="J28" s="126" t="str">
        <f>[24]Agosto!$I$13</f>
        <v>N</v>
      </c>
      <c r="K28" s="126" t="str">
        <f>[24]Agosto!$I$14</f>
        <v>S</v>
      </c>
      <c r="L28" s="126" t="str">
        <f>[24]Agosto!$I$15</f>
        <v>S</v>
      </c>
      <c r="M28" s="126" t="str">
        <f>[24]Agosto!$I$16</f>
        <v>L</v>
      </c>
      <c r="N28" s="126" t="str">
        <f>[24]Agosto!$I$17</f>
        <v>S</v>
      </c>
      <c r="O28" s="126" t="str">
        <f>[24]Agosto!$I$18</f>
        <v>S</v>
      </c>
      <c r="P28" s="126" t="str">
        <f>[24]Agosto!$I$19</f>
        <v>L</v>
      </c>
      <c r="Q28" s="126" t="str">
        <f>[24]Agosto!$I$20</f>
        <v>L</v>
      </c>
      <c r="R28" s="126" t="str">
        <f>[24]Agosto!$I$21</f>
        <v>NE</v>
      </c>
      <c r="S28" s="126" t="str">
        <f>[24]Agosto!$I$22</f>
        <v>NE</v>
      </c>
      <c r="T28" s="135" t="str">
        <f>[24]Agosto!$I$23</f>
        <v>O</v>
      </c>
      <c r="U28" s="135" t="str">
        <f>[24]Agosto!$I$24</f>
        <v>S</v>
      </c>
      <c r="V28" s="135" t="str">
        <f>[24]Agosto!$I$25</f>
        <v>SE</v>
      </c>
      <c r="W28" s="135" t="str">
        <f>[24]Agosto!$I$26</f>
        <v>L</v>
      </c>
      <c r="X28" s="135" t="str">
        <f>[24]Agosto!$I$27</f>
        <v>S</v>
      </c>
      <c r="Y28" s="135" t="str">
        <f>[24]Agosto!$I$28</f>
        <v>S</v>
      </c>
      <c r="Z28" s="135" t="str">
        <f>[24]Agosto!$I$29</f>
        <v>L</v>
      </c>
      <c r="AA28" s="135" t="str">
        <f>[24]Agosto!$I$30</f>
        <v>L</v>
      </c>
      <c r="AB28" s="135" t="str">
        <f>[24]Agosto!$I$31</f>
        <v>L</v>
      </c>
      <c r="AC28" s="135" t="str">
        <f>[24]Agosto!$I$32</f>
        <v>NE</v>
      </c>
      <c r="AD28" s="135" t="str">
        <f>[24]Agosto!$I$33</f>
        <v>L</v>
      </c>
      <c r="AE28" s="135" t="str">
        <f>[24]Agosto!$I$34</f>
        <v>NE</v>
      </c>
      <c r="AF28" s="135" t="str">
        <f>[24]Agosto!$I$35</f>
        <v>NE</v>
      </c>
      <c r="AG28" s="118" t="str">
        <f>[24]Agosto!$I$36</f>
        <v>L</v>
      </c>
      <c r="AL28" t="s">
        <v>47</v>
      </c>
    </row>
    <row r="29" spans="1:39" x14ac:dyDescent="0.2">
      <c r="A29" s="92" t="s">
        <v>42</v>
      </c>
      <c r="B29" s="126" t="str">
        <f>[25]Agosto!$I$5</f>
        <v>SE</v>
      </c>
      <c r="C29" s="126" t="str">
        <f>[25]Agosto!$I$6</f>
        <v>S</v>
      </c>
      <c r="D29" s="126" t="str">
        <f>[25]Agosto!$I$7</f>
        <v>S</v>
      </c>
      <c r="E29" s="126" t="str">
        <f>[25]Agosto!$I$8</f>
        <v>S</v>
      </c>
      <c r="F29" s="126" t="str">
        <f>[25]Agosto!$I$9</f>
        <v>SE</v>
      </c>
      <c r="G29" s="126" t="str">
        <f>[25]Agosto!$I$10</f>
        <v>NE</v>
      </c>
      <c r="H29" s="126" t="str">
        <f>[25]Agosto!$I$11</f>
        <v>N</v>
      </c>
      <c r="I29" s="126" t="str">
        <f>[25]Agosto!$I$12</f>
        <v>N</v>
      </c>
      <c r="J29" s="126" t="str">
        <f>[25]Agosto!$I$13</f>
        <v>N</v>
      </c>
      <c r="K29" s="126" t="str">
        <f>[25]Agosto!$I$14</f>
        <v>SO</v>
      </c>
      <c r="L29" s="126" t="str">
        <f>[25]Agosto!$I$15</f>
        <v>N</v>
      </c>
      <c r="M29" s="126" t="str">
        <f>[25]Agosto!$I$16</f>
        <v>N</v>
      </c>
      <c r="N29" s="126" t="str">
        <f>[25]Agosto!$I$17</f>
        <v>S</v>
      </c>
      <c r="O29" s="126" t="str">
        <f>[25]Agosto!$I$18</f>
        <v>S</v>
      </c>
      <c r="P29" s="126" t="str">
        <f>[25]Agosto!$I$19</f>
        <v>L</v>
      </c>
      <c r="Q29" s="126" t="str">
        <f>[25]Agosto!$I$20</f>
        <v>SE</v>
      </c>
      <c r="R29" s="126" t="str">
        <f>[25]Agosto!$I$21</f>
        <v>N</v>
      </c>
      <c r="S29" s="126" t="str">
        <f>[25]Agosto!$I$22</f>
        <v>N</v>
      </c>
      <c r="T29" s="135" t="str">
        <f>[25]Agosto!$I$23</f>
        <v>SO</v>
      </c>
      <c r="U29" s="135" t="str">
        <f>[25]Agosto!$I$24</f>
        <v>SO</v>
      </c>
      <c r="V29" s="135" t="str">
        <f>[25]Agosto!$I$25</f>
        <v>SE</v>
      </c>
      <c r="W29" s="135" t="str">
        <f>[25]Agosto!$I$26</f>
        <v>S</v>
      </c>
      <c r="X29" s="135" t="str">
        <f>[25]Agosto!$I$27</f>
        <v>S</v>
      </c>
      <c r="Y29" s="135" t="str">
        <f>[25]Agosto!$I$28</f>
        <v>S</v>
      </c>
      <c r="Z29" s="135" t="str">
        <f>[25]Agosto!$I$29</f>
        <v>L</v>
      </c>
      <c r="AA29" s="135" t="str">
        <f>[25]Agosto!$I$30</f>
        <v>SE</v>
      </c>
      <c r="AB29" s="135" t="str">
        <f>[25]Agosto!$I$31</f>
        <v>L</v>
      </c>
      <c r="AC29" s="135" t="str">
        <f>[25]Agosto!$I$32</f>
        <v>NE</v>
      </c>
      <c r="AD29" s="135" t="str">
        <f>[25]Agosto!$I$33</f>
        <v>SE</v>
      </c>
      <c r="AE29" s="135" t="str">
        <f>[25]Agosto!$I$34</f>
        <v>N</v>
      </c>
      <c r="AF29" s="135" t="str">
        <f>[25]Agosto!$I$35</f>
        <v>S</v>
      </c>
      <c r="AG29" s="118" t="str">
        <f>[25]Agosto!$I$36</f>
        <v>S</v>
      </c>
      <c r="AI29" t="s">
        <v>47</v>
      </c>
    </row>
    <row r="30" spans="1:39" x14ac:dyDescent="0.2">
      <c r="A30" s="92" t="s">
        <v>10</v>
      </c>
      <c r="B30" s="11" t="str">
        <f>[26]Agosto!$I$5</f>
        <v>O</v>
      </c>
      <c r="C30" s="11" t="str">
        <f>[26]Agosto!$I$6</f>
        <v>NE</v>
      </c>
      <c r="D30" s="11" t="str">
        <f>[26]Agosto!$I$7</f>
        <v>NE</v>
      </c>
      <c r="E30" s="11" t="str">
        <f>[26]Agosto!$I$8</f>
        <v>N</v>
      </c>
      <c r="F30" s="11" t="str">
        <f>[26]Agosto!$I$9</f>
        <v>NO</v>
      </c>
      <c r="G30" s="11" t="str">
        <f>[26]Agosto!$I$10</f>
        <v>O</v>
      </c>
      <c r="H30" s="11" t="str">
        <f>[26]Agosto!$I$11</f>
        <v>O</v>
      </c>
      <c r="I30" s="11" t="str">
        <f>[26]Agosto!$I$12</f>
        <v>O</v>
      </c>
      <c r="J30" s="11" t="str">
        <f>[26]Agosto!$I$13</f>
        <v>S</v>
      </c>
      <c r="K30" s="11" t="str">
        <f>[26]Agosto!$I$14</f>
        <v>NE</v>
      </c>
      <c r="L30" s="11" t="str">
        <f>[26]Agosto!$I$15</f>
        <v>SO</v>
      </c>
      <c r="M30" s="11" t="str">
        <f>[26]Agosto!$I$16</f>
        <v>SO</v>
      </c>
      <c r="N30" s="11" t="str">
        <f>[26]Agosto!$I$17</f>
        <v>NE</v>
      </c>
      <c r="O30" s="11" t="str">
        <f>[26]Agosto!$I$18</f>
        <v>N</v>
      </c>
      <c r="P30" s="11" t="str">
        <f>[26]Agosto!$I$19</f>
        <v>O</v>
      </c>
      <c r="Q30" s="11" t="str">
        <f>[26]Agosto!$I$20</f>
        <v>O</v>
      </c>
      <c r="R30" s="11" t="str">
        <f>[26]Agosto!$I$21</f>
        <v>SO</v>
      </c>
      <c r="S30" s="11" t="str">
        <f>[26]Agosto!$I$22</f>
        <v>S</v>
      </c>
      <c r="T30" s="135" t="str">
        <f>[26]Agosto!$I$23</f>
        <v>L</v>
      </c>
      <c r="U30" s="135" t="str">
        <f>[26]Agosto!$I$24</f>
        <v>L</v>
      </c>
      <c r="V30" s="135" t="str">
        <f>[26]Agosto!$I$25</f>
        <v>N</v>
      </c>
      <c r="W30" s="135" t="str">
        <f>[26]Agosto!$I$26</f>
        <v>NO</v>
      </c>
      <c r="X30" s="135" t="str">
        <f>[26]Agosto!$I$27</f>
        <v>N</v>
      </c>
      <c r="Y30" s="135" t="str">
        <f>[26]Agosto!$I$28</f>
        <v>NO</v>
      </c>
      <c r="Z30" s="135" t="str">
        <f>[26]Agosto!$I$29</f>
        <v>O</v>
      </c>
      <c r="AA30" s="135" t="str">
        <f>[26]Agosto!$I$30</f>
        <v>O</v>
      </c>
      <c r="AB30" s="135" t="str">
        <f>[26]Agosto!$I$31</f>
        <v>NO</v>
      </c>
      <c r="AC30" s="135" t="str">
        <f>[26]Agosto!$I$32</f>
        <v>O</v>
      </c>
      <c r="AD30" s="135" t="str">
        <f>[26]Agosto!$I$33</f>
        <v>O</v>
      </c>
      <c r="AE30" s="135" t="str">
        <f>[26]Agosto!$I$34</f>
        <v>O</v>
      </c>
      <c r="AF30" s="135" t="str">
        <f>[26]Agosto!$I$35</f>
        <v>SO</v>
      </c>
      <c r="AG30" s="118" t="str">
        <f>[26]Agosto!$I$36</f>
        <v>O</v>
      </c>
      <c r="AI30" t="s">
        <v>47</v>
      </c>
    </row>
    <row r="31" spans="1:39" x14ac:dyDescent="0.2">
      <c r="A31" s="92" t="s">
        <v>172</v>
      </c>
      <c r="B31" s="135" t="str">
        <f>[27]Agosto!$I$5</f>
        <v>N</v>
      </c>
      <c r="C31" s="135" t="str">
        <f>[27]Agosto!$I$6</f>
        <v>S</v>
      </c>
      <c r="D31" s="135" t="str">
        <f>[27]Agosto!$I$7</f>
        <v>S</v>
      </c>
      <c r="E31" s="135" t="str">
        <f>[27]Agosto!$I$8</f>
        <v>S</v>
      </c>
      <c r="F31" s="135" t="str">
        <f>[27]Agosto!$I$9</f>
        <v>L</v>
      </c>
      <c r="G31" s="135" t="str">
        <f>[27]Agosto!$I$10</f>
        <v>NE</v>
      </c>
      <c r="H31" s="135" t="str">
        <f>[27]Agosto!$I$11</f>
        <v>NE</v>
      </c>
      <c r="I31" s="135" t="str">
        <f>[27]Agosto!$I$12</f>
        <v>L</v>
      </c>
      <c r="J31" s="135" t="str">
        <f>[27]Agosto!$I$13</f>
        <v>N</v>
      </c>
      <c r="K31" s="135" t="str">
        <f>[27]Agosto!$I$14</f>
        <v>S</v>
      </c>
      <c r="L31" s="135" t="str">
        <f>[27]Agosto!$I$15</f>
        <v>N</v>
      </c>
      <c r="M31" s="135" t="str">
        <f>[27]Agosto!$I$16</f>
        <v>N</v>
      </c>
      <c r="N31" s="135" t="str">
        <f>[27]Agosto!$I$17</f>
        <v>S</v>
      </c>
      <c r="O31" s="135" t="str">
        <f>[27]Agosto!$I$18</f>
        <v>S</v>
      </c>
      <c r="P31" s="135" t="str">
        <f>[27]Agosto!$I$19</f>
        <v>NE</v>
      </c>
      <c r="Q31" s="135" t="str">
        <f>[27]Agosto!$I$20</f>
        <v>NE</v>
      </c>
      <c r="R31" s="135" t="str">
        <f>[27]Agosto!$I$21</f>
        <v>NE</v>
      </c>
      <c r="S31" s="135" t="str">
        <f>[27]Agosto!$I$22</f>
        <v>N</v>
      </c>
      <c r="T31" s="135" t="str">
        <f>[27]Agosto!$I$23</f>
        <v>SO</v>
      </c>
      <c r="U31" s="135" t="str">
        <f>[27]Agosto!$I$24</f>
        <v>S</v>
      </c>
      <c r="V31" s="135" t="str">
        <f>[27]Agosto!$I$25</f>
        <v>S</v>
      </c>
      <c r="W31" s="135" t="str">
        <f>[27]Agosto!$I$26</f>
        <v>L</v>
      </c>
      <c r="X31" s="135" t="str">
        <f>[27]Agosto!$I$27</f>
        <v>S</v>
      </c>
      <c r="Y31" s="135" t="str">
        <f>[27]Agosto!$I$28</f>
        <v>NE</v>
      </c>
      <c r="Z31" s="135" t="str">
        <f>[27]Agosto!$I$29</f>
        <v>L</v>
      </c>
      <c r="AA31" s="135" t="str">
        <f>[27]Agosto!$I$30</f>
        <v>NE</v>
      </c>
      <c r="AB31" s="135" t="str">
        <f>[27]Agosto!$I$31</f>
        <v>SE</v>
      </c>
      <c r="AC31" s="135" t="str">
        <f>[27]Agosto!$I$32</f>
        <v>NE</v>
      </c>
      <c r="AD31" s="135" t="str">
        <f>[27]Agosto!$I$33</f>
        <v>L</v>
      </c>
      <c r="AE31" s="135" t="str">
        <f>[27]Agosto!$I$34</f>
        <v>NE</v>
      </c>
      <c r="AF31" s="135" t="str">
        <f>[27]Agosto!$I$35</f>
        <v>O</v>
      </c>
      <c r="AG31" s="130" t="str">
        <f>[27]Agosto!$I$36</f>
        <v>S</v>
      </c>
      <c r="AK31" t="s">
        <v>47</v>
      </c>
    </row>
    <row r="32" spans="1:39" x14ac:dyDescent="0.2">
      <c r="A32" s="92" t="s">
        <v>11</v>
      </c>
      <c r="B32" s="126" t="str">
        <f>[28]Agosto!$I$5</f>
        <v>NE</v>
      </c>
      <c r="C32" s="126" t="str">
        <f>[28]Agosto!$I$6</f>
        <v>NO</v>
      </c>
      <c r="D32" s="126" t="str">
        <f>[28]Agosto!$I$7</f>
        <v>NO</v>
      </c>
      <c r="E32" s="126" t="str">
        <f>[28]Agosto!$I$8</f>
        <v>NO</v>
      </c>
      <c r="F32" s="126" t="str">
        <f>[28]Agosto!$I$9</f>
        <v>SO</v>
      </c>
      <c r="G32" s="126" t="str">
        <f>[28]Agosto!$I$10</f>
        <v>S</v>
      </c>
      <c r="H32" s="126" t="str">
        <f>[28]Agosto!$I$11</f>
        <v>S</v>
      </c>
      <c r="I32" s="126" t="str">
        <f>[28]Agosto!$I$12</f>
        <v>NE</v>
      </c>
      <c r="J32" s="126" t="str">
        <f>[28]Agosto!$I$13</f>
        <v>NE</v>
      </c>
      <c r="K32" s="126" t="str">
        <f>[28]Agosto!$I$14</f>
        <v>O</v>
      </c>
      <c r="L32" s="126" t="str">
        <f>[28]Agosto!$I$15</f>
        <v>NE</v>
      </c>
      <c r="M32" s="126" t="str">
        <f>[28]Agosto!$I$16</f>
        <v>NE</v>
      </c>
      <c r="N32" s="126" t="str">
        <f>[28]Agosto!$I$17</f>
        <v>NO</v>
      </c>
      <c r="O32" s="126" t="str">
        <f>[28]Agosto!$I$18</f>
        <v>NO</v>
      </c>
      <c r="P32" s="126" t="str">
        <f>[28]Agosto!$I$19</f>
        <v>SO</v>
      </c>
      <c r="Q32" s="126" t="str">
        <f>[28]Agosto!$I$20</f>
        <v>SO</v>
      </c>
      <c r="R32" s="126" t="str">
        <f>[28]Agosto!$I$21</f>
        <v>L</v>
      </c>
      <c r="S32" s="126" t="str">
        <f>[28]Agosto!$I$22</f>
        <v>L</v>
      </c>
      <c r="T32" s="135" t="str">
        <f>[28]Agosto!$I$23</f>
        <v>NE</v>
      </c>
      <c r="U32" s="135" t="str">
        <f>[28]Agosto!$I$24</f>
        <v>N</v>
      </c>
      <c r="V32" s="135" t="str">
        <f>[28]Agosto!$I$25</f>
        <v>SO</v>
      </c>
      <c r="W32" s="135" t="str">
        <f>[28]Agosto!$I$26</f>
        <v>SO</v>
      </c>
      <c r="X32" s="135" t="str">
        <f>[28]Agosto!$I$27</f>
        <v>NO</v>
      </c>
      <c r="Y32" s="135" t="str">
        <f>[28]Agosto!$I$28</f>
        <v>SO</v>
      </c>
      <c r="Z32" s="135" t="str">
        <f>[28]Agosto!$I$29</f>
        <v>SO</v>
      </c>
      <c r="AA32" s="135" t="str">
        <f>[28]Agosto!$I$30</f>
        <v>SO</v>
      </c>
      <c r="AB32" s="135" t="str">
        <f>[28]Agosto!$I$31</f>
        <v>O</v>
      </c>
      <c r="AC32" s="135" t="str">
        <f>[28]Agosto!$I$32</f>
        <v>NE</v>
      </c>
      <c r="AD32" s="135" t="str">
        <f>[28]Agosto!$I$33</f>
        <v>NE</v>
      </c>
      <c r="AE32" s="135" t="str">
        <f>[28]Agosto!$I$34</f>
        <v>NE</v>
      </c>
      <c r="AF32" s="135" t="str">
        <f>[28]Agosto!$I$35</f>
        <v>NE</v>
      </c>
      <c r="AG32" s="118" t="str">
        <f>[28]Agosto!$I$36</f>
        <v>NE</v>
      </c>
      <c r="AI32" t="s">
        <v>47</v>
      </c>
    </row>
    <row r="33" spans="1:38" s="5" customFormat="1" x14ac:dyDescent="0.2">
      <c r="A33" s="92" t="s">
        <v>12</v>
      </c>
      <c r="B33" s="126" t="str">
        <f>[29]Agosto!$I$5</f>
        <v>O</v>
      </c>
      <c r="C33" s="126" t="str">
        <f>[29]Agosto!$I$6</f>
        <v>S</v>
      </c>
      <c r="D33" s="126" t="str">
        <f>[29]Agosto!$I$7</f>
        <v>S</v>
      </c>
      <c r="E33" s="126" t="str">
        <f>[29]Agosto!$I$8</f>
        <v>*</v>
      </c>
      <c r="F33" s="126" t="str">
        <f>[29]Agosto!$I$9</f>
        <v>*</v>
      </c>
      <c r="G33" s="126" t="str">
        <f>[29]Agosto!$I$10</f>
        <v>*</v>
      </c>
      <c r="H33" s="126" t="str">
        <f>[29]Agosto!$I$11</f>
        <v>*</v>
      </c>
      <c r="I33" s="126" t="str">
        <f>[29]Agosto!$I$12</f>
        <v>*</v>
      </c>
      <c r="J33" s="126" t="str">
        <f>[29]Agosto!$I$13</f>
        <v>*</v>
      </c>
      <c r="K33" s="126" t="str">
        <f>[29]Agosto!$I$14</f>
        <v>*</v>
      </c>
      <c r="L33" s="126" t="str">
        <f>[29]Agosto!$I$15</f>
        <v>*</v>
      </c>
      <c r="M33" s="126" t="str">
        <f>[29]Agosto!$I$16</f>
        <v>*</v>
      </c>
      <c r="N33" s="126" t="str">
        <f>[29]Agosto!$I$17</f>
        <v>*</v>
      </c>
      <c r="O33" s="126" t="str">
        <f>[29]Agosto!$I$18</f>
        <v>*</v>
      </c>
      <c r="P33" s="126" t="str">
        <f>[29]Agosto!$I$19</f>
        <v>*</v>
      </c>
      <c r="Q33" s="126" t="str">
        <f>[29]Agosto!$I$20</f>
        <v>*</v>
      </c>
      <c r="R33" s="126" t="str">
        <f>[29]Agosto!$I$21</f>
        <v>*</v>
      </c>
      <c r="S33" s="126" t="str">
        <f>[29]Agosto!$I$22</f>
        <v>*</v>
      </c>
      <c r="T33" s="126" t="str">
        <f>[29]Agosto!$I$23</f>
        <v>*</v>
      </c>
      <c r="U33" s="126" t="str">
        <f>[29]Agosto!$I$24</f>
        <v>*</v>
      </c>
      <c r="V33" s="126" t="str">
        <f>[29]Agosto!$I$25</f>
        <v>*</v>
      </c>
      <c r="W33" s="126" t="str">
        <f>[29]Agosto!$I$26</f>
        <v>*</v>
      </c>
      <c r="X33" s="126" t="str">
        <f>[29]Agosto!$I$27</f>
        <v>*</v>
      </c>
      <c r="Y33" s="126" t="str">
        <f>[29]Agosto!$I$28</f>
        <v>*</v>
      </c>
      <c r="Z33" s="126" t="str">
        <f>[29]Agosto!$I$29</f>
        <v>*</v>
      </c>
      <c r="AA33" s="126" t="str">
        <f>[29]Agosto!$I$30</f>
        <v>*</v>
      </c>
      <c r="AB33" s="126" t="str">
        <f>[29]Agosto!$I$31</f>
        <v>*</v>
      </c>
      <c r="AC33" s="126" t="str">
        <f>[29]Agosto!$I$32</f>
        <v>N</v>
      </c>
      <c r="AD33" s="126" t="str">
        <f>[29]Agosto!$I$33</f>
        <v>O</v>
      </c>
      <c r="AE33" s="126" t="str">
        <f>[29]Agosto!$I$34</f>
        <v>O</v>
      </c>
      <c r="AF33" s="126" t="str">
        <f>[29]Agosto!$I$35</f>
        <v>O</v>
      </c>
      <c r="AG33" s="118" t="str">
        <f>[29]Agosto!$I$36</f>
        <v>O</v>
      </c>
      <c r="AJ33" s="5" t="s">
        <v>47</v>
      </c>
      <c r="AL33" s="5" t="s">
        <v>47</v>
      </c>
    </row>
    <row r="34" spans="1:38" x14ac:dyDescent="0.2">
      <c r="A34" s="92" t="s">
        <v>13</v>
      </c>
      <c r="B34" s="135" t="str">
        <f>[30]Agosto!$I$5</f>
        <v>NO</v>
      </c>
      <c r="C34" s="135" t="str">
        <f>[30]Agosto!$I$6</f>
        <v>SO</v>
      </c>
      <c r="D34" s="135" t="str">
        <f>[30]Agosto!$I$7</f>
        <v>S</v>
      </c>
      <c r="E34" s="135" t="str">
        <f>[30]Agosto!$I$8</f>
        <v>S</v>
      </c>
      <c r="F34" s="135" t="str">
        <f>[30]Agosto!$I$9</f>
        <v>SE</v>
      </c>
      <c r="G34" s="135" t="str">
        <f>[30]Agosto!$I$10</f>
        <v>SE</v>
      </c>
      <c r="H34" s="135" t="str">
        <f>[30]Agosto!$I$11</f>
        <v>NE</v>
      </c>
      <c r="I34" s="135" t="str">
        <f>[30]Agosto!$I$12</f>
        <v>NE</v>
      </c>
      <c r="J34" s="135" t="str">
        <f>[30]Agosto!$I$13</f>
        <v>NE</v>
      </c>
      <c r="K34" s="135" t="str">
        <f>[30]Agosto!$I$14</f>
        <v>SO</v>
      </c>
      <c r="L34" s="135" t="str">
        <f>[30]Agosto!$I$15</f>
        <v>N</v>
      </c>
      <c r="M34" s="135" t="str">
        <f>[30]Agosto!$I$16</f>
        <v>NE</v>
      </c>
      <c r="N34" s="135" t="str">
        <f>[30]Agosto!$I$17</f>
        <v>SO</v>
      </c>
      <c r="O34" s="135" t="str">
        <f>[30]Agosto!$I$18</f>
        <v>S</v>
      </c>
      <c r="P34" s="135" t="str">
        <f>[30]Agosto!$I$19</f>
        <v>SO</v>
      </c>
      <c r="Q34" s="135" t="str">
        <f>[30]Agosto!$I$20</f>
        <v>NE</v>
      </c>
      <c r="R34" s="135" t="str">
        <f>[30]Agosto!$I$21</f>
        <v>NO</v>
      </c>
      <c r="S34" s="135" t="str">
        <f>[30]Agosto!$I$22</f>
        <v>N</v>
      </c>
      <c r="T34" s="135" t="str">
        <f>[30]Agosto!$I$23</f>
        <v>SO</v>
      </c>
      <c r="U34" s="135" t="str">
        <f>[30]Agosto!$I$24</f>
        <v>S</v>
      </c>
      <c r="V34" s="135" t="str">
        <f>[30]Agosto!$I$25</f>
        <v>S</v>
      </c>
      <c r="W34" s="135" t="str">
        <f>[30]Agosto!$I$26</f>
        <v>SE</v>
      </c>
      <c r="X34" s="135" t="str">
        <f>[30]Agosto!$I$27</f>
        <v>S</v>
      </c>
      <c r="Y34" s="135" t="str">
        <f>[30]Agosto!$I$28</f>
        <v>NE</v>
      </c>
      <c r="Z34" s="135" t="str">
        <f>[30]Agosto!$I$29</f>
        <v>NE</v>
      </c>
      <c r="AA34" s="135" t="str">
        <f>[30]Agosto!$I$30</f>
        <v>N</v>
      </c>
      <c r="AB34" s="135" t="str">
        <f>[30]Agosto!$I$31</f>
        <v>SE</v>
      </c>
      <c r="AC34" s="135" t="str">
        <f>[30]Agosto!$I$32</f>
        <v>L</v>
      </c>
      <c r="AD34" s="135" t="str">
        <f>[30]Agosto!$I$33</f>
        <v>N</v>
      </c>
      <c r="AE34" s="135" t="str">
        <f>[30]Agosto!$I$34</f>
        <v>N</v>
      </c>
      <c r="AF34" s="135" t="str">
        <f>[30]Agosto!$I$35</f>
        <v>S</v>
      </c>
      <c r="AG34" s="125" t="str">
        <f>[30]Agosto!$I$36</f>
        <v>NE</v>
      </c>
      <c r="AI34" t="s">
        <v>47</v>
      </c>
      <c r="AJ34" t="s">
        <v>47</v>
      </c>
      <c r="AK34" t="s">
        <v>47</v>
      </c>
    </row>
    <row r="35" spans="1:38" x14ac:dyDescent="0.2">
      <c r="A35" s="92" t="s">
        <v>173</v>
      </c>
      <c r="B35" s="126" t="str">
        <f>[31]Agosto!$I$5</f>
        <v>N</v>
      </c>
      <c r="C35" s="126" t="str">
        <f>[31]Agosto!$I$6</f>
        <v>SO</v>
      </c>
      <c r="D35" s="126" t="str">
        <f>[31]Agosto!$I$7</f>
        <v>S</v>
      </c>
      <c r="E35" s="126" t="str">
        <f>[31]Agosto!$I$8</f>
        <v>SE</v>
      </c>
      <c r="F35" s="126" t="str">
        <f>[31]Agosto!$I$9</f>
        <v>L</v>
      </c>
      <c r="G35" s="126" t="str">
        <f>[31]Agosto!$I$10</f>
        <v>NE</v>
      </c>
      <c r="H35" s="126" t="str">
        <f>[31]Agosto!$I$11</f>
        <v>NE</v>
      </c>
      <c r="I35" s="126" t="str">
        <f>[31]Agosto!$I$12</f>
        <v>N</v>
      </c>
      <c r="J35" s="126" t="str">
        <f>[31]Agosto!$I$13</f>
        <v>N</v>
      </c>
      <c r="K35" s="126" t="str">
        <f>[31]Agosto!$I$14</f>
        <v>S</v>
      </c>
      <c r="L35" s="126" t="str">
        <f>[31]Agosto!$I$15</f>
        <v>NE</v>
      </c>
      <c r="M35" s="126" t="str">
        <f>[31]Agosto!$I$16</f>
        <v>NO</v>
      </c>
      <c r="N35" s="126" t="str">
        <f>[31]Agosto!$I$17</f>
        <v>S</v>
      </c>
      <c r="O35" s="126" t="str">
        <f>[31]Agosto!$I$18</f>
        <v>SE</v>
      </c>
      <c r="P35" s="126" t="str">
        <f>[31]Agosto!$I$19</f>
        <v>NE</v>
      </c>
      <c r="Q35" s="126" t="str">
        <f>[31]Agosto!$I$20</f>
        <v>NE</v>
      </c>
      <c r="R35" s="126" t="str">
        <f>[31]Agosto!$I$21</f>
        <v>N</v>
      </c>
      <c r="S35" s="126" t="str">
        <f>[31]Agosto!$I$22</f>
        <v>NO</v>
      </c>
      <c r="T35" s="135" t="str">
        <f>[31]Agosto!$I$23</f>
        <v>SO</v>
      </c>
      <c r="U35" s="135" t="str">
        <f>[31]Agosto!$I$24</f>
        <v>S</v>
      </c>
      <c r="V35" s="135" t="str">
        <f>[31]Agosto!$I$25</f>
        <v>L</v>
      </c>
      <c r="W35" s="135" t="str">
        <f>[31]Agosto!$I$26</f>
        <v>NE</v>
      </c>
      <c r="X35" s="135" t="str">
        <f>[31]Agosto!$I$27</f>
        <v>S</v>
      </c>
      <c r="Y35" s="135" t="str">
        <f>[31]Agosto!$I$28</f>
        <v>L</v>
      </c>
      <c r="Z35" s="135" t="str">
        <f>[31]Agosto!$I$29</f>
        <v>NE</v>
      </c>
      <c r="AA35" s="135" t="str">
        <f>[31]Agosto!$I$30</f>
        <v>NE</v>
      </c>
      <c r="AB35" s="135" t="str">
        <f>[31]Agosto!$I$31</f>
        <v>S</v>
      </c>
      <c r="AC35" s="135" t="str">
        <f>[31]Agosto!$I$32</f>
        <v>NE</v>
      </c>
      <c r="AD35" s="135" t="str">
        <f>[31]Agosto!$I$33</f>
        <v>NE</v>
      </c>
      <c r="AE35" s="135" t="str">
        <f>[31]Agosto!$I$34</f>
        <v>NO</v>
      </c>
      <c r="AF35" s="135" t="str">
        <f>[31]Agosto!$I$35</f>
        <v>O</v>
      </c>
      <c r="AG35" s="130" t="str">
        <f>[31]Agosto!$I$36</f>
        <v>NE</v>
      </c>
      <c r="AJ35" t="s">
        <v>47</v>
      </c>
    </row>
    <row r="36" spans="1:38" x14ac:dyDescent="0.2">
      <c r="A36" s="92" t="s">
        <v>144</v>
      </c>
      <c r="B36" s="126" t="str">
        <f>[32]Agosto!$I$5</f>
        <v>*</v>
      </c>
      <c r="C36" s="126" t="str">
        <f>[32]Agosto!$I$6</f>
        <v>*</v>
      </c>
      <c r="D36" s="126" t="str">
        <f>[32]Agosto!$I$7</f>
        <v>*</v>
      </c>
      <c r="E36" s="126" t="str">
        <f>[32]Agosto!$I$8</f>
        <v>*</v>
      </c>
      <c r="F36" s="126" t="str">
        <f>[32]Agosto!$I$9</f>
        <v>*</v>
      </c>
      <c r="G36" s="126" t="str">
        <f>[32]Agosto!$I$10</f>
        <v>*</v>
      </c>
      <c r="H36" s="126" t="str">
        <f>[32]Agosto!$I$11</f>
        <v>*</v>
      </c>
      <c r="I36" s="126" t="str">
        <f>[32]Agosto!$I$12</f>
        <v>*</v>
      </c>
      <c r="J36" s="126" t="str">
        <f>[32]Agosto!$I$13</f>
        <v>*</v>
      </c>
      <c r="K36" s="126" t="str">
        <f>[32]Agosto!$I$14</f>
        <v>*</v>
      </c>
      <c r="L36" s="126" t="str">
        <f>[32]Agosto!$I$15</f>
        <v>*</v>
      </c>
      <c r="M36" s="126" t="str">
        <f>[32]Agosto!$I$16</f>
        <v>*</v>
      </c>
      <c r="N36" s="126" t="str">
        <f>[32]Agosto!$I$17</f>
        <v>*</v>
      </c>
      <c r="O36" s="126" t="str">
        <f>[32]Agosto!$I$18</f>
        <v>*</v>
      </c>
      <c r="P36" s="126" t="str">
        <f>[32]Agosto!$I$19</f>
        <v>*</v>
      </c>
      <c r="Q36" s="135" t="str">
        <f>[32]Agosto!$I$20</f>
        <v>*</v>
      </c>
      <c r="R36" s="135" t="str">
        <f>[32]Agosto!$I$21</f>
        <v>*</v>
      </c>
      <c r="S36" s="135" t="str">
        <f>[32]Agosto!$I$22</f>
        <v>*</v>
      </c>
      <c r="T36" s="135" t="str">
        <f>[32]Agosto!$I$23</f>
        <v>*</v>
      </c>
      <c r="U36" s="135" t="str">
        <f>[32]Agosto!$I$24</f>
        <v>*</v>
      </c>
      <c r="V36" s="135" t="str">
        <f>[32]Agosto!$I$25</f>
        <v>*</v>
      </c>
      <c r="W36" s="135" t="str">
        <f>[32]Agosto!$I$26</f>
        <v>*</v>
      </c>
      <c r="X36" s="135" t="str">
        <f>[32]Agosto!$I$27</f>
        <v>*</v>
      </c>
      <c r="Y36" s="135" t="str">
        <f>[32]Agosto!$I$28</f>
        <v>*</v>
      </c>
      <c r="Z36" s="135" t="str">
        <f>[32]Agosto!$I$29</f>
        <v>*</v>
      </c>
      <c r="AA36" s="135" t="str">
        <f>[32]Agosto!$I$30</f>
        <v>*</v>
      </c>
      <c r="AB36" s="135" t="str">
        <f>[32]Agosto!$I$31</f>
        <v>*</v>
      </c>
      <c r="AC36" s="135" t="str">
        <f>[32]Agosto!$I$32</f>
        <v>*</v>
      </c>
      <c r="AD36" s="135" t="str">
        <f>[32]Agosto!$I$33</f>
        <v>*</v>
      </c>
      <c r="AE36" s="135" t="str">
        <f>[32]Agosto!$I$34</f>
        <v>*</v>
      </c>
      <c r="AF36" s="135" t="str">
        <f>[32]Agosto!$I$35</f>
        <v>*</v>
      </c>
      <c r="AG36" s="130" t="str">
        <f>[32]Agosto!$I$36</f>
        <v>*</v>
      </c>
      <c r="AI36" t="s">
        <v>47</v>
      </c>
      <c r="AJ36" t="s">
        <v>47</v>
      </c>
    </row>
    <row r="37" spans="1:38" x14ac:dyDescent="0.2">
      <c r="A37" s="92" t="s">
        <v>14</v>
      </c>
      <c r="B37" s="126" t="str">
        <f>[33]Agosto!$I$5</f>
        <v>NE</v>
      </c>
      <c r="C37" s="126" t="str">
        <f>[33]Agosto!$I$6</f>
        <v>O</v>
      </c>
      <c r="D37" s="126" t="str">
        <f>[33]Agosto!$I$7</f>
        <v>SO</v>
      </c>
      <c r="E37" s="126" t="str">
        <f>[33]Agosto!$I$8</f>
        <v>SO</v>
      </c>
      <c r="F37" s="126" t="str">
        <f>[33]Agosto!$I$9</f>
        <v>S</v>
      </c>
      <c r="G37" s="126" t="str">
        <f>[33]Agosto!$I$10</f>
        <v>L</v>
      </c>
      <c r="H37" s="126" t="str">
        <f>[33]Agosto!$I$11</f>
        <v>L</v>
      </c>
      <c r="I37" s="126" t="str">
        <f>[33]Agosto!$I$12</f>
        <v>L</v>
      </c>
      <c r="J37" s="126" t="str">
        <f>[33]Agosto!$I$13</f>
        <v>N</v>
      </c>
      <c r="K37" s="126" t="str">
        <f>[33]Agosto!$I$14</f>
        <v>NE</v>
      </c>
      <c r="L37" s="126" t="str">
        <f>[33]Agosto!$I$15</f>
        <v>NE</v>
      </c>
      <c r="M37" s="126" t="str">
        <f>[33]Agosto!$I$16</f>
        <v>L</v>
      </c>
      <c r="N37" s="126" t="str">
        <f>[33]Agosto!$I$17</f>
        <v>N</v>
      </c>
      <c r="O37" s="126" t="str">
        <f>[33]Agosto!$I$18</f>
        <v>SE</v>
      </c>
      <c r="P37" s="126" t="str">
        <f>[33]Agosto!$I$19</f>
        <v>SE</v>
      </c>
      <c r="Q37" s="126" t="str">
        <f>[33]Agosto!$I$20</f>
        <v>SE</v>
      </c>
      <c r="R37" s="126" t="str">
        <f>[33]Agosto!$I$21</f>
        <v>L</v>
      </c>
      <c r="S37" s="126" t="str">
        <f>[33]Agosto!$I$22</f>
        <v>N</v>
      </c>
      <c r="T37" s="126" t="str">
        <f>[33]Agosto!$I$23</f>
        <v>O</v>
      </c>
      <c r="U37" s="126" t="str">
        <f>[33]Agosto!$I$24</f>
        <v>S</v>
      </c>
      <c r="V37" s="126" t="str">
        <f>[33]Agosto!$I$25</f>
        <v>S</v>
      </c>
      <c r="W37" s="126" t="str">
        <f>[33]Agosto!$I$26</f>
        <v>SE</v>
      </c>
      <c r="X37" s="126" t="str">
        <f>[33]Agosto!$I$27</f>
        <v>S</v>
      </c>
      <c r="Y37" s="126" t="str">
        <f>[33]Agosto!$I$28</f>
        <v>SE</v>
      </c>
      <c r="Z37" s="126" t="str">
        <f>[33]Agosto!$I$29</f>
        <v>SE</v>
      </c>
      <c r="AA37" s="126" t="str">
        <f>[33]Agosto!$I$30</f>
        <v>NE</v>
      </c>
      <c r="AB37" s="126" t="str">
        <f>[33]Agosto!$I$31</f>
        <v>L</v>
      </c>
      <c r="AC37" s="126" t="str">
        <f>[33]Agosto!$I$32</f>
        <v>SE</v>
      </c>
      <c r="AD37" s="126" t="str">
        <f>[33]Agosto!$I$33</f>
        <v>NE</v>
      </c>
      <c r="AE37" s="126" t="str">
        <f>[33]Agosto!$I$34</f>
        <v>N</v>
      </c>
      <c r="AF37" s="126" t="str">
        <f>[33]Agosto!$I$35</f>
        <v>NE</v>
      </c>
      <c r="AG37" s="118" t="str">
        <f>[33]Agosto!$I$36</f>
        <v>SE</v>
      </c>
      <c r="AJ37" t="s">
        <v>47</v>
      </c>
    </row>
    <row r="38" spans="1:38" x14ac:dyDescent="0.2">
      <c r="A38" s="92" t="s">
        <v>174</v>
      </c>
      <c r="B38" s="11" t="str">
        <f>[34]Agosto!$I$5</f>
        <v>N</v>
      </c>
      <c r="C38" s="11" t="str">
        <f>[34]Agosto!$I$6</f>
        <v>SO</v>
      </c>
      <c r="D38" s="11" t="str">
        <f>[34]Agosto!$I$7</f>
        <v>S</v>
      </c>
      <c r="E38" s="11" t="str">
        <f>[34]Agosto!$I$8</f>
        <v>SE</v>
      </c>
      <c r="F38" s="11" t="str">
        <f>[34]Agosto!$I$9</f>
        <v>SE</v>
      </c>
      <c r="G38" s="11" t="str">
        <f>[34]Agosto!$I$10</f>
        <v>L</v>
      </c>
      <c r="H38" s="11" t="str">
        <f>[34]Agosto!$I$11</f>
        <v>S</v>
      </c>
      <c r="I38" s="11" t="str">
        <f>[34]Agosto!$I$12</f>
        <v>NE</v>
      </c>
      <c r="J38" s="11" t="str">
        <f>[34]Agosto!$I$13</f>
        <v>N</v>
      </c>
      <c r="K38" s="11" t="str">
        <f>[34]Agosto!$I$14</f>
        <v>O</v>
      </c>
      <c r="L38" s="11" t="str">
        <f>[34]Agosto!$I$15</f>
        <v>NE</v>
      </c>
      <c r="M38" s="11" t="str">
        <f>[34]Agosto!$I$16</f>
        <v>N</v>
      </c>
      <c r="N38" s="11" t="str">
        <f>[34]Agosto!$I$17</f>
        <v>O</v>
      </c>
      <c r="O38" s="11" t="str">
        <f>[34]Agosto!$I$18</f>
        <v>S</v>
      </c>
      <c r="P38" s="11" t="str">
        <f>[34]Agosto!$I$19</f>
        <v>L</v>
      </c>
      <c r="Q38" s="135" t="str">
        <f>[34]Agosto!$I$20</f>
        <v>S</v>
      </c>
      <c r="R38" s="135" t="str">
        <f>[34]Agosto!$I$21</f>
        <v>NE</v>
      </c>
      <c r="S38" s="135" t="str">
        <f>[34]Agosto!$I$22</f>
        <v>N</v>
      </c>
      <c r="T38" s="135" t="str">
        <f>[34]Agosto!$I$23</f>
        <v>S</v>
      </c>
      <c r="U38" s="135" t="str">
        <f>[34]Agosto!$I$24</f>
        <v>S</v>
      </c>
      <c r="V38" s="135" t="str">
        <f>[34]Agosto!$I$25</f>
        <v>S</v>
      </c>
      <c r="W38" s="135" t="str">
        <f>[34]Agosto!$I$26</f>
        <v>S</v>
      </c>
      <c r="X38" s="135" t="str">
        <f>[34]Agosto!$I$27</f>
        <v>S</v>
      </c>
      <c r="Y38" s="135" t="str">
        <f>[34]Agosto!$I$28</f>
        <v>L</v>
      </c>
      <c r="Z38" s="135" t="str">
        <f>[34]Agosto!$I$29</f>
        <v>L</v>
      </c>
      <c r="AA38" s="135" t="str">
        <f>[34]Agosto!$I$30</f>
        <v>S</v>
      </c>
      <c r="AB38" s="135" t="str">
        <f>[34]Agosto!$I$31</f>
        <v>S</v>
      </c>
      <c r="AC38" s="135" t="str">
        <f>[34]Agosto!$I$32</f>
        <v>S</v>
      </c>
      <c r="AD38" s="135" t="str">
        <f>[34]Agosto!$I$33</f>
        <v>NE</v>
      </c>
      <c r="AE38" s="135" t="str">
        <f>[34]Agosto!$I$34</f>
        <v>N</v>
      </c>
      <c r="AF38" s="135" t="str">
        <f>[34]Agosto!$I$35</f>
        <v>L</v>
      </c>
      <c r="AG38" s="130" t="str">
        <f>[34]Agosto!$I$36</f>
        <v>S</v>
      </c>
      <c r="AI38" t="s">
        <v>47</v>
      </c>
      <c r="AJ38" t="s">
        <v>47</v>
      </c>
    </row>
    <row r="39" spans="1:38" x14ac:dyDescent="0.2">
      <c r="A39" s="92" t="s">
        <v>15</v>
      </c>
      <c r="B39" s="126" t="str">
        <f>[35]Agosto!$I$5</f>
        <v>NO</v>
      </c>
      <c r="C39" s="126" t="str">
        <f>[35]Agosto!$I$6</f>
        <v>SO</v>
      </c>
      <c r="D39" s="126" t="str">
        <f>[35]Agosto!$I$7</f>
        <v>SO</v>
      </c>
      <c r="E39" s="126" t="str">
        <f>[35]Agosto!$I$8</f>
        <v>SO</v>
      </c>
      <c r="F39" s="126" t="str">
        <f>[35]Agosto!$I$9</f>
        <v>NO</v>
      </c>
      <c r="G39" s="126" t="str">
        <f>[35]Agosto!$I$10</f>
        <v>NO</v>
      </c>
      <c r="H39" s="126" t="str">
        <f>[35]Agosto!$I$11</f>
        <v>NO</v>
      </c>
      <c r="I39" s="126" t="str">
        <f>[35]Agosto!$I$12</f>
        <v>NO</v>
      </c>
      <c r="J39" s="126" t="str">
        <f>[35]Agosto!$I$13</f>
        <v>NO</v>
      </c>
      <c r="K39" s="126" t="str">
        <f>[35]Agosto!$I$14</f>
        <v>SO</v>
      </c>
      <c r="L39" s="126" t="str">
        <f>[35]Agosto!$I$15</f>
        <v>NO</v>
      </c>
      <c r="M39" s="126" t="str">
        <f>[35]Agosto!$I$16</f>
        <v>NO</v>
      </c>
      <c r="N39" s="126" t="str">
        <f>[35]Agosto!$I$17</f>
        <v>S</v>
      </c>
      <c r="O39" s="126" t="str">
        <f>[35]Agosto!$I$18</f>
        <v>S</v>
      </c>
      <c r="P39" s="126" t="str">
        <f>[35]Agosto!$I$19</f>
        <v>NO</v>
      </c>
      <c r="Q39" s="126" t="str">
        <f>[35]Agosto!$I$20</f>
        <v>NO</v>
      </c>
      <c r="R39" s="126" t="str">
        <f>[35]Agosto!$I$21</f>
        <v>NO</v>
      </c>
      <c r="S39" s="126" t="str">
        <f>[35]Agosto!$I$22</f>
        <v>NO</v>
      </c>
      <c r="T39" s="126" t="str">
        <f>[35]Agosto!$I$23</f>
        <v>SO</v>
      </c>
      <c r="U39" s="126" t="str">
        <f>[35]Agosto!$I$24</f>
        <v>SO</v>
      </c>
      <c r="V39" s="126" t="str">
        <f>[35]Agosto!$I$25</f>
        <v>O</v>
      </c>
      <c r="W39" s="126" t="str">
        <f>[35]Agosto!$I$26</f>
        <v>NO</v>
      </c>
      <c r="X39" s="126" t="str">
        <f>[35]Agosto!$I$27</f>
        <v>SO</v>
      </c>
      <c r="Y39" s="126" t="str">
        <f>[35]Agosto!$I$28</f>
        <v>O</v>
      </c>
      <c r="Z39" s="126" t="str">
        <f>[35]Agosto!$I$29</f>
        <v>NO</v>
      </c>
      <c r="AA39" s="126" t="str">
        <f>[35]Agosto!$I$30</f>
        <v>NO</v>
      </c>
      <c r="AB39" s="126" t="str">
        <f>[35]Agosto!$I$31</f>
        <v>NO</v>
      </c>
      <c r="AC39" s="126" t="str">
        <f>[35]Agosto!$I$32</f>
        <v>NO</v>
      </c>
      <c r="AD39" s="126" t="str">
        <f>[35]Agosto!$I$33</f>
        <v>NO</v>
      </c>
      <c r="AE39" s="126" t="str">
        <f>[35]Agosto!$I$34</f>
        <v>NO</v>
      </c>
      <c r="AF39" s="126" t="str">
        <f>[35]Agosto!$I$35</f>
        <v>O</v>
      </c>
      <c r="AG39" s="118" t="str">
        <f>[35]Agosto!$I$36</f>
        <v>NO</v>
      </c>
      <c r="AJ39" t="s">
        <v>47</v>
      </c>
    </row>
    <row r="40" spans="1:38" x14ac:dyDescent="0.2">
      <c r="A40" s="92" t="s">
        <v>16</v>
      </c>
      <c r="B40" s="127" t="str">
        <f>[36]Agosto!$I$5</f>
        <v>NE</v>
      </c>
      <c r="C40" s="127" t="str">
        <f>[36]Agosto!$I$6</f>
        <v>S</v>
      </c>
      <c r="D40" s="127" t="str">
        <f>[36]Agosto!$I$7</f>
        <v>S</v>
      </c>
      <c r="E40" s="127" t="str">
        <f>[36]Agosto!$I$8</f>
        <v>S</v>
      </c>
      <c r="F40" s="127" t="str">
        <f>[36]Agosto!$I$9</f>
        <v>S</v>
      </c>
      <c r="G40" s="127" t="str">
        <f>[36]Agosto!$I$10</f>
        <v>N</v>
      </c>
      <c r="H40" s="127" t="str">
        <f>[36]Agosto!$I$11</f>
        <v>NE</v>
      </c>
      <c r="I40" s="127" t="str">
        <f>[36]Agosto!$I$12</f>
        <v>N</v>
      </c>
      <c r="J40" s="127" t="str">
        <f>[36]Agosto!$I$13</f>
        <v>O</v>
      </c>
      <c r="K40" s="127" t="str">
        <f>[36]Agosto!$I$14</f>
        <v>S</v>
      </c>
      <c r="L40" s="127" t="str">
        <f>[36]Agosto!$I$15</f>
        <v>N</v>
      </c>
      <c r="M40" s="127" t="str">
        <f>[36]Agosto!$I$16</f>
        <v>N</v>
      </c>
      <c r="N40" s="127" t="str">
        <f>[36]Agosto!$I$17</f>
        <v>S</v>
      </c>
      <c r="O40" s="127" t="str">
        <f>[36]Agosto!$I$18</f>
        <v>S</v>
      </c>
      <c r="P40" s="127" t="str">
        <f>[36]Agosto!$I$19</f>
        <v>NO</v>
      </c>
      <c r="Q40" s="127" t="str">
        <f>[36]Agosto!$I$20</f>
        <v>N</v>
      </c>
      <c r="R40" s="127" t="str">
        <f>[36]Agosto!$I$21</f>
        <v>N</v>
      </c>
      <c r="S40" s="127" t="str">
        <f>[36]Agosto!$I$22</f>
        <v>N</v>
      </c>
      <c r="T40" s="127" t="str">
        <f>[36]Agosto!$I$23</f>
        <v>SO</v>
      </c>
      <c r="U40" s="127" t="str">
        <f>[36]Agosto!$I$24</f>
        <v>S</v>
      </c>
      <c r="V40" s="127" t="str">
        <f>[36]Agosto!$I$25</f>
        <v>S</v>
      </c>
      <c r="W40" s="127" t="str">
        <f>[36]Agosto!$I$26</f>
        <v>SE</v>
      </c>
      <c r="X40" s="127" t="str">
        <f>[36]Agosto!$I$27</f>
        <v>S</v>
      </c>
      <c r="Y40" s="127" t="str">
        <f>[36]Agosto!$I$28</f>
        <v>L</v>
      </c>
      <c r="Z40" s="127" t="str">
        <f>[36]Agosto!$I$29</f>
        <v>NE</v>
      </c>
      <c r="AA40" s="127" t="str">
        <f>[36]Agosto!$I$30</f>
        <v>N</v>
      </c>
      <c r="AB40" s="127" t="str">
        <f>[36]Agosto!$I$31</f>
        <v>NO</v>
      </c>
      <c r="AC40" s="127" t="str">
        <f>[36]Agosto!$I$32</f>
        <v>N</v>
      </c>
      <c r="AD40" s="127" t="str">
        <f>[36]Agosto!$I$33</f>
        <v>NO</v>
      </c>
      <c r="AE40" s="127" t="str">
        <f>[36]Agosto!$I$34</f>
        <v>N</v>
      </c>
      <c r="AF40" s="127" t="str">
        <f>[36]Agosto!$I$35</f>
        <v>SO</v>
      </c>
      <c r="AG40" s="118" t="str">
        <f>[36]Agosto!$I$36</f>
        <v>S</v>
      </c>
      <c r="AH40" t="s">
        <v>47</v>
      </c>
      <c r="AI40" t="s">
        <v>47</v>
      </c>
    </row>
    <row r="41" spans="1:38" x14ac:dyDescent="0.2">
      <c r="A41" s="92" t="s">
        <v>175</v>
      </c>
      <c r="B41" s="126" t="str">
        <f>[37]Agosto!$I$5</f>
        <v>NO</v>
      </c>
      <c r="C41" s="126" t="str">
        <f>[37]Agosto!$I$6</f>
        <v>SO</v>
      </c>
      <c r="D41" s="126" t="str">
        <f>[37]Agosto!$I$7</f>
        <v>S</v>
      </c>
      <c r="E41" s="126" t="str">
        <f>[37]Agosto!$I$8</f>
        <v>SE</v>
      </c>
      <c r="F41" s="126" t="str">
        <f>[37]Agosto!$I$9</f>
        <v>L</v>
      </c>
      <c r="G41" s="126" t="str">
        <f>[37]Agosto!$I$10</f>
        <v>NE</v>
      </c>
      <c r="H41" s="126" t="str">
        <f>[37]Agosto!$I$11</f>
        <v>NE</v>
      </c>
      <c r="I41" s="126" t="str">
        <f>[37]Agosto!$I$12</f>
        <v>N</v>
      </c>
      <c r="J41" s="126" t="str">
        <f>[37]Agosto!$I$13</f>
        <v>N</v>
      </c>
      <c r="K41" s="126" t="str">
        <f>[37]Agosto!$I$14</f>
        <v>S</v>
      </c>
      <c r="L41" s="126" t="str">
        <f>[37]Agosto!$I$15</f>
        <v>N</v>
      </c>
      <c r="M41" s="126" t="str">
        <f>[37]Agosto!$I$16</f>
        <v>NO</v>
      </c>
      <c r="N41" s="126" t="str">
        <f>[37]Agosto!$I$17</f>
        <v>S</v>
      </c>
      <c r="O41" s="126" t="str">
        <f>[37]Agosto!$I$18</f>
        <v>SE</v>
      </c>
      <c r="P41" s="126" t="str">
        <f>[37]Agosto!$I$19</f>
        <v>L</v>
      </c>
      <c r="Q41" s="126" t="str">
        <f>[37]Agosto!$I$20</f>
        <v>NE</v>
      </c>
      <c r="R41" s="126" t="str">
        <f>[37]Agosto!$I$21</f>
        <v>N</v>
      </c>
      <c r="S41" s="126" t="str">
        <f>[37]Agosto!$I$22</f>
        <v>NO</v>
      </c>
      <c r="T41" s="135" t="str">
        <f>[37]Agosto!$I$23</f>
        <v>NO</v>
      </c>
      <c r="U41" s="135" t="str">
        <f>[37]Agosto!$I$24</f>
        <v>SE</v>
      </c>
      <c r="V41" s="135" t="str">
        <f>[37]Agosto!$I$25</f>
        <v>S</v>
      </c>
      <c r="W41" s="135" t="str">
        <f>[37]Agosto!$I$26</f>
        <v>L</v>
      </c>
      <c r="X41" s="135" t="str">
        <f>[37]Agosto!$I$27</f>
        <v>SE</v>
      </c>
      <c r="Y41" s="135" t="str">
        <f>[37]Agosto!$I$28</f>
        <v>SE</v>
      </c>
      <c r="Z41" s="135" t="str">
        <f>[37]Agosto!$I$29</f>
        <v>L</v>
      </c>
      <c r="AA41" s="135" t="str">
        <f>[37]Agosto!$I$30</f>
        <v>NE</v>
      </c>
      <c r="AB41" s="135" t="str">
        <f>[37]Agosto!$I$31</f>
        <v>NO</v>
      </c>
      <c r="AC41" s="135" t="str">
        <f>[37]Agosto!$I$32</f>
        <v>L</v>
      </c>
      <c r="AD41" s="135" t="str">
        <f>[37]Agosto!$I$33</f>
        <v>NE</v>
      </c>
      <c r="AE41" s="135" t="str">
        <f>[37]Agosto!$I$34</f>
        <v>NO</v>
      </c>
      <c r="AF41" s="135" t="str">
        <f>[37]Agosto!$I$35</f>
        <v>NO</v>
      </c>
      <c r="AG41" s="130" t="str">
        <f>[37]Agosto!$I$36</f>
        <v>NO</v>
      </c>
      <c r="AI41" t="s">
        <v>47</v>
      </c>
    </row>
    <row r="42" spans="1:38" x14ac:dyDescent="0.2">
      <c r="A42" s="92" t="s">
        <v>17</v>
      </c>
      <c r="B42" s="126" t="str">
        <f>[38]Agosto!$I$5</f>
        <v>N</v>
      </c>
      <c r="C42" s="126" t="str">
        <f>[38]Agosto!$I$6</f>
        <v>SE</v>
      </c>
      <c r="D42" s="126" t="str">
        <f>[38]Agosto!$I$7</f>
        <v>SE</v>
      </c>
      <c r="E42" s="126" t="str">
        <f>[38]Agosto!$I$8</f>
        <v>L</v>
      </c>
      <c r="F42" s="126" t="str">
        <f>[38]Agosto!$I$9</f>
        <v>L</v>
      </c>
      <c r="G42" s="126" t="str">
        <f>[38]Agosto!$I$10</f>
        <v>N</v>
      </c>
      <c r="H42" s="126" t="str">
        <f>[38]Agosto!$I$11</f>
        <v>N</v>
      </c>
      <c r="I42" s="126" t="str">
        <f>[38]Agosto!$I$12</f>
        <v>NO</v>
      </c>
      <c r="J42" s="126" t="str">
        <f>[38]Agosto!$I$13</f>
        <v>N</v>
      </c>
      <c r="K42" s="126" t="str">
        <f>[38]Agosto!$I$14</f>
        <v>SE</v>
      </c>
      <c r="L42" s="126" t="str">
        <f>[38]Agosto!$I$15</f>
        <v>N</v>
      </c>
      <c r="M42" s="126" t="str">
        <f>[38]Agosto!$I$16</f>
        <v>O</v>
      </c>
      <c r="N42" s="126" t="str">
        <f>[38]Agosto!$I$17</f>
        <v>SE</v>
      </c>
      <c r="O42" s="126" t="str">
        <f>[38]Agosto!$I$18</f>
        <v>SE</v>
      </c>
      <c r="P42" s="126" t="str">
        <f>[38]Agosto!$I$19</f>
        <v>NE</v>
      </c>
      <c r="Q42" s="126" t="str">
        <f>[38]Agosto!$I$20</f>
        <v>N</v>
      </c>
      <c r="R42" s="126" t="str">
        <f>[38]Agosto!$I$21</f>
        <v>N</v>
      </c>
      <c r="S42" s="126" t="str">
        <f>[38]Agosto!$I$22</f>
        <v>O</v>
      </c>
      <c r="T42" s="126" t="str">
        <f>[38]Agosto!$I$23</f>
        <v>SO</v>
      </c>
      <c r="U42" s="126" t="str">
        <f>[38]Agosto!$I$24</f>
        <v>S</v>
      </c>
      <c r="V42" s="126" t="str">
        <f>[38]Agosto!$I$25</f>
        <v>L</v>
      </c>
      <c r="W42" s="126" t="str">
        <f>[38]Agosto!$I$26</f>
        <v>L</v>
      </c>
      <c r="X42" s="126" t="str">
        <f>[38]Agosto!$I$27</f>
        <v>SE</v>
      </c>
      <c r="Y42" s="126" t="str">
        <f>[38]Agosto!$I$28</f>
        <v>NE</v>
      </c>
      <c r="Z42" s="126" t="str">
        <f>[38]Agosto!$I$29</f>
        <v>NE</v>
      </c>
      <c r="AA42" s="126" t="str">
        <f>[38]Agosto!$I$30</f>
        <v>NE</v>
      </c>
      <c r="AB42" s="126" t="str">
        <f>[38]Agosto!$I$31</f>
        <v>S</v>
      </c>
      <c r="AC42" s="126" t="str">
        <f>[38]Agosto!$I$32</f>
        <v>N</v>
      </c>
      <c r="AD42" s="126" t="str">
        <f>[38]Agosto!$I$33</f>
        <v>N</v>
      </c>
      <c r="AE42" s="126" t="str">
        <f>[38]Agosto!$I$34</f>
        <v>N</v>
      </c>
      <c r="AF42" s="126" t="str">
        <f>[38]Agosto!$I$35</f>
        <v>O</v>
      </c>
      <c r="AG42" s="118" t="str">
        <f>[38]Agosto!$I$36</f>
        <v>N</v>
      </c>
    </row>
    <row r="43" spans="1:38" x14ac:dyDescent="0.2">
      <c r="A43" s="92" t="s">
        <v>157</v>
      </c>
      <c r="B43" s="11" t="str">
        <f>[39]Agosto!$I$5</f>
        <v>NE</v>
      </c>
      <c r="C43" s="11" t="str">
        <f>[39]Agosto!$I$6</f>
        <v>SO</v>
      </c>
      <c r="D43" s="11" t="str">
        <f>[39]Agosto!$I$7</f>
        <v>SO</v>
      </c>
      <c r="E43" s="11" t="str">
        <f>[39]Agosto!$I$8</f>
        <v>SE</v>
      </c>
      <c r="F43" s="11" t="str">
        <f>[39]Agosto!$I$9</f>
        <v>L</v>
      </c>
      <c r="G43" s="11" t="str">
        <f>[39]Agosto!$I$10</f>
        <v>NE</v>
      </c>
      <c r="H43" s="11" t="str">
        <f>[39]Agosto!$I$11</f>
        <v>NE</v>
      </c>
      <c r="I43" s="11" t="str">
        <f>[39]Agosto!$I$12</f>
        <v>NE</v>
      </c>
      <c r="J43" s="11" t="str">
        <f>[39]Agosto!$I$13</f>
        <v>N</v>
      </c>
      <c r="K43" s="11" t="str">
        <f>[39]Agosto!$I$14</f>
        <v>SO</v>
      </c>
      <c r="L43" s="11" t="str">
        <f>[39]Agosto!$I$15</f>
        <v>NE</v>
      </c>
      <c r="M43" s="11" t="str">
        <f>[39]Agosto!$I$16</f>
        <v>NO</v>
      </c>
      <c r="N43" s="11" t="str">
        <f>[39]Agosto!$I$17</f>
        <v>N</v>
      </c>
      <c r="O43" s="11" t="str">
        <f>[39]Agosto!$I$18</f>
        <v>SE</v>
      </c>
      <c r="P43" s="11" t="str">
        <f>[39]Agosto!$I$19</f>
        <v>L</v>
      </c>
      <c r="Q43" s="11" t="str">
        <f>[39]Agosto!$I$20</f>
        <v>L</v>
      </c>
      <c r="R43" s="11" t="str">
        <f>[39]Agosto!$I$21</f>
        <v>NE</v>
      </c>
      <c r="S43" s="11" t="str">
        <f>[39]Agosto!$I$22</f>
        <v>NO</v>
      </c>
      <c r="T43" s="135" t="str">
        <f>[39]Agosto!$I$23</f>
        <v>O</v>
      </c>
      <c r="U43" s="135" t="str">
        <f>[39]Agosto!$I$24</f>
        <v>SE</v>
      </c>
      <c r="V43" s="135" t="str">
        <f>[39]Agosto!$I$25</f>
        <v>SE</v>
      </c>
      <c r="W43" s="135" t="str">
        <f>[39]Agosto!$I$26</f>
        <v>L</v>
      </c>
      <c r="X43" s="135" t="str">
        <f>[39]Agosto!$I$27</f>
        <v>SE</v>
      </c>
      <c r="Y43" s="135" t="str">
        <f>[39]Agosto!$I$28</f>
        <v>L</v>
      </c>
      <c r="Z43" s="135" t="str">
        <f>[39]Agosto!$I$29</f>
        <v>L</v>
      </c>
      <c r="AA43" s="135" t="str">
        <f>[39]Agosto!$I$30</f>
        <v>NE</v>
      </c>
      <c r="AB43" s="135" t="str">
        <f>[39]Agosto!$I$31</f>
        <v>SE</v>
      </c>
      <c r="AC43" s="135" t="str">
        <f>[39]Agosto!$I$32</f>
        <v>L</v>
      </c>
      <c r="AD43" s="135" t="str">
        <f>[39]Agosto!$I$33</f>
        <v>L</v>
      </c>
      <c r="AE43" s="135" t="str">
        <f>[39]Agosto!$I$34</f>
        <v>NO</v>
      </c>
      <c r="AF43" s="135" t="str">
        <f>[39]Agosto!$I$35</f>
        <v>N</v>
      </c>
      <c r="AG43" s="130" t="str">
        <f>[39]Agosto!$I$36</f>
        <v>L</v>
      </c>
      <c r="AI43" t="s">
        <v>47</v>
      </c>
      <c r="AJ43" t="s">
        <v>47</v>
      </c>
      <c r="AK43" t="s">
        <v>47</v>
      </c>
    </row>
    <row r="44" spans="1:38" x14ac:dyDescent="0.2">
      <c r="A44" s="92" t="s">
        <v>18</v>
      </c>
      <c r="B44" s="126" t="str">
        <f>[40]Agosto!$I$5</f>
        <v>N</v>
      </c>
      <c r="C44" s="126" t="str">
        <f>[40]Agosto!$I$6</f>
        <v>SO</v>
      </c>
      <c r="D44" s="126" t="str">
        <f>[40]Agosto!$I$7</f>
        <v>S</v>
      </c>
      <c r="E44" s="126" t="str">
        <f>[40]Agosto!$I$8</f>
        <v>L</v>
      </c>
      <c r="F44" s="126" t="str">
        <f>[40]Agosto!$I$9</f>
        <v>L</v>
      </c>
      <c r="G44" s="126" t="str">
        <f>[40]Agosto!$I$10</f>
        <v>L</v>
      </c>
      <c r="H44" s="126" t="str">
        <f>[40]Agosto!$I$11</f>
        <v>L</v>
      </c>
      <c r="I44" s="126" t="str">
        <f>[40]Agosto!$I$12</f>
        <v>NE</v>
      </c>
      <c r="J44" s="126" t="str">
        <f>[40]Agosto!$I$13</f>
        <v>N</v>
      </c>
      <c r="K44" s="126" t="str">
        <f>[40]Agosto!$I$14</f>
        <v>NO</v>
      </c>
      <c r="L44" s="126" t="str">
        <f>[40]Agosto!$I$15</f>
        <v>L</v>
      </c>
      <c r="M44" s="126" t="str">
        <f>[40]Agosto!$I$16</f>
        <v>NO</v>
      </c>
      <c r="N44" s="126" t="str">
        <f>[40]Agosto!$I$17</f>
        <v>S</v>
      </c>
      <c r="O44" s="126" t="str">
        <f>[40]Agosto!$I$18</f>
        <v>S</v>
      </c>
      <c r="P44" s="126" t="str">
        <f>[40]Agosto!$I$19</f>
        <v>L</v>
      </c>
      <c r="Q44" s="126" t="str">
        <f>[40]Agosto!$I$20</f>
        <v>L</v>
      </c>
      <c r="R44" s="126" t="str">
        <f>[40]Agosto!$I$21</f>
        <v>L</v>
      </c>
      <c r="S44" s="126" t="str">
        <f>[40]Agosto!$I$22</f>
        <v>O</v>
      </c>
      <c r="T44" s="126" t="str">
        <f>[40]Agosto!$I$23</f>
        <v>NO</v>
      </c>
      <c r="U44" s="126" t="str">
        <f>[40]Agosto!$I$24</f>
        <v>SO</v>
      </c>
      <c r="V44" s="126" t="str">
        <f>[40]Agosto!$I$25</f>
        <v>S</v>
      </c>
      <c r="W44" s="126" t="str">
        <f>[40]Agosto!$I$26</f>
        <v>L</v>
      </c>
      <c r="X44" s="126" t="str">
        <f>[40]Agosto!$I$27</f>
        <v>S</v>
      </c>
      <c r="Y44" s="126" t="str">
        <f>[40]Agosto!$I$28</f>
        <v>L</v>
      </c>
      <c r="Z44" s="126" t="str">
        <f>[40]Agosto!$I$29</f>
        <v>L</v>
      </c>
      <c r="AA44" s="126" t="str">
        <f>[40]Agosto!$I$30</f>
        <v>L</v>
      </c>
      <c r="AB44" s="126" t="str">
        <f>[40]Agosto!$I$31</f>
        <v>S</v>
      </c>
      <c r="AC44" s="126" t="str">
        <f>[40]Agosto!$I$32</f>
        <v>L</v>
      </c>
      <c r="AD44" s="126" t="str">
        <f>[40]Agosto!$I$33</f>
        <v>L</v>
      </c>
      <c r="AE44" s="126" t="str">
        <f>[40]Agosto!$I$34</f>
        <v>SE</v>
      </c>
      <c r="AF44" s="126" t="str">
        <f>[40]Agosto!$I$35</f>
        <v>O</v>
      </c>
      <c r="AG44" s="118" t="str">
        <f>[40]Agosto!$I$36</f>
        <v>L</v>
      </c>
      <c r="AI44" t="s">
        <v>47</v>
      </c>
      <c r="AJ44" t="s">
        <v>47</v>
      </c>
      <c r="AK44" t="s">
        <v>47</v>
      </c>
    </row>
    <row r="45" spans="1:38" x14ac:dyDescent="0.2">
      <c r="A45" s="92" t="s">
        <v>162</v>
      </c>
      <c r="B45" s="126" t="str">
        <f>[41]Agosto!$I$5</f>
        <v>N</v>
      </c>
      <c r="C45" s="126" t="str">
        <f>[41]Agosto!$I$6</f>
        <v>N</v>
      </c>
      <c r="D45" s="126" t="str">
        <f>[41]Agosto!$I$7</f>
        <v>SO</v>
      </c>
      <c r="E45" s="126" t="str">
        <f>[41]Agosto!$I$8</f>
        <v>SO</v>
      </c>
      <c r="F45" s="126" t="str">
        <f>[41]Agosto!$I$9</f>
        <v>SE</v>
      </c>
      <c r="G45" s="126" t="str">
        <f>[41]Agosto!$I$10</f>
        <v>NE</v>
      </c>
      <c r="H45" s="126" t="str">
        <f>[41]Agosto!$I$11</f>
        <v>NE</v>
      </c>
      <c r="I45" s="126" t="str">
        <f>[41]Agosto!$I$12</f>
        <v>NE</v>
      </c>
      <c r="J45" s="126" t="str">
        <f>[41]Agosto!$I$13</f>
        <v>N</v>
      </c>
      <c r="K45" s="126" t="str">
        <f>[41]Agosto!$I$14</f>
        <v>NO</v>
      </c>
      <c r="L45" s="126" t="str">
        <f>[41]Agosto!$I$15</f>
        <v>SO</v>
      </c>
      <c r="M45" s="126" t="str">
        <f>[41]Agosto!$I$16</f>
        <v>N</v>
      </c>
      <c r="N45" s="126" t="str">
        <f>[41]Agosto!$I$17</f>
        <v>NE</v>
      </c>
      <c r="O45" s="126" t="str">
        <f>[41]Agosto!$I$18</f>
        <v>SE</v>
      </c>
      <c r="P45" s="126" t="str">
        <f>[41]Agosto!$I$19</f>
        <v>SE</v>
      </c>
      <c r="Q45" s="126" t="str">
        <f>[41]Agosto!$I$20</f>
        <v>L</v>
      </c>
      <c r="R45" s="126" t="str">
        <f>[41]Agosto!$I$21</f>
        <v>NE</v>
      </c>
      <c r="S45" s="126" t="str">
        <f>[41]Agosto!$I$22</f>
        <v>N</v>
      </c>
      <c r="T45" s="135" t="str">
        <f>[41]Agosto!$I$23</f>
        <v>O</v>
      </c>
      <c r="U45" s="135" t="str">
        <f>[41]Agosto!$I$24</f>
        <v>S</v>
      </c>
      <c r="V45" s="135" t="str">
        <f>[41]Agosto!$I$25</f>
        <v>SE</v>
      </c>
      <c r="W45" s="135" t="str">
        <f>[41]Agosto!$I$26</f>
        <v>SE</v>
      </c>
      <c r="X45" s="135" t="str">
        <f>[41]Agosto!$I$27</f>
        <v>SE</v>
      </c>
      <c r="Y45" s="135" t="str">
        <f>[41]Agosto!$I$28</f>
        <v>L</v>
      </c>
      <c r="Z45" s="135" t="str">
        <f>[41]Agosto!$I$29</f>
        <v>SE</v>
      </c>
      <c r="AA45" s="135" t="str">
        <f>[41]Agosto!$I$30</f>
        <v>L</v>
      </c>
      <c r="AB45" s="135" t="str">
        <f>[41]Agosto!$I$31</f>
        <v>L</v>
      </c>
      <c r="AC45" s="135" t="str">
        <f>[41]Agosto!$I$32</f>
        <v>L</v>
      </c>
      <c r="AD45" s="135" t="str">
        <f>[41]Agosto!$I$33</f>
        <v>SE</v>
      </c>
      <c r="AE45" s="135" t="str">
        <f>[41]Agosto!$I$34</f>
        <v>L</v>
      </c>
      <c r="AF45" s="135" t="str">
        <f>[41]Agosto!$I$35</f>
        <v>N</v>
      </c>
      <c r="AG45" s="130" t="str">
        <f>[41]Agosto!$I$36</f>
        <v>SE</v>
      </c>
      <c r="AH45" t="s">
        <v>47</v>
      </c>
      <c r="AI45" t="s">
        <v>47</v>
      </c>
      <c r="AJ45" t="s">
        <v>47</v>
      </c>
      <c r="AK45" t="s">
        <v>229</v>
      </c>
    </row>
    <row r="46" spans="1:38" x14ac:dyDescent="0.2">
      <c r="A46" s="92" t="s">
        <v>19</v>
      </c>
      <c r="B46" s="126" t="str">
        <f>[42]Agosto!$I$5</f>
        <v>N</v>
      </c>
      <c r="C46" s="126" t="str">
        <f>[42]Agosto!$I$6</f>
        <v>S</v>
      </c>
      <c r="D46" s="126" t="str">
        <f>[42]Agosto!$I$7</f>
        <v>S</v>
      </c>
      <c r="E46" s="126" t="str">
        <f>[42]Agosto!$I$8</f>
        <v>S</v>
      </c>
      <c r="F46" s="126" t="str">
        <f>[42]Agosto!$I$9</f>
        <v>L</v>
      </c>
      <c r="G46" s="126" t="str">
        <f>[42]Agosto!$I$10</f>
        <v>NE</v>
      </c>
      <c r="H46" s="126" t="str">
        <f>[42]Agosto!$I$11</f>
        <v>NE</v>
      </c>
      <c r="I46" s="126" t="str">
        <f>[42]Agosto!$I$12</f>
        <v>NE</v>
      </c>
      <c r="J46" s="126" t="str">
        <f>[42]Agosto!$I$13</f>
        <v>N</v>
      </c>
      <c r="K46" s="126" t="str">
        <f>[42]Agosto!$I$14</f>
        <v>SO</v>
      </c>
      <c r="L46" s="126" t="str">
        <f>[42]Agosto!$I$15</f>
        <v>NE</v>
      </c>
      <c r="M46" s="126" t="str">
        <f>[42]Agosto!$I$16</f>
        <v>NE</v>
      </c>
      <c r="N46" s="126" t="str">
        <f>[42]Agosto!$I$17</f>
        <v>S</v>
      </c>
      <c r="O46" s="126" t="str">
        <f>[42]Agosto!$I$18</f>
        <v>S</v>
      </c>
      <c r="P46" s="126" t="str">
        <f>[42]Agosto!$I$19</f>
        <v>NE</v>
      </c>
      <c r="Q46" s="126" t="str">
        <f>[42]Agosto!$I$20</f>
        <v>NE</v>
      </c>
      <c r="R46" s="126" t="str">
        <f>[42]Agosto!$I$21</f>
        <v>NE</v>
      </c>
      <c r="S46" s="126" t="str">
        <f>[42]Agosto!$I$22</f>
        <v>N</v>
      </c>
      <c r="T46" s="126" t="str">
        <f>[42]Agosto!$I$23</f>
        <v>SO</v>
      </c>
      <c r="U46" s="126" t="str">
        <f>[42]Agosto!$I$24</f>
        <v>S</v>
      </c>
      <c r="V46" s="126" t="str">
        <f>[42]Agosto!$I$25</f>
        <v>SE</v>
      </c>
      <c r="W46" s="126" t="str">
        <f>[42]Agosto!$I$26</f>
        <v>SE</v>
      </c>
      <c r="X46" s="126" t="str">
        <f>[42]Agosto!$I$27</f>
        <v>S</v>
      </c>
      <c r="Y46" s="126" t="str">
        <f>[42]Agosto!$I$28</f>
        <v>SE</v>
      </c>
      <c r="Z46" s="126" t="str">
        <f>[42]Agosto!$I$29</f>
        <v>NE</v>
      </c>
      <c r="AA46" s="126" t="str">
        <f>[42]Agosto!$I$30</f>
        <v>NE</v>
      </c>
      <c r="AB46" s="126" t="str">
        <f>[42]Agosto!$I$31</f>
        <v>NE</v>
      </c>
      <c r="AC46" s="126" t="str">
        <f>[42]Agosto!$I$32</f>
        <v>L</v>
      </c>
      <c r="AD46" s="126" t="str">
        <f>[42]Agosto!$I$33</f>
        <v>NE</v>
      </c>
      <c r="AE46" s="126" t="str">
        <f>[42]Agosto!$I$34</f>
        <v>NE</v>
      </c>
      <c r="AF46" s="126" t="str">
        <f>[42]Agosto!$I$35</f>
        <v>S</v>
      </c>
      <c r="AG46" s="118" t="str">
        <f>[42]Agosto!$I$36</f>
        <v>NE</v>
      </c>
      <c r="AI46" t="s">
        <v>47</v>
      </c>
    </row>
    <row r="47" spans="1:38" x14ac:dyDescent="0.2">
      <c r="A47" s="92" t="s">
        <v>31</v>
      </c>
      <c r="B47" s="126" t="str">
        <f>[43]Agosto!$I$5</f>
        <v>NE</v>
      </c>
      <c r="C47" s="126" t="str">
        <f>[43]Agosto!$I$6</f>
        <v>S</v>
      </c>
      <c r="D47" s="126" t="str">
        <f>[43]Agosto!$I$7</f>
        <v>S</v>
      </c>
      <c r="E47" s="126" t="str">
        <f>[43]Agosto!$I$8</f>
        <v>SE</v>
      </c>
      <c r="F47" s="126" t="str">
        <f>[43]Agosto!$I$9</f>
        <v>SE</v>
      </c>
      <c r="G47" s="126" t="str">
        <f>[43]Agosto!$I$10</f>
        <v>SE</v>
      </c>
      <c r="H47" s="126" t="str">
        <f>[43]Agosto!$I$11</f>
        <v>NE</v>
      </c>
      <c r="I47" s="126" t="str">
        <f>[43]Agosto!$I$12</f>
        <v>N</v>
      </c>
      <c r="J47" s="126" t="str">
        <f>[43]Agosto!$I$13</f>
        <v>NO</v>
      </c>
      <c r="K47" s="126" t="str">
        <f>[43]Agosto!$I$14</f>
        <v>S</v>
      </c>
      <c r="L47" s="126" t="str">
        <f>[43]Agosto!$I$15</f>
        <v>SE</v>
      </c>
      <c r="M47" s="126" t="str">
        <f>[43]Agosto!$I$16</f>
        <v>NO</v>
      </c>
      <c r="N47" s="126" t="str">
        <f>[43]Agosto!$I$17</f>
        <v>S</v>
      </c>
      <c r="O47" s="126" t="str">
        <f>[43]Agosto!$I$18</f>
        <v>SE</v>
      </c>
      <c r="P47" s="126" t="str">
        <f>[43]Agosto!$I$19</f>
        <v>SE</v>
      </c>
      <c r="Q47" s="126" t="str">
        <f>[43]Agosto!$I$20</f>
        <v>NE</v>
      </c>
      <c r="R47" s="126" t="str">
        <f>[43]Agosto!$I$21</f>
        <v>NE</v>
      </c>
      <c r="S47" s="126" t="str">
        <f>[43]Agosto!$I$22</f>
        <v>NO</v>
      </c>
      <c r="T47" s="126" t="str">
        <f>[43]Agosto!$I$23</f>
        <v>NO</v>
      </c>
      <c r="U47" s="126" t="str">
        <f>[43]Agosto!$I$24</f>
        <v>S</v>
      </c>
      <c r="V47" s="126" t="str">
        <f>[43]Agosto!$I$25</f>
        <v>SE</v>
      </c>
      <c r="W47" s="126" t="str">
        <f>[43]Agosto!$I$26</f>
        <v>SE</v>
      </c>
      <c r="X47" s="126" t="str">
        <f>[43]Agosto!$I$27</f>
        <v>SE</v>
      </c>
      <c r="Y47" s="126" t="str">
        <f>[43]Agosto!$I$28</f>
        <v>SE</v>
      </c>
      <c r="Z47" s="126" t="str">
        <f>[43]Agosto!$I$29</f>
        <v>L</v>
      </c>
      <c r="AA47" s="126" t="str">
        <f>[43]Agosto!$I$30</f>
        <v>SE</v>
      </c>
      <c r="AB47" s="126" t="str">
        <f>[43]Agosto!$I$31</f>
        <v>SE</v>
      </c>
      <c r="AC47" s="126" t="str">
        <f>[43]Agosto!$I$32</f>
        <v>SE</v>
      </c>
      <c r="AD47" s="126" t="str">
        <f>[43]Agosto!$I$33</f>
        <v>NE</v>
      </c>
      <c r="AE47" s="126" t="str">
        <f>[43]Agosto!$I$34</f>
        <v>NE</v>
      </c>
      <c r="AF47" s="126" t="str">
        <f>[43]Agosto!$I$35</f>
        <v>NO</v>
      </c>
      <c r="AG47" s="118" t="str">
        <f>[43]Agosto!$I$36</f>
        <v>SE</v>
      </c>
      <c r="AH47" t="s">
        <v>47</v>
      </c>
      <c r="AJ47" t="s">
        <v>47</v>
      </c>
      <c r="AK47" t="s">
        <v>47</v>
      </c>
    </row>
    <row r="48" spans="1:38" x14ac:dyDescent="0.2">
      <c r="A48" s="92" t="s">
        <v>44</v>
      </c>
      <c r="B48" s="126" t="str">
        <f>[44]Agosto!$I$5</f>
        <v>N</v>
      </c>
      <c r="C48" s="126" t="str">
        <f>[44]Agosto!$I$6</f>
        <v>SO</v>
      </c>
      <c r="D48" s="126" t="str">
        <f>[44]Agosto!$I$7</f>
        <v>SO</v>
      </c>
      <c r="E48" s="126" t="str">
        <f>[44]Agosto!$I$8</f>
        <v>SE</v>
      </c>
      <c r="F48" s="126" t="str">
        <f>[44]Agosto!$I$9</f>
        <v>SE</v>
      </c>
      <c r="G48" s="126" t="str">
        <f>[44]Agosto!$I$10</f>
        <v>SE</v>
      </c>
      <c r="H48" s="126" t="str">
        <f>[44]Agosto!$I$11</f>
        <v>NE</v>
      </c>
      <c r="I48" s="126" t="str">
        <f>[44]Agosto!$I$12</f>
        <v>NE</v>
      </c>
      <c r="J48" s="126" t="str">
        <f>[44]Agosto!$I$13</f>
        <v>L</v>
      </c>
      <c r="K48" s="126" t="str">
        <f>[44]Agosto!$I$14</f>
        <v>O</v>
      </c>
      <c r="L48" s="126" t="str">
        <f>[44]Agosto!$I$15</f>
        <v>N</v>
      </c>
      <c r="M48" s="126" t="str">
        <f>[44]Agosto!$I$16</f>
        <v>L</v>
      </c>
      <c r="N48" s="126" t="str">
        <f>[44]Agosto!$I$17</f>
        <v>S</v>
      </c>
      <c r="O48" s="126" t="str">
        <f>[44]Agosto!$I$18</f>
        <v>SO</v>
      </c>
      <c r="P48" s="126" t="str">
        <f>[44]Agosto!$I$19</f>
        <v>SE</v>
      </c>
      <c r="Q48" s="126" t="str">
        <f>[44]Agosto!$I$20</f>
        <v>L</v>
      </c>
      <c r="R48" s="126" t="str">
        <f>[44]Agosto!$I$21</f>
        <v>L</v>
      </c>
      <c r="S48" s="126" t="str">
        <f>[44]Agosto!$I$22</f>
        <v>L</v>
      </c>
      <c r="T48" s="126" t="str">
        <f>[44]Agosto!$I$23</f>
        <v>L</v>
      </c>
      <c r="U48" s="126" t="str">
        <f>[44]Agosto!$I$24</f>
        <v>S</v>
      </c>
      <c r="V48" s="126" t="str">
        <f>[44]Agosto!$I$25</f>
        <v>S</v>
      </c>
      <c r="W48" s="126" t="str">
        <f>[44]Agosto!$I$26</f>
        <v>SE</v>
      </c>
      <c r="X48" s="126" t="str">
        <f>[44]Agosto!$I$27</f>
        <v>SE</v>
      </c>
      <c r="Y48" s="126" t="str">
        <f>[44]Agosto!$I$28</f>
        <v>SE</v>
      </c>
      <c r="Z48" s="126" t="str">
        <f>[44]Agosto!$I$29</f>
        <v>SE</v>
      </c>
      <c r="AA48" s="126" t="str">
        <f>[44]Agosto!$I$30</f>
        <v>L</v>
      </c>
      <c r="AB48" s="126" t="str">
        <f>[44]Agosto!$I$31</f>
        <v>S</v>
      </c>
      <c r="AC48" s="126" t="str">
        <f>[44]Agosto!$I$32</f>
        <v>SE</v>
      </c>
      <c r="AD48" s="126" t="str">
        <f>[44]Agosto!$I$33</f>
        <v>SE</v>
      </c>
      <c r="AE48" s="126" t="str">
        <f>[44]Agosto!$I$34</f>
        <v>L</v>
      </c>
      <c r="AF48" s="126" t="str">
        <f>[44]Agosto!$I$35</f>
        <v>NO</v>
      </c>
      <c r="AG48" s="118" t="str">
        <f>[44]Agosto!$I$36</f>
        <v>SE</v>
      </c>
      <c r="AI48" t="s">
        <v>47</v>
      </c>
      <c r="AJ48" t="s">
        <v>47</v>
      </c>
      <c r="AL48" t="s">
        <v>47</v>
      </c>
    </row>
    <row r="49" spans="1:37" ht="13.5" thickBot="1" x14ac:dyDescent="0.25">
      <c r="A49" s="93" t="s">
        <v>20</v>
      </c>
      <c r="B49" s="135" t="str">
        <f>[45]Agosto!$I$5</f>
        <v>SO</v>
      </c>
      <c r="C49" s="135" t="str">
        <f>[45]Agosto!$I$6</f>
        <v>SO</v>
      </c>
      <c r="D49" s="135" t="str">
        <f>[45]Agosto!$I$7</f>
        <v>SO</v>
      </c>
      <c r="E49" s="135" t="str">
        <f>[45]Agosto!$I$8</f>
        <v>*</v>
      </c>
      <c r="F49" s="135" t="str">
        <f>[45]Agosto!$I$9</f>
        <v>*</v>
      </c>
      <c r="G49" s="135" t="str">
        <f>[45]Agosto!$I$10</f>
        <v>*</v>
      </c>
      <c r="H49" s="135" t="str">
        <f>[45]Agosto!$I$11</f>
        <v>*</v>
      </c>
      <c r="I49" s="135" t="str">
        <f>[45]Agosto!$I$12</f>
        <v>SO</v>
      </c>
      <c r="J49" s="135" t="str">
        <f>[45]Agosto!$I$13</f>
        <v>SO</v>
      </c>
      <c r="K49" s="135" t="str">
        <f>[45]Agosto!$I$14</f>
        <v>SO</v>
      </c>
      <c r="L49" s="135" t="str">
        <f>[45]Agosto!$I$15</f>
        <v>SO</v>
      </c>
      <c r="M49" s="135" t="str">
        <f>[45]Agosto!$I$16</f>
        <v>*</v>
      </c>
      <c r="N49" s="135" t="str">
        <f>[45]Agosto!$I$17</f>
        <v>*</v>
      </c>
      <c r="O49" s="135" t="str">
        <f>[45]Agosto!$I$18</f>
        <v>*</v>
      </c>
      <c r="P49" s="135" t="str">
        <f>[45]Agosto!$I$19</f>
        <v>*</v>
      </c>
      <c r="Q49" s="135" t="str">
        <f>[45]Agosto!$I$20</f>
        <v>*</v>
      </c>
      <c r="R49" s="135" t="str">
        <f>[45]Agosto!$I$21</f>
        <v>SO</v>
      </c>
      <c r="S49" s="135" t="str">
        <f>[45]Agosto!$I$22</f>
        <v>SO</v>
      </c>
      <c r="T49" s="135" t="str">
        <f>[45]Agosto!$I$23</f>
        <v>SO</v>
      </c>
      <c r="U49" s="135" t="str">
        <f>[45]Agosto!$I$24</f>
        <v>SO</v>
      </c>
      <c r="V49" s="135" t="str">
        <f>[45]Agosto!$I$25</f>
        <v>SO</v>
      </c>
      <c r="W49" s="135" t="str">
        <f>[45]Agosto!$I$26</f>
        <v>SO</v>
      </c>
      <c r="X49" s="135" t="str">
        <f>[45]Agosto!$I$27</f>
        <v>SO</v>
      </c>
      <c r="Y49" s="135" t="str">
        <f>[45]Agosto!$I$28</f>
        <v>SO</v>
      </c>
      <c r="Z49" s="135" t="str">
        <f>[45]Agosto!$I$29</f>
        <v>SO</v>
      </c>
      <c r="AA49" s="135" t="str">
        <f>[45]Agosto!$I$30</f>
        <v>SO</v>
      </c>
      <c r="AB49" s="135" t="str">
        <f>[45]Agosto!$I$31</f>
        <v>SO</v>
      </c>
      <c r="AC49" s="135" t="str">
        <f>[45]Agosto!$I$32</f>
        <v>SO</v>
      </c>
      <c r="AD49" s="135" t="str">
        <f>[45]Agosto!$I$33</f>
        <v>SO</v>
      </c>
      <c r="AE49" s="135" t="str">
        <f>[45]Agosto!$I$34</f>
        <v>SO</v>
      </c>
      <c r="AF49" s="135" t="str">
        <f>[45]Agosto!$I$35</f>
        <v>SO</v>
      </c>
      <c r="AG49" s="118" t="str">
        <f>[45]Agosto!$I$36</f>
        <v>SO</v>
      </c>
    </row>
    <row r="50" spans="1:37" s="5" customFormat="1" ht="17.100000000000001" customHeight="1" thickBot="1" x14ac:dyDescent="0.25">
      <c r="A50" s="94" t="s">
        <v>224</v>
      </c>
      <c r="B50" s="95" t="s">
        <v>231</v>
      </c>
      <c r="C50" s="96" t="s">
        <v>232</v>
      </c>
      <c r="D50" s="96" t="s">
        <v>232</v>
      </c>
      <c r="E50" s="96" t="s">
        <v>233</v>
      </c>
      <c r="F50" s="96" t="s">
        <v>234</v>
      </c>
      <c r="G50" s="96" t="s">
        <v>234</v>
      </c>
      <c r="H50" s="96" t="s">
        <v>231</v>
      </c>
      <c r="I50" s="96" t="s">
        <v>231</v>
      </c>
      <c r="J50" s="96" t="s">
        <v>235</v>
      </c>
      <c r="K50" s="96" t="s">
        <v>232</v>
      </c>
      <c r="L50" s="96" t="s">
        <v>232</v>
      </c>
      <c r="M50" s="96" t="s">
        <v>231</v>
      </c>
      <c r="N50" s="96" t="s">
        <v>236</v>
      </c>
      <c r="O50" s="96" t="s">
        <v>233</v>
      </c>
      <c r="P50" s="96" t="s">
        <v>233</v>
      </c>
      <c r="Q50" s="96" t="s">
        <v>234</v>
      </c>
      <c r="R50" s="96" t="s">
        <v>234</v>
      </c>
      <c r="S50" s="96" t="s">
        <v>235</v>
      </c>
      <c r="T50" s="96" t="s">
        <v>232</v>
      </c>
      <c r="U50" s="96" t="s">
        <v>236</v>
      </c>
      <c r="V50" s="96" t="s">
        <v>233</v>
      </c>
      <c r="W50" s="96" t="s">
        <v>234</v>
      </c>
      <c r="X50" s="96" t="s">
        <v>233</v>
      </c>
      <c r="Y50" s="96" t="s">
        <v>234</v>
      </c>
      <c r="Z50" s="96" t="s">
        <v>234</v>
      </c>
      <c r="AA50" s="96" t="s">
        <v>231</v>
      </c>
      <c r="AB50" s="96" t="s">
        <v>237</v>
      </c>
      <c r="AC50" s="96" t="s">
        <v>234</v>
      </c>
      <c r="AD50" s="96" t="s">
        <v>231</v>
      </c>
      <c r="AE50" s="114" t="s">
        <v>231</v>
      </c>
      <c r="AF50" s="97" t="s">
        <v>231</v>
      </c>
      <c r="AG50" s="115"/>
      <c r="AK50" s="5" t="s">
        <v>47</v>
      </c>
    </row>
    <row r="51" spans="1:37" s="8" customFormat="1" ht="13.5" thickBot="1" x14ac:dyDescent="0.25">
      <c r="A51" s="173" t="s">
        <v>223</v>
      </c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5"/>
      <c r="AF51" s="112"/>
      <c r="AG51" s="119" t="s">
        <v>241</v>
      </c>
      <c r="AK51" s="8" t="s">
        <v>47</v>
      </c>
    </row>
    <row r="52" spans="1:37" x14ac:dyDescent="0.2">
      <c r="A52" s="47"/>
      <c r="B52" s="48"/>
      <c r="C52" s="48"/>
      <c r="D52" s="48" t="s">
        <v>101</v>
      </c>
      <c r="E52" s="48"/>
      <c r="F52" s="48"/>
      <c r="G52" s="48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55"/>
      <c r="AE52" s="61" t="s">
        <v>47</v>
      </c>
      <c r="AF52" s="61"/>
      <c r="AG52" s="84"/>
    </row>
    <row r="53" spans="1:37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133"/>
      <c r="K53" s="133"/>
      <c r="L53" s="133"/>
      <c r="M53" s="133" t="s">
        <v>45</v>
      </c>
      <c r="N53" s="133"/>
      <c r="O53" s="133"/>
      <c r="P53" s="133"/>
      <c r="Q53" s="133"/>
      <c r="R53" s="133"/>
      <c r="S53" s="133"/>
      <c r="T53" s="142" t="s">
        <v>97</v>
      </c>
      <c r="U53" s="142"/>
      <c r="V53" s="142"/>
      <c r="W53" s="142"/>
      <c r="X53" s="142"/>
      <c r="Y53" s="133"/>
      <c r="Z53" s="133"/>
      <c r="AA53" s="133"/>
      <c r="AB53" s="133"/>
      <c r="AC53" s="133"/>
      <c r="AD53" s="133"/>
      <c r="AE53" s="133"/>
      <c r="AF53" s="133"/>
      <c r="AG53" s="84"/>
      <c r="AK53" t="s">
        <v>47</v>
      </c>
    </row>
    <row r="54" spans="1:37" x14ac:dyDescent="0.2">
      <c r="A54" s="50"/>
      <c r="B54" s="133"/>
      <c r="C54" s="133"/>
      <c r="D54" s="133"/>
      <c r="E54" s="133"/>
      <c r="F54" s="133"/>
      <c r="G54" s="133"/>
      <c r="H54" s="133"/>
      <c r="I54" s="133"/>
      <c r="J54" s="134"/>
      <c r="K54" s="134"/>
      <c r="L54" s="134"/>
      <c r="M54" s="134" t="s">
        <v>46</v>
      </c>
      <c r="N54" s="134"/>
      <c r="O54" s="134"/>
      <c r="P54" s="134"/>
      <c r="Q54" s="133"/>
      <c r="R54" s="133"/>
      <c r="S54" s="133"/>
      <c r="T54" s="143" t="s">
        <v>98</v>
      </c>
      <c r="U54" s="143"/>
      <c r="V54" s="143"/>
      <c r="W54" s="143"/>
      <c r="X54" s="143"/>
      <c r="Y54" s="133"/>
      <c r="Z54" s="133"/>
      <c r="AA54" s="133"/>
      <c r="AB54" s="133"/>
      <c r="AC54" s="133"/>
      <c r="AD54" s="55"/>
      <c r="AE54" s="55"/>
      <c r="AF54" s="55"/>
      <c r="AG54" s="84"/>
    </row>
    <row r="55" spans="1:37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55"/>
      <c r="AE55" s="55"/>
      <c r="AF55" s="55"/>
      <c r="AG55" s="84"/>
    </row>
    <row r="56" spans="1:37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55"/>
      <c r="AF56" s="55"/>
      <c r="AG56" s="84"/>
    </row>
    <row r="57" spans="1:37" x14ac:dyDescent="0.2">
      <c r="A57" s="50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56"/>
      <c r="AF57" s="56"/>
      <c r="AG57" s="84"/>
    </row>
    <row r="58" spans="1:37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85"/>
    </row>
    <row r="59" spans="1:37" x14ac:dyDescent="0.2">
      <c r="AG59" s="7"/>
    </row>
    <row r="62" spans="1:37" x14ac:dyDescent="0.2">
      <c r="V62" s="2" t="s">
        <v>47</v>
      </c>
    </row>
    <row r="66" spans="10:28" x14ac:dyDescent="0.2">
      <c r="Q66" s="2" t="s">
        <v>47</v>
      </c>
    </row>
    <row r="67" spans="10:28" x14ac:dyDescent="0.2">
      <c r="J67" s="2" t="s">
        <v>47</v>
      </c>
    </row>
    <row r="69" spans="10:28" x14ac:dyDescent="0.2">
      <c r="O69" s="2" t="s">
        <v>47</v>
      </c>
    </row>
    <row r="70" spans="10:28" x14ac:dyDescent="0.2">
      <c r="P70" s="2" t="s">
        <v>47</v>
      </c>
      <c r="AB70" s="2" t="s">
        <v>47</v>
      </c>
    </row>
    <row r="74" spans="10:28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7">
    <mergeCell ref="Y3:Y4"/>
    <mergeCell ref="Z3:Z4"/>
    <mergeCell ref="X3:X4"/>
    <mergeCell ref="T3:T4"/>
    <mergeCell ref="U3:U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53:X53"/>
    <mergeCell ref="T54:X54"/>
    <mergeCell ref="M3:M4"/>
    <mergeCell ref="N3:N4"/>
    <mergeCell ref="O3:O4"/>
    <mergeCell ref="P3:P4"/>
    <mergeCell ref="Q3:Q4"/>
    <mergeCell ref="A51:AE51"/>
    <mergeCell ref="AE3:AE4"/>
    <mergeCell ref="AA3:AA4"/>
    <mergeCell ref="AB3:AB4"/>
    <mergeCell ref="AC3:AC4"/>
    <mergeCell ref="AD3:AD4"/>
    <mergeCell ref="W3:W4"/>
    <mergeCell ref="L3:L4"/>
    <mergeCell ref="V3:V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55" sqref="AK55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51" t="s">
        <v>32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70"/>
    </row>
    <row r="2" spans="1:34" s="4" customFormat="1" ht="20.100000000000001" customHeight="1" x14ac:dyDescent="0.2">
      <c r="A2" s="154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9"/>
      <c r="AG2" s="148"/>
      <c r="AH2" s="150"/>
    </row>
    <row r="3" spans="1:34" s="5" customFormat="1" ht="20.100000000000001" customHeight="1" x14ac:dyDescent="0.2">
      <c r="A3" s="154"/>
      <c r="B3" s="144">
        <v>1</v>
      </c>
      <c r="C3" s="144">
        <f>SUM(B3+1)</f>
        <v>2</v>
      </c>
      <c r="D3" s="144">
        <f t="shared" ref="D3:AD3" si="0">SUM(C3+1)</f>
        <v>3</v>
      </c>
      <c r="E3" s="144">
        <f t="shared" si="0"/>
        <v>4</v>
      </c>
      <c r="F3" s="144">
        <f t="shared" si="0"/>
        <v>5</v>
      </c>
      <c r="G3" s="144">
        <f t="shared" si="0"/>
        <v>6</v>
      </c>
      <c r="H3" s="144">
        <f t="shared" si="0"/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f t="shared" si="0"/>
        <v>28</v>
      </c>
      <c r="AD3" s="144">
        <f t="shared" si="0"/>
        <v>29</v>
      </c>
      <c r="AE3" s="163">
        <v>30</v>
      </c>
      <c r="AF3" s="145">
        <v>31</v>
      </c>
      <c r="AG3" s="111" t="s">
        <v>37</v>
      </c>
      <c r="AH3" s="102" t="s">
        <v>36</v>
      </c>
    </row>
    <row r="4" spans="1:34" s="5" customFormat="1" ht="20.100000000000001" customHeight="1" x14ac:dyDescent="0.2">
      <c r="A4" s="15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63"/>
      <c r="AF4" s="146"/>
      <c r="AG4" s="111" t="s">
        <v>35</v>
      </c>
      <c r="AH4" s="60" t="s">
        <v>35</v>
      </c>
    </row>
    <row r="5" spans="1:34" s="5" customFormat="1" x14ac:dyDescent="0.2">
      <c r="A5" s="58" t="s">
        <v>40</v>
      </c>
      <c r="B5" s="120">
        <f>[1]Agosto!$J$5</f>
        <v>39.24</v>
      </c>
      <c r="C5" s="120">
        <f>[1]Agosto!$J$6</f>
        <v>47.519999999999996</v>
      </c>
      <c r="D5" s="120">
        <f>[1]Agosto!$J$7</f>
        <v>38.880000000000003</v>
      </c>
      <c r="E5" s="120">
        <f>[1]Agosto!$J$8</f>
        <v>29.16</v>
      </c>
      <c r="F5" s="120">
        <f>[1]Agosto!$J$9</f>
        <v>26.28</v>
      </c>
      <c r="G5" s="120">
        <f>[1]Agosto!$J$10</f>
        <v>40.32</v>
      </c>
      <c r="H5" s="120">
        <f>[1]Agosto!$J$11</f>
        <v>34.92</v>
      </c>
      <c r="I5" s="120">
        <f>[1]Agosto!$J$12</f>
        <v>27.36</v>
      </c>
      <c r="J5" s="120">
        <f>[1]Agosto!$J$13</f>
        <v>36</v>
      </c>
      <c r="K5" s="120">
        <f>[1]Agosto!$J$14</f>
        <v>20.16</v>
      </c>
      <c r="L5" s="120">
        <f>[1]Agosto!$J$15</f>
        <v>35.28</v>
      </c>
      <c r="M5" s="120">
        <f>[1]Agosto!$J$16</f>
        <v>29.16</v>
      </c>
      <c r="N5" s="120">
        <f>[1]Agosto!$J$17</f>
        <v>34.56</v>
      </c>
      <c r="O5" s="120">
        <f>[1]Agosto!$J$18</f>
        <v>34.92</v>
      </c>
      <c r="P5" s="120">
        <f>[1]Agosto!$J$19</f>
        <v>31.680000000000003</v>
      </c>
      <c r="Q5" s="120">
        <f>[1]Agosto!$J$20</f>
        <v>32.4</v>
      </c>
      <c r="R5" s="120">
        <f>[1]Agosto!$J$21</f>
        <v>28.8</v>
      </c>
      <c r="S5" s="120">
        <f>[1]Agosto!$J$22</f>
        <v>39.6</v>
      </c>
      <c r="T5" s="120">
        <f>[1]Agosto!$J$23</f>
        <v>20.52</v>
      </c>
      <c r="U5" s="120">
        <f>[1]Agosto!$J$24</f>
        <v>18.36</v>
      </c>
      <c r="V5" s="120">
        <f>[1]Agosto!$J$25</f>
        <v>28.08</v>
      </c>
      <c r="W5" s="120">
        <f>[1]Agosto!$J$26</f>
        <v>25.56</v>
      </c>
      <c r="X5" s="120">
        <f>[1]Agosto!$J$27</f>
        <v>25.92</v>
      </c>
      <c r="Y5" s="120">
        <f>[1]Agosto!$J$28</f>
        <v>27.36</v>
      </c>
      <c r="Z5" s="120">
        <f>[1]Agosto!$J$29</f>
        <v>29.16</v>
      </c>
      <c r="AA5" s="120">
        <f>[1]Agosto!$J$30</f>
        <v>29.16</v>
      </c>
      <c r="AB5" s="120">
        <f>[1]Agosto!$J$31</f>
        <v>18</v>
      </c>
      <c r="AC5" s="120">
        <f>[1]Agosto!$J$32</f>
        <v>27.36</v>
      </c>
      <c r="AD5" s="120">
        <f>[1]Agosto!$J$33</f>
        <v>40.680000000000007</v>
      </c>
      <c r="AE5" s="120">
        <f>[1]Agosto!$J$34</f>
        <v>25.2</v>
      </c>
      <c r="AF5" s="120">
        <f>[1]Agosto!$J$35</f>
        <v>44.64</v>
      </c>
      <c r="AG5" s="15">
        <f t="shared" ref="AG5:AG6" si="1">MAX(B5:AF5)</f>
        <v>47.519999999999996</v>
      </c>
      <c r="AH5" s="117">
        <f t="shared" ref="AH5:AH6" si="2">AVERAGE(B5:AF5)</f>
        <v>31.169032258064512</v>
      </c>
    </row>
    <row r="6" spans="1:34" x14ac:dyDescent="0.2">
      <c r="A6" s="58" t="s">
        <v>0</v>
      </c>
      <c r="B6" s="11">
        <f>[2]Agosto!$J$5</f>
        <v>42.480000000000004</v>
      </c>
      <c r="C6" s="11">
        <f>[2]Agosto!$J$6</f>
        <v>54</v>
      </c>
      <c r="D6" s="11">
        <f>[2]Agosto!$J$7</f>
        <v>34.56</v>
      </c>
      <c r="E6" s="11">
        <f>[2]Agosto!$J$8</f>
        <v>43.56</v>
      </c>
      <c r="F6" s="11">
        <f>[2]Agosto!$J$9</f>
        <v>39.24</v>
      </c>
      <c r="G6" s="11">
        <f>[2]Agosto!$J$10</f>
        <v>38.880000000000003</v>
      </c>
      <c r="H6" s="11">
        <f>[2]Agosto!$J$11</f>
        <v>32.76</v>
      </c>
      <c r="I6" s="11">
        <f>[2]Agosto!$J$12</f>
        <v>42.84</v>
      </c>
      <c r="J6" s="11">
        <f>[2]Agosto!$J$13</f>
        <v>47.519999999999996</v>
      </c>
      <c r="K6" s="11">
        <f>[2]Agosto!$J$14</f>
        <v>32.04</v>
      </c>
      <c r="L6" s="11">
        <f>[2]Agosto!$J$15</f>
        <v>44.64</v>
      </c>
      <c r="M6" s="11">
        <f>[2]Agosto!$J$16</f>
        <v>46.080000000000005</v>
      </c>
      <c r="N6" s="11">
        <f>[2]Agosto!$J$17</f>
        <v>43.2</v>
      </c>
      <c r="O6" s="11">
        <f>[2]Agosto!$J$18</f>
        <v>33.119999999999997</v>
      </c>
      <c r="P6" s="11">
        <f>[2]Agosto!$J$19</f>
        <v>36.36</v>
      </c>
      <c r="Q6" s="11">
        <f>[2]Agosto!$J$20</f>
        <v>42.480000000000004</v>
      </c>
      <c r="R6" s="11">
        <f>[2]Agosto!$J$21</f>
        <v>48.6</v>
      </c>
      <c r="S6" s="11">
        <f>[2]Agosto!$J$22</f>
        <v>57.6</v>
      </c>
      <c r="T6" s="11">
        <f>[2]Agosto!$J$23</f>
        <v>31.319999999999997</v>
      </c>
      <c r="U6" s="11">
        <f>[2]Agosto!$J$24</f>
        <v>20.52</v>
      </c>
      <c r="V6" s="11">
        <f>[2]Agosto!$J$25</f>
        <v>19.8</v>
      </c>
      <c r="W6" s="11">
        <f>[2]Agosto!$J$26</f>
        <v>27.36</v>
      </c>
      <c r="X6" s="11">
        <f>[2]Agosto!$J$27</f>
        <v>25.56</v>
      </c>
      <c r="Y6" s="11">
        <f>[2]Agosto!$J$28</f>
        <v>33.480000000000004</v>
      </c>
      <c r="Z6" s="11">
        <f>[2]Agosto!$J$29</f>
        <v>42.12</v>
      </c>
      <c r="AA6" s="11">
        <f>[2]Agosto!$J$30</f>
        <v>42.84</v>
      </c>
      <c r="AB6" s="11">
        <f>[2]Agosto!$J$31</f>
        <v>27.36</v>
      </c>
      <c r="AC6" s="11">
        <f>[2]Agosto!$J$32</f>
        <v>34.56</v>
      </c>
      <c r="AD6" s="11">
        <f>[2]Agosto!$J$33</f>
        <v>39.96</v>
      </c>
      <c r="AE6" s="11">
        <f>[2]Agosto!$J$34</f>
        <v>36</v>
      </c>
      <c r="AF6" s="11">
        <f>[2]Agosto!$J$35</f>
        <v>46.080000000000005</v>
      </c>
      <c r="AG6" s="15">
        <f t="shared" si="1"/>
        <v>57.6</v>
      </c>
      <c r="AH6" s="117">
        <f t="shared" si="2"/>
        <v>38.287741935483872</v>
      </c>
    </row>
    <row r="7" spans="1:34" x14ac:dyDescent="0.2">
      <c r="A7" s="58" t="s">
        <v>104</v>
      </c>
      <c r="B7" s="11">
        <f>[3]Agosto!$J$5</f>
        <v>38.159999999999997</v>
      </c>
      <c r="C7" s="11">
        <f>[3]Agosto!$J$6</f>
        <v>62.28</v>
      </c>
      <c r="D7" s="11">
        <f>[3]Agosto!$J$7</f>
        <v>55.800000000000004</v>
      </c>
      <c r="E7" s="11">
        <f>[3]Agosto!$J$8</f>
        <v>31.319999999999997</v>
      </c>
      <c r="F7" s="11">
        <f>[3]Agosto!$J$9</f>
        <v>43.2</v>
      </c>
      <c r="G7" s="11">
        <f>[3]Agosto!$J$10</f>
        <v>47.519999999999996</v>
      </c>
      <c r="H7" s="11">
        <f>[3]Agosto!$J$11</f>
        <v>38.159999999999997</v>
      </c>
      <c r="I7" s="11">
        <f>[3]Agosto!$J$12</f>
        <v>33.840000000000003</v>
      </c>
      <c r="J7" s="11">
        <f>[3]Agosto!$J$13</f>
        <v>46.080000000000005</v>
      </c>
      <c r="K7" s="11">
        <f>[3]Agosto!$J$14</f>
        <v>29.52</v>
      </c>
      <c r="L7" s="11">
        <f>[3]Agosto!$J$15</f>
        <v>36</v>
      </c>
      <c r="M7" s="11">
        <f>[3]Agosto!$J$16</f>
        <v>29.880000000000003</v>
      </c>
      <c r="N7" s="11">
        <f>[3]Agosto!$J$17</f>
        <v>43.92</v>
      </c>
      <c r="O7" s="11">
        <f>[3]Agosto!$J$18</f>
        <v>43.2</v>
      </c>
      <c r="P7" s="11">
        <f>[3]Agosto!$J$19</f>
        <v>41.4</v>
      </c>
      <c r="Q7" s="11">
        <f>[3]Agosto!$J$20</f>
        <v>43.2</v>
      </c>
      <c r="R7" s="11">
        <f>[3]Agosto!$J$21</f>
        <v>43.92</v>
      </c>
      <c r="S7" s="11">
        <f>[3]Agosto!$J$22</f>
        <v>32.04</v>
      </c>
      <c r="T7" s="11">
        <f>[3]Agosto!$J$23</f>
        <v>26.28</v>
      </c>
      <c r="U7" s="11">
        <f>[3]Agosto!$J$24</f>
        <v>32.76</v>
      </c>
      <c r="V7" s="11">
        <f>[3]Agosto!$J$25</f>
        <v>27.720000000000002</v>
      </c>
      <c r="W7" s="11">
        <f>[3]Agosto!$J$26</f>
        <v>34.200000000000003</v>
      </c>
      <c r="X7" s="11">
        <f>[3]Agosto!$J$27</f>
        <v>23.759999999999998</v>
      </c>
      <c r="Y7" s="11">
        <f>[3]Agosto!$J$28</f>
        <v>40.680000000000007</v>
      </c>
      <c r="Z7" s="11">
        <f>[3]Agosto!$J$29</f>
        <v>42.12</v>
      </c>
      <c r="AA7" s="11">
        <f>[3]Agosto!$J$30</f>
        <v>43.56</v>
      </c>
      <c r="AB7" s="11">
        <f>[3]Agosto!$J$31</f>
        <v>43.56</v>
      </c>
      <c r="AC7" s="11">
        <f>[3]Agosto!$J$32</f>
        <v>33.119999999999997</v>
      </c>
      <c r="AD7" s="11">
        <f>[3]Agosto!$J$33</f>
        <v>37.800000000000004</v>
      </c>
      <c r="AE7" s="11">
        <f>[3]Agosto!$J$34</f>
        <v>37.080000000000005</v>
      </c>
      <c r="AF7" s="11">
        <f>[3]Agosto!$J$35</f>
        <v>51.84</v>
      </c>
      <c r="AG7" s="15">
        <f t="shared" ref="AG7" si="3">MAX(B7:AF7)</f>
        <v>62.28</v>
      </c>
      <c r="AH7" s="117">
        <f t="shared" ref="AH7" si="4">AVERAGE(B7:AF7)</f>
        <v>39.158709677419345</v>
      </c>
    </row>
    <row r="8" spans="1:34" x14ac:dyDescent="0.2">
      <c r="A8" s="58" t="s">
        <v>1</v>
      </c>
      <c r="B8" s="11">
        <f>[4]Agosto!$J$5</f>
        <v>53.64</v>
      </c>
      <c r="C8" s="11">
        <f>[4]Agosto!$J$6</f>
        <v>39.24</v>
      </c>
      <c r="D8" s="11">
        <f>[4]Agosto!$J$7</f>
        <v>36</v>
      </c>
      <c r="E8" s="11">
        <f>[4]Agosto!$J$8</f>
        <v>26.64</v>
      </c>
      <c r="F8" s="11">
        <f>[4]Agosto!$J$9</f>
        <v>26.64</v>
      </c>
      <c r="G8" s="11">
        <f>[4]Agosto!$J$10</f>
        <v>10.08</v>
      </c>
      <c r="H8" s="11" t="str">
        <f>[4]Agosto!$J$11</f>
        <v>*</v>
      </c>
      <c r="I8" s="11" t="str">
        <f>[4]Agosto!$J$12</f>
        <v>*</v>
      </c>
      <c r="J8" s="11" t="str">
        <f>[4]Agosto!$J$13</f>
        <v>*</v>
      </c>
      <c r="K8" s="11" t="str">
        <f>[4]Agosto!$J$14</f>
        <v>*</v>
      </c>
      <c r="L8" s="11" t="str">
        <f>[4]Agosto!$J$15</f>
        <v>*</v>
      </c>
      <c r="M8" s="11" t="str">
        <f>[4]Agosto!$J$16</f>
        <v>*</v>
      </c>
      <c r="N8" s="11">
        <f>[4]Agosto!$J$17</f>
        <v>35.64</v>
      </c>
      <c r="O8" s="11">
        <f>[4]Agosto!$J$18</f>
        <v>33.840000000000003</v>
      </c>
      <c r="P8" s="11">
        <f>[4]Agosto!$J$19</f>
        <v>44.28</v>
      </c>
      <c r="Q8" s="11">
        <f>[4]Agosto!$J$20</f>
        <v>39.24</v>
      </c>
      <c r="R8" s="11">
        <f>[4]Agosto!$J$21</f>
        <v>57.6</v>
      </c>
      <c r="S8" s="11">
        <f>[4]Agosto!$J$22</f>
        <v>35.64</v>
      </c>
      <c r="T8" s="11">
        <f>[4]Agosto!$J$23</f>
        <v>21.96</v>
      </c>
      <c r="U8" s="11">
        <f>[4]Agosto!$J$24</f>
        <v>19.440000000000001</v>
      </c>
      <c r="V8" s="11">
        <f>[4]Agosto!$J$25</f>
        <v>0</v>
      </c>
      <c r="W8" s="11" t="str">
        <f>[4]Agosto!$J$26</f>
        <v>*</v>
      </c>
      <c r="X8" s="11" t="str">
        <f>[4]Agosto!$J$27</f>
        <v>*</v>
      </c>
      <c r="Y8" s="11" t="str">
        <f>[4]Agosto!$J$28</f>
        <v>*</v>
      </c>
      <c r="Z8" s="11" t="str">
        <f>[4]Agosto!$J$29</f>
        <v>*</v>
      </c>
      <c r="AA8" s="11" t="str">
        <f>[4]Agosto!$J$30</f>
        <v>*</v>
      </c>
      <c r="AB8" s="11" t="str">
        <f>[4]Agosto!$J$31</f>
        <v>*</v>
      </c>
      <c r="AC8" s="11">
        <f>[4]Agosto!$J$32</f>
        <v>22.68</v>
      </c>
      <c r="AD8" s="11">
        <f>[4]Agosto!$J$33</f>
        <v>32.4</v>
      </c>
      <c r="AE8" s="11">
        <f>[4]Agosto!$J$34</f>
        <v>37.800000000000004</v>
      </c>
      <c r="AF8" s="11">
        <f>[4]Agosto!$J$35</f>
        <v>30.96</v>
      </c>
      <c r="AG8" s="15">
        <f t="shared" ref="AG8:AG9" si="5">MAX(B8:AF8)</f>
        <v>57.6</v>
      </c>
      <c r="AH8" s="117">
        <f t="shared" ref="AH8:AH9" si="6">AVERAGE(B8:AF8)</f>
        <v>31.774736842105266</v>
      </c>
    </row>
    <row r="9" spans="1:34" x14ac:dyDescent="0.2">
      <c r="A9" s="58" t="s">
        <v>167</v>
      </c>
      <c r="B9" s="11">
        <f>[5]Agosto!$J$5</f>
        <v>49.680000000000007</v>
      </c>
      <c r="C9" s="11">
        <f>[5]Agosto!$J$6</f>
        <v>56.88</v>
      </c>
      <c r="D9" s="11">
        <f>[5]Agosto!$J$7</f>
        <v>46.440000000000005</v>
      </c>
      <c r="E9" s="11">
        <f>[5]Agosto!$J$8</f>
        <v>34.56</v>
      </c>
      <c r="F9" s="11">
        <f>[5]Agosto!$J$9</f>
        <v>48.24</v>
      </c>
      <c r="G9" s="11">
        <f>[5]Agosto!$J$10</f>
        <v>44.64</v>
      </c>
      <c r="H9" s="11">
        <f>[5]Agosto!$J$11</f>
        <v>36.36</v>
      </c>
      <c r="I9" s="11">
        <f>[5]Agosto!$J$12</f>
        <v>46.800000000000004</v>
      </c>
      <c r="J9" s="11">
        <f>[5]Agosto!$J$13</f>
        <v>54</v>
      </c>
      <c r="K9" s="11">
        <f>[5]Agosto!$J$14</f>
        <v>46.080000000000005</v>
      </c>
      <c r="L9" s="11">
        <f>[5]Agosto!$J$15</f>
        <v>43.2</v>
      </c>
      <c r="M9" s="11">
        <f>[5]Agosto!$J$16</f>
        <v>46.440000000000005</v>
      </c>
      <c r="N9" s="11">
        <f>[5]Agosto!$J$17</f>
        <v>54.36</v>
      </c>
      <c r="O9" s="11">
        <f>[5]Agosto!$J$18</f>
        <v>41.04</v>
      </c>
      <c r="P9" s="11">
        <f>[5]Agosto!$J$19</f>
        <v>48.96</v>
      </c>
      <c r="Q9" s="11">
        <f>[5]Agosto!$J$20</f>
        <v>53.28</v>
      </c>
      <c r="R9" s="11">
        <f>[5]Agosto!$J$21</f>
        <v>48.24</v>
      </c>
      <c r="S9" s="11">
        <f>[5]Agosto!$J$22</f>
        <v>48.96</v>
      </c>
      <c r="T9" s="11">
        <f>[5]Agosto!$J$23</f>
        <v>35.28</v>
      </c>
      <c r="U9" s="11">
        <f>[5]Agosto!$J$24</f>
        <v>27.36</v>
      </c>
      <c r="V9" s="11">
        <f>[5]Agosto!$J$25</f>
        <v>25.92</v>
      </c>
      <c r="W9" s="11">
        <f>[5]Agosto!$J$26</f>
        <v>34.92</v>
      </c>
      <c r="X9" s="11">
        <f>[5]Agosto!$J$27</f>
        <v>41.4</v>
      </c>
      <c r="Y9" s="11">
        <f>[5]Agosto!$J$28</f>
        <v>35.28</v>
      </c>
      <c r="Z9" s="11">
        <f>[5]Agosto!$J$29</f>
        <v>50.04</v>
      </c>
      <c r="AA9" s="11">
        <f>[5]Agosto!$J$30</f>
        <v>37.800000000000004</v>
      </c>
      <c r="AB9" s="11">
        <f>[5]Agosto!$J$31</f>
        <v>38.519999999999996</v>
      </c>
      <c r="AC9" s="11">
        <f>[5]Agosto!$J$32</f>
        <v>33.840000000000003</v>
      </c>
      <c r="AD9" s="11">
        <f>[5]Agosto!$J$33</f>
        <v>46.800000000000004</v>
      </c>
      <c r="AE9" s="11">
        <f>[5]Agosto!$J$34</f>
        <v>38.880000000000003</v>
      </c>
      <c r="AF9" s="11">
        <f>[5]Agosto!$J$35</f>
        <v>59.760000000000005</v>
      </c>
      <c r="AG9" s="15">
        <f t="shared" si="5"/>
        <v>59.760000000000005</v>
      </c>
      <c r="AH9" s="117">
        <f t="shared" si="6"/>
        <v>43.676129032258061</v>
      </c>
    </row>
    <row r="10" spans="1:34" x14ac:dyDescent="0.2">
      <c r="A10" s="58" t="s">
        <v>111</v>
      </c>
      <c r="B10" s="11" t="str">
        <f>[6]Agosto!$J$5</f>
        <v>*</v>
      </c>
      <c r="C10" s="11" t="str">
        <f>[6]Agosto!$J$6</f>
        <v>*</v>
      </c>
      <c r="D10" s="11" t="str">
        <f>[6]Agosto!$J$7</f>
        <v>*</v>
      </c>
      <c r="E10" s="11" t="str">
        <f>[6]Agosto!$J$8</f>
        <v>*</v>
      </c>
      <c r="F10" s="11" t="str">
        <f>[6]Agosto!$J$9</f>
        <v>*</v>
      </c>
      <c r="G10" s="11" t="str">
        <f>[6]Agosto!$J$10</f>
        <v>*</v>
      </c>
      <c r="H10" s="11" t="str">
        <f>[6]Agosto!$J$11</f>
        <v>*</v>
      </c>
      <c r="I10" s="11" t="str">
        <f>[6]Agosto!$J$12</f>
        <v>*</v>
      </c>
      <c r="J10" s="11" t="str">
        <f>[6]Agosto!$J$13</f>
        <v>*</v>
      </c>
      <c r="K10" s="11" t="str">
        <f>[6]Agosto!$J$14</f>
        <v>*</v>
      </c>
      <c r="L10" s="11" t="str">
        <f>[6]Agosto!$J$15</f>
        <v>*</v>
      </c>
      <c r="M10" s="11" t="str">
        <f>[6]Agosto!$J$16</f>
        <v>*</v>
      </c>
      <c r="N10" s="11" t="str">
        <f>[6]Agosto!$J$17</f>
        <v>*</v>
      </c>
      <c r="O10" s="11" t="str">
        <f>[6]Agosto!$J$18</f>
        <v>*</v>
      </c>
      <c r="P10" s="11" t="str">
        <f>[6]Agosto!$J$19</f>
        <v>*</v>
      </c>
      <c r="Q10" s="11" t="str">
        <f>[6]Agosto!$J$20</f>
        <v>*</v>
      </c>
      <c r="R10" s="11" t="str">
        <f>[6]Agosto!$J$21</f>
        <v>*</v>
      </c>
      <c r="S10" s="11" t="str">
        <f>[6]Agosto!$J$22</f>
        <v>*</v>
      </c>
      <c r="T10" s="11" t="str">
        <f>[6]Agosto!$J$23</f>
        <v>*</v>
      </c>
      <c r="U10" s="11" t="str">
        <f>[6]Agosto!$J$24</f>
        <v>*</v>
      </c>
      <c r="V10" s="11" t="str">
        <f>[6]Agosto!$J$25</f>
        <v>*</v>
      </c>
      <c r="W10" s="11" t="str">
        <f>[6]Agosto!$J$26</f>
        <v>*</v>
      </c>
      <c r="X10" s="11" t="str">
        <f>[6]Agosto!$J$27</f>
        <v>*</v>
      </c>
      <c r="Y10" s="11" t="str">
        <f>[6]Agosto!$J$28</f>
        <v>*</v>
      </c>
      <c r="Z10" s="11" t="str">
        <f>[6]Agosto!$J$29</f>
        <v>*</v>
      </c>
      <c r="AA10" s="11" t="str">
        <f>[6]Agosto!$J$30</f>
        <v>*</v>
      </c>
      <c r="AB10" s="11" t="str">
        <f>[6]Agosto!$J$31</f>
        <v>*</v>
      </c>
      <c r="AC10" s="11" t="str">
        <f>[6]Agosto!$J$32</f>
        <v>*</v>
      </c>
      <c r="AD10" s="11" t="str">
        <f>[6]Agosto!$J$33</f>
        <v>*</v>
      </c>
      <c r="AE10" s="11" t="str">
        <f>[6]Agosto!$J$34</f>
        <v>*</v>
      </c>
      <c r="AF10" s="11" t="str">
        <f>[6]Agosto!$J$35</f>
        <v>*</v>
      </c>
      <c r="AG10" s="87" t="s">
        <v>226</v>
      </c>
      <c r="AH10" s="109" t="s">
        <v>226</v>
      </c>
    </row>
    <row r="11" spans="1:34" x14ac:dyDescent="0.2">
      <c r="A11" s="58" t="s">
        <v>64</v>
      </c>
      <c r="B11" s="11">
        <f>[7]Agosto!$J$5</f>
        <v>34.56</v>
      </c>
      <c r="C11" s="11">
        <f>[7]Agosto!$J$6</f>
        <v>43.2</v>
      </c>
      <c r="D11" s="11">
        <f>[7]Agosto!$J$7</f>
        <v>43.56</v>
      </c>
      <c r="E11" s="11">
        <f>[7]Agosto!$J$8</f>
        <v>43.2</v>
      </c>
      <c r="F11" s="11">
        <f>[7]Agosto!$J$9</f>
        <v>42.480000000000004</v>
      </c>
      <c r="G11" s="11">
        <f>[7]Agosto!$J$10</f>
        <v>41.76</v>
      </c>
      <c r="H11" s="11">
        <f>[7]Agosto!$J$11</f>
        <v>41.76</v>
      </c>
      <c r="I11" s="11">
        <f>[7]Agosto!$J$12</f>
        <v>39.24</v>
      </c>
      <c r="J11" s="11">
        <f>[7]Agosto!$J$13</f>
        <v>36</v>
      </c>
      <c r="K11" s="11">
        <f>[7]Agosto!$J$14</f>
        <v>33.119999999999997</v>
      </c>
      <c r="L11" s="11">
        <f>[7]Agosto!$J$15</f>
        <v>33.119999999999997</v>
      </c>
      <c r="M11" s="11">
        <f>[7]Agosto!$J$16</f>
        <v>31.680000000000003</v>
      </c>
      <c r="N11" s="11">
        <f>[7]Agosto!$J$17</f>
        <v>39.96</v>
      </c>
      <c r="O11" s="11">
        <f>[7]Agosto!$J$18</f>
        <v>46.440000000000005</v>
      </c>
      <c r="P11" s="11">
        <f>[7]Agosto!$J$19</f>
        <v>47.519999999999996</v>
      </c>
      <c r="Q11" s="11">
        <f>[7]Agosto!$J$20</f>
        <v>40.32</v>
      </c>
      <c r="R11" s="11">
        <f>[7]Agosto!$J$21</f>
        <v>33.119999999999997</v>
      </c>
      <c r="S11" s="11">
        <f>[7]Agosto!$J$22</f>
        <v>25.2</v>
      </c>
      <c r="T11" s="11">
        <f>[7]Agosto!$J$23</f>
        <v>29.52</v>
      </c>
      <c r="U11" s="11">
        <f>[7]Agosto!$J$24</f>
        <v>29.880000000000003</v>
      </c>
      <c r="V11" s="11">
        <f>[7]Agosto!$J$25</f>
        <v>29.16</v>
      </c>
      <c r="W11" s="11">
        <f>[7]Agosto!$J$26</f>
        <v>38.519999999999996</v>
      </c>
      <c r="X11" s="11">
        <f>[7]Agosto!$J$27</f>
        <v>27.720000000000002</v>
      </c>
      <c r="Y11" s="11">
        <f>[7]Agosto!$J$28</f>
        <v>37.800000000000004</v>
      </c>
      <c r="Z11" s="11">
        <f>[7]Agosto!$J$29</f>
        <v>38.159999999999997</v>
      </c>
      <c r="AA11" s="11">
        <f>[7]Agosto!$J$30</f>
        <v>41.04</v>
      </c>
      <c r="AB11" s="11">
        <f>[7]Agosto!$J$31</f>
        <v>35.28</v>
      </c>
      <c r="AC11" s="11">
        <f>[7]Agosto!$J$32</f>
        <v>34.92</v>
      </c>
      <c r="AD11" s="11">
        <f>[7]Agosto!$J$33</f>
        <v>35.64</v>
      </c>
      <c r="AE11" s="11">
        <f>[7]Agosto!$J$34</f>
        <v>33.119999999999997</v>
      </c>
      <c r="AF11" s="11">
        <f>[7]Agosto!$J$35</f>
        <v>53.28</v>
      </c>
      <c r="AG11" s="15">
        <f t="shared" ref="AG11:AG12" si="7">MAX(B11:AF11)</f>
        <v>53.28</v>
      </c>
      <c r="AH11" s="117">
        <f t="shared" ref="AH11:AH12" si="8">AVERAGE(B11:AF11)</f>
        <v>37.428387096774195</v>
      </c>
    </row>
    <row r="12" spans="1:34" x14ac:dyDescent="0.2">
      <c r="A12" s="58" t="s">
        <v>41</v>
      </c>
      <c r="B12" s="11">
        <f>[8]Agosto!$J$5</f>
        <v>37.440000000000005</v>
      </c>
      <c r="C12" s="11">
        <f>[8]Agosto!$J$6</f>
        <v>54</v>
      </c>
      <c r="D12" s="11">
        <f>[8]Agosto!$J$7</f>
        <v>35.64</v>
      </c>
      <c r="E12" s="11">
        <f>[8]Agosto!$J$8</f>
        <v>25.56</v>
      </c>
      <c r="F12" s="11">
        <f>[8]Agosto!$J$9</f>
        <v>27</v>
      </c>
      <c r="G12" s="11">
        <f>[8]Agosto!$J$10</f>
        <v>36</v>
      </c>
      <c r="H12" s="11">
        <f>[8]Agosto!$J$11</f>
        <v>39.96</v>
      </c>
      <c r="I12" s="11">
        <f>[8]Agosto!$J$12</f>
        <v>36</v>
      </c>
      <c r="J12" s="11">
        <f>[8]Agosto!$J$13</f>
        <v>31.319999999999997</v>
      </c>
      <c r="K12" s="11">
        <f>[8]Agosto!$J$14</f>
        <v>32.4</v>
      </c>
      <c r="L12" s="11">
        <f>[8]Agosto!$J$15</f>
        <v>37.800000000000004</v>
      </c>
      <c r="M12" s="11">
        <f>[8]Agosto!$J$16</f>
        <v>41.4</v>
      </c>
      <c r="N12" s="11">
        <f>[8]Agosto!$J$17</f>
        <v>41.4</v>
      </c>
      <c r="O12" s="11">
        <f>[8]Agosto!$J$18</f>
        <v>29.880000000000003</v>
      </c>
      <c r="P12" s="11">
        <f>[8]Agosto!$J$19</f>
        <v>30.6</v>
      </c>
      <c r="Q12" s="11">
        <f>[8]Agosto!$J$20</f>
        <v>34.56</v>
      </c>
      <c r="R12" s="11">
        <f>[8]Agosto!$J$21</f>
        <v>56.519999999999996</v>
      </c>
      <c r="S12" s="11">
        <f>[8]Agosto!$J$22</f>
        <v>54.72</v>
      </c>
      <c r="T12" s="11">
        <f>[8]Agosto!$J$23</f>
        <v>28.8</v>
      </c>
      <c r="U12" s="11">
        <f>[8]Agosto!$J$24</f>
        <v>26.28</v>
      </c>
      <c r="V12" s="11">
        <f>[8]Agosto!$J$25</f>
        <v>19.079999999999998</v>
      </c>
      <c r="W12" s="11">
        <f>[8]Agosto!$J$26</f>
        <v>23.040000000000003</v>
      </c>
      <c r="X12" s="11">
        <f>[8]Agosto!$J$27</f>
        <v>42.84</v>
      </c>
      <c r="Y12" s="11">
        <f>[8]Agosto!$J$28</f>
        <v>24.12</v>
      </c>
      <c r="Z12" s="11">
        <f>[8]Agosto!$J$29</f>
        <v>36.36</v>
      </c>
      <c r="AA12" s="11">
        <f>[8]Agosto!$J$30</f>
        <v>45.36</v>
      </c>
      <c r="AB12" s="11">
        <f>[8]Agosto!$J$31</f>
        <v>31.680000000000003</v>
      </c>
      <c r="AC12" s="11">
        <f>[8]Agosto!$J$32</f>
        <v>30.6</v>
      </c>
      <c r="AD12" s="11">
        <f>[8]Agosto!$J$33</f>
        <v>30.240000000000002</v>
      </c>
      <c r="AE12" s="11">
        <f>[8]Agosto!$J$34</f>
        <v>31.680000000000003</v>
      </c>
      <c r="AF12" s="11">
        <f>[8]Agosto!$J$35</f>
        <v>43.2</v>
      </c>
      <c r="AG12" s="15">
        <f t="shared" si="7"/>
        <v>56.519999999999996</v>
      </c>
      <c r="AH12" s="117">
        <f t="shared" si="8"/>
        <v>35.33806451612903</v>
      </c>
    </row>
    <row r="13" spans="1:34" x14ac:dyDescent="0.2">
      <c r="A13" s="58" t="s">
        <v>114</v>
      </c>
      <c r="B13" s="11" t="str">
        <f>[9]Agosto!$J$5</f>
        <v>*</v>
      </c>
      <c r="C13" s="11" t="str">
        <f>[9]Agosto!$J$6</f>
        <v>*</v>
      </c>
      <c r="D13" s="11" t="str">
        <f>[9]Agosto!$J$7</f>
        <v>*</v>
      </c>
      <c r="E13" s="11" t="str">
        <f>[9]Agosto!$J$8</f>
        <v>*</v>
      </c>
      <c r="F13" s="11" t="str">
        <f>[9]Agosto!$J$9</f>
        <v>*</v>
      </c>
      <c r="G13" s="11" t="str">
        <f>[9]Agosto!$J$10</f>
        <v>*</v>
      </c>
      <c r="H13" s="11" t="str">
        <f>[9]Agosto!$J$11</f>
        <v>*</v>
      </c>
      <c r="I13" s="11" t="str">
        <f>[9]Agosto!$J$12</f>
        <v>*</v>
      </c>
      <c r="J13" s="11" t="str">
        <f>[9]Agosto!$J$13</f>
        <v>*</v>
      </c>
      <c r="K13" s="11" t="str">
        <f>[9]Agosto!$J$14</f>
        <v>*</v>
      </c>
      <c r="L13" s="11" t="str">
        <f>[9]Agosto!$J$15</f>
        <v>*</v>
      </c>
      <c r="M13" s="11" t="str">
        <f>[9]Agosto!$J$16</f>
        <v>*</v>
      </c>
      <c r="N13" s="11" t="str">
        <f>[9]Agosto!$J$17</f>
        <v>*</v>
      </c>
      <c r="O13" s="11" t="str">
        <f>[9]Agosto!$J$18</f>
        <v>*</v>
      </c>
      <c r="P13" s="11" t="str">
        <f>[9]Agosto!$J$19</f>
        <v>*</v>
      </c>
      <c r="Q13" s="11" t="str">
        <f>[9]Agosto!$J$20</f>
        <v>*</v>
      </c>
      <c r="R13" s="11" t="str">
        <f>[9]Agosto!$J$21</f>
        <v>*</v>
      </c>
      <c r="S13" s="11" t="str">
        <f>[9]Agosto!$J$22</f>
        <v>*</v>
      </c>
      <c r="T13" s="11" t="str">
        <f>[9]Agosto!$J$23</f>
        <v>*</v>
      </c>
      <c r="U13" s="11" t="str">
        <f>[9]Agosto!$J$24</f>
        <v>*</v>
      </c>
      <c r="V13" s="11" t="str">
        <f>[9]Agosto!$J$25</f>
        <v>*</v>
      </c>
      <c r="W13" s="11" t="str">
        <f>[9]Agosto!$J$26</f>
        <v>*</v>
      </c>
      <c r="X13" s="11" t="str">
        <f>[9]Agosto!$J$27</f>
        <v>*</v>
      </c>
      <c r="Y13" s="11" t="str">
        <f>[9]Agosto!$J$28</f>
        <v>*</v>
      </c>
      <c r="Z13" s="11" t="str">
        <f>[9]Agosto!$J$29</f>
        <v>*</v>
      </c>
      <c r="AA13" s="11" t="str">
        <f>[9]Agosto!$J$30</f>
        <v>*</v>
      </c>
      <c r="AB13" s="11" t="str">
        <f>[9]Agosto!$J$31</f>
        <v>*</v>
      </c>
      <c r="AC13" s="11" t="str">
        <f>[9]Agosto!$J$32</f>
        <v>*</v>
      </c>
      <c r="AD13" s="11" t="str">
        <f>[9]Agosto!$J$33</f>
        <v>*</v>
      </c>
      <c r="AE13" s="11" t="str">
        <f>[9]Agosto!$J$34</f>
        <v>*</v>
      </c>
      <c r="AF13" s="11" t="str">
        <f>[9]Agosto!$J$35</f>
        <v>*</v>
      </c>
      <c r="AG13" s="87" t="s">
        <v>226</v>
      </c>
      <c r="AH13" s="109" t="s">
        <v>226</v>
      </c>
    </row>
    <row r="14" spans="1:34" x14ac:dyDescent="0.2">
      <c r="A14" s="58" t="s">
        <v>118</v>
      </c>
      <c r="B14" s="11" t="str">
        <f>[10]Agosto!$J$5</f>
        <v>*</v>
      </c>
      <c r="C14" s="11" t="str">
        <f>[10]Agosto!$J$6</f>
        <v>*</v>
      </c>
      <c r="D14" s="11" t="str">
        <f>[10]Agosto!$J$7</f>
        <v>*</v>
      </c>
      <c r="E14" s="11" t="str">
        <f>[10]Agosto!$J$8</f>
        <v>*</v>
      </c>
      <c r="F14" s="11" t="str">
        <f>[10]Agosto!$J$9</f>
        <v>*</v>
      </c>
      <c r="G14" s="11" t="str">
        <f>[10]Agosto!$J$10</f>
        <v>*</v>
      </c>
      <c r="H14" s="11" t="str">
        <f>[10]Agosto!$J$11</f>
        <v>*</v>
      </c>
      <c r="I14" s="11" t="str">
        <f>[10]Agosto!$J$12</f>
        <v>*</v>
      </c>
      <c r="J14" s="11" t="str">
        <f>[10]Agosto!$J$13</f>
        <v>*</v>
      </c>
      <c r="K14" s="11" t="str">
        <f>[10]Agosto!$J$14</f>
        <v>*</v>
      </c>
      <c r="L14" s="11" t="str">
        <f>[10]Agosto!$J$15</f>
        <v>*</v>
      </c>
      <c r="M14" s="11" t="str">
        <f>[10]Agosto!$J$16</f>
        <v>*</v>
      </c>
      <c r="N14" s="11" t="str">
        <f>[10]Agosto!$J$17</f>
        <v>*</v>
      </c>
      <c r="O14" s="11" t="str">
        <f>[10]Agosto!$J$18</f>
        <v>*</v>
      </c>
      <c r="P14" s="11" t="str">
        <f>[10]Agosto!$J$19</f>
        <v>*</v>
      </c>
      <c r="Q14" s="11" t="str">
        <f>[10]Agosto!$J$20</f>
        <v>*</v>
      </c>
      <c r="R14" s="11" t="str">
        <f>[10]Agosto!$J$21</f>
        <v>*</v>
      </c>
      <c r="S14" s="11" t="str">
        <f>[10]Agosto!$J$22</f>
        <v>*</v>
      </c>
      <c r="T14" s="11" t="str">
        <f>[10]Agosto!$J$23</f>
        <v>*</v>
      </c>
      <c r="U14" s="11" t="str">
        <f>[10]Agosto!$J$24</f>
        <v>*</v>
      </c>
      <c r="V14" s="11" t="str">
        <f>[10]Agosto!$J$25</f>
        <v>*</v>
      </c>
      <c r="W14" s="11" t="str">
        <f>[10]Agosto!$J$26</f>
        <v>*</v>
      </c>
      <c r="X14" s="11" t="str">
        <f>[10]Agosto!$J$27</f>
        <v>*</v>
      </c>
      <c r="Y14" s="11" t="str">
        <f>[10]Agosto!$J$28</f>
        <v>*</v>
      </c>
      <c r="Z14" s="11" t="str">
        <f>[10]Agosto!$J$29</f>
        <v>*</v>
      </c>
      <c r="AA14" s="11" t="str">
        <f>[10]Agosto!$J$30</f>
        <v>*</v>
      </c>
      <c r="AB14" s="11" t="str">
        <f>[10]Agosto!$J$31</f>
        <v>*</v>
      </c>
      <c r="AC14" s="11" t="str">
        <f>[10]Agosto!$J$32</f>
        <v>*</v>
      </c>
      <c r="AD14" s="11" t="str">
        <f>[10]Agosto!$J$33</f>
        <v>*</v>
      </c>
      <c r="AE14" s="11" t="str">
        <f>[10]Agosto!$J$34</f>
        <v>*</v>
      </c>
      <c r="AF14" s="11" t="str">
        <f>[10]Agosto!$J$35</f>
        <v>*</v>
      </c>
      <c r="AG14" s="87" t="s">
        <v>226</v>
      </c>
      <c r="AH14" s="109" t="s">
        <v>226</v>
      </c>
    </row>
    <row r="15" spans="1:34" x14ac:dyDescent="0.2">
      <c r="A15" s="58" t="s">
        <v>121</v>
      </c>
      <c r="B15" s="11">
        <f>[11]Agosto!$J$5</f>
        <v>45.36</v>
      </c>
      <c r="C15" s="11">
        <f>[11]Agosto!$J$6</f>
        <v>54.72</v>
      </c>
      <c r="D15" s="11">
        <f>[11]Agosto!$J$7</f>
        <v>40.680000000000007</v>
      </c>
      <c r="E15" s="11">
        <f>[11]Agosto!$J$8</f>
        <v>28.8</v>
      </c>
      <c r="F15" s="11">
        <f>[11]Agosto!$J$9</f>
        <v>49.680000000000007</v>
      </c>
      <c r="G15" s="11">
        <f>[11]Agosto!$J$10</f>
        <v>50.04</v>
      </c>
      <c r="H15" s="11">
        <f>[11]Agosto!$J$11</f>
        <v>45.36</v>
      </c>
      <c r="I15" s="11">
        <f>[11]Agosto!$J$12</f>
        <v>44.28</v>
      </c>
      <c r="J15" s="11">
        <f>[11]Agosto!$J$13</f>
        <v>47.88</v>
      </c>
      <c r="K15" s="11">
        <f>[11]Agosto!$J$14</f>
        <v>27</v>
      </c>
      <c r="L15" s="11">
        <f>[11]Agosto!$J$15</f>
        <v>38.880000000000003</v>
      </c>
      <c r="M15" s="11">
        <f>[11]Agosto!$J$16</f>
        <v>41.76</v>
      </c>
      <c r="N15" s="11">
        <f>[11]Agosto!$J$17</f>
        <v>54</v>
      </c>
      <c r="O15" s="11">
        <f>[11]Agosto!$J$18</f>
        <v>28.8</v>
      </c>
      <c r="P15" s="11">
        <f>[11]Agosto!$J$19</f>
        <v>42.480000000000004</v>
      </c>
      <c r="Q15" s="11">
        <f>[11]Agosto!$J$20</f>
        <v>51.12</v>
      </c>
      <c r="R15" s="11">
        <f>[11]Agosto!$J$21</f>
        <v>48.96</v>
      </c>
      <c r="S15" s="11">
        <f>[11]Agosto!$J$22</f>
        <v>48.6</v>
      </c>
      <c r="T15" s="11">
        <f>[11]Agosto!$J$23</f>
        <v>36.36</v>
      </c>
      <c r="U15" s="11">
        <f>[11]Agosto!$J$24</f>
        <v>28.08</v>
      </c>
      <c r="V15" s="11">
        <f>[11]Agosto!$J$25</f>
        <v>28.44</v>
      </c>
      <c r="W15" s="11">
        <f>[11]Agosto!$J$26</f>
        <v>39.24</v>
      </c>
      <c r="X15" s="11">
        <f>[11]Agosto!$J$27</f>
        <v>27.36</v>
      </c>
      <c r="Y15" s="11">
        <f>[11]Agosto!$J$28</f>
        <v>36.72</v>
      </c>
      <c r="Z15" s="11">
        <f>[11]Agosto!$J$29</f>
        <v>45.72</v>
      </c>
      <c r="AA15" s="11">
        <f>[11]Agosto!$J$30</f>
        <v>44.28</v>
      </c>
      <c r="AB15" s="11">
        <f>[11]Agosto!$J$31</f>
        <v>19.079999999999998</v>
      </c>
      <c r="AC15" s="11">
        <f>[11]Agosto!$J$32</f>
        <v>27.36</v>
      </c>
      <c r="AD15" s="11">
        <f>[11]Agosto!$J$33</f>
        <v>48.6</v>
      </c>
      <c r="AE15" s="11">
        <f>[11]Agosto!$J$34</f>
        <v>40.32</v>
      </c>
      <c r="AF15" s="11">
        <f>[11]Agosto!$J$35</f>
        <v>56.16</v>
      </c>
      <c r="AG15" s="15">
        <f t="shared" ref="AG15" si="9">MAX(B15:AF15)</f>
        <v>56.16</v>
      </c>
      <c r="AH15" s="117">
        <f t="shared" ref="AH15" si="10">AVERAGE(B15:AF15)</f>
        <v>40.842580645161284</v>
      </c>
    </row>
    <row r="16" spans="1:34" x14ac:dyDescent="0.2">
      <c r="A16" s="58" t="s">
        <v>168</v>
      </c>
      <c r="B16" s="11" t="str">
        <f>[12]Agosto!$J$5</f>
        <v>*</v>
      </c>
      <c r="C16" s="11" t="str">
        <f>[12]Agosto!$J$6</f>
        <v>*</v>
      </c>
      <c r="D16" s="11" t="str">
        <f>[12]Agosto!$J$7</f>
        <v>*</v>
      </c>
      <c r="E16" s="11" t="str">
        <f>[12]Agosto!$J$8</f>
        <v>*</v>
      </c>
      <c r="F16" s="11" t="str">
        <f>[12]Agosto!$J$9</f>
        <v>*</v>
      </c>
      <c r="G16" s="11" t="str">
        <f>[12]Agosto!$J$10</f>
        <v>*</v>
      </c>
      <c r="H16" s="11" t="str">
        <f>[12]Agosto!$J$11</f>
        <v>*</v>
      </c>
      <c r="I16" s="11" t="str">
        <f>[12]Agosto!$J$12</f>
        <v>*</v>
      </c>
      <c r="J16" s="11" t="str">
        <f>[12]Agosto!$J$13</f>
        <v>*</v>
      </c>
      <c r="K16" s="11" t="str">
        <f>[12]Agosto!$J$14</f>
        <v>*</v>
      </c>
      <c r="L16" s="11" t="str">
        <f>[12]Agosto!$J$15</f>
        <v>*</v>
      </c>
      <c r="M16" s="11" t="str">
        <f>[12]Agosto!$J$16</f>
        <v>*</v>
      </c>
      <c r="N16" s="11" t="str">
        <f>[12]Agosto!$J$17</f>
        <v>*</v>
      </c>
      <c r="O16" s="11" t="str">
        <f>[12]Agosto!$J$18</f>
        <v>*</v>
      </c>
      <c r="P16" s="11" t="str">
        <f>[12]Agosto!$J$19</f>
        <v>*</v>
      </c>
      <c r="Q16" s="11" t="str">
        <f>[12]Agosto!$J$20</f>
        <v>*</v>
      </c>
      <c r="R16" s="11" t="str">
        <f>[12]Agosto!$J$21</f>
        <v>*</v>
      </c>
      <c r="S16" s="11" t="str">
        <f>[12]Agosto!$J$22</f>
        <v>*</v>
      </c>
      <c r="T16" s="11" t="str">
        <f>[12]Agosto!$J$23</f>
        <v>*</v>
      </c>
      <c r="U16" s="11" t="str">
        <f>[12]Agosto!$J$24</f>
        <v>*</v>
      </c>
      <c r="V16" s="11" t="str">
        <f>[12]Agosto!$J$25</f>
        <v>*</v>
      </c>
      <c r="W16" s="11" t="str">
        <f>[12]Agosto!$J$26</f>
        <v>*</v>
      </c>
      <c r="X16" s="11" t="str">
        <f>[12]Agosto!$J$27</f>
        <v>*</v>
      </c>
      <c r="Y16" s="11" t="str">
        <f>[12]Agosto!$J$28</f>
        <v>*</v>
      </c>
      <c r="Z16" s="11" t="str">
        <f>[12]Agosto!$J$29</f>
        <v>*</v>
      </c>
      <c r="AA16" s="11" t="str">
        <f>[12]Agosto!$J$30</f>
        <v>*</v>
      </c>
      <c r="AB16" s="11" t="str">
        <f>[12]Agosto!$J$31</f>
        <v>*</v>
      </c>
      <c r="AC16" s="11" t="str">
        <f>[12]Agosto!$J$32</f>
        <v>*</v>
      </c>
      <c r="AD16" s="11" t="str">
        <f>[12]Agosto!$J$33</f>
        <v>*</v>
      </c>
      <c r="AE16" s="11" t="str">
        <f>[12]Agosto!$J$34</f>
        <v>*</v>
      </c>
      <c r="AF16" s="11" t="str">
        <f>[12]Agosto!$J$35</f>
        <v>*</v>
      </c>
      <c r="AG16" s="15" t="s">
        <v>226</v>
      </c>
      <c r="AH16" s="117" t="s">
        <v>226</v>
      </c>
    </row>
    <row r="17" spans="1:38" x14ac:dyDescent="0.2">
      <c r="A17" s="58" t="s">
        <v>2</v>
      </c>
      <c r="B17" s="11">
        <f>[13]Agosto!$J$5</f>
        <v>54</v>
      </c>
      <c r="C17" s="11">
        <f>[13]Agosto!$J$6</f>
        <v>38.159999999999997</v>
      </c>
      <c r="D17" s="11">
        <f>[13]Agosto!$J$7</f>
        <v>59.4</v>
      </c>
      <c r="E17" s="11">
        <f>[13]Agosto!$J$8</f>
        <v>37.080000000000005</v>
      </c>
      <c r="F17" s="11">
        <f>[13]Agosto!$J$9</f>
        <v>47.519999999999996</v>
      </c>
      <c r="G17" s="11">
        <f>[13]Agosto!$J$10</f>
        <v>55.800000000000004</v>
      </c>
      <c r="H17" s="11">
        <f>[13]Agosto!$J$11</f>
        <v>47.88</v>
      </c>
      <c r="I17" s="11">
        <f>[13]Agosto!$J$12</f>
        <v>34.200000000000003</v>
      </c>
      <c r="J17" s="11">
        <f>[13]Agosto!$J$13</f>
        <v>48.24</v>
      </c>
      <c r="K17" s="11">
        <f>[13]Agosto!$J$14</f>
        <v>28.08</v>
      </c>
      <c r="L17" s="11">
        <f>[13]Agosto!$J$15</f>
        <v>39.96</v>
      </c>
      <c r="M17" s="11">
        <f>[13]Agosto!$J$16</f>
        <v>41.04</v>
      </c>
      <c r="N17" s="11">
        <f>[13]Agosto!$J$17</f>
        <v>42.480000000000004</v>
      </c>
      <c r="O17" s="11">
        <f>[13]Agosto!$J$18</f>
        <v>51.84</v>
      </c>
      <c r="P17" s="11">
        <f>[13]Agosto!$J$19</f>
        <v>56.519999999999996</v>
      </c>
      <c r="Q17" s="11">
        <f>[13]Agosto!$J$20</f>
        <v>48.96</v>
      </c>
      <c r="R17" s="11">
        <f>[13]Agosto!$J$21</f>
        <v>55.800000000000004</v>
      </c>
      <c r="S17" s="11">
        <f>[13]Agosto!$J$22</f>
        <v>46.080000000000005</v>
      </c>
      <c r="T17" s="11">
        <f>[13]Agosto!$J$23</f>
        <v>27</v>
      </c>
      <c r="U17" s="11">
        <f>[13]Agosto!$J$24</f>
        <v>26.28</v>
      </c>
      <c r="V17" s="11">
        <f>[13]Agosto!$J$25</f>
        <v>29.16</v>
      </c>
      <c r="W17" s="11">
        <f>[13]Agosto!$J$26</f>
        <v>42.480000000000004</v>
      </c>
      <c r="X17" s="11">
        <f>[13]Agosto!$J$27</f>
        <v>37.080000000000005</v>
      </c>
      <c r="Y17" s="11">
        <f>[13]Agosto!$J$28</f>
        <v>42.12</v>
      </c>
      <c r="Z17" s="11">
        <f>[13]Agosto!$J$29</f>
        <v>56.519999999999996</v>
      </c>
      <c r="AA17" s="11">
        <f>[13]Agosto!$J$30</f>
        <v>52.2</v>
      </c>
      <c r="AB17" s="11">
        <f>[13]Agosto!$J$31</f>
        <v>50.04</v>
      </c>
      <c r="AC17" s="11">
        <f>[13]Agosto!$J$32</f>
        <v>34.200000000000003</v>
      </c>
      <c r="AD17" s="11">
        <f>[13]Agosto!$J$33</f>
        <v>36</v>
      </c>
      <c r="AE17" s="11">
        <f>[13]Agosto!$J$34</f>
        <v>42.12</v>
      </c>
      <c r="AF17" s="11">
        <f>[13]Agosto!$J$35</f>
        <v>57.24</v>
      </c>
      <c r="AG17" s="15">
        <f t="shared" ref="AG17:AG23" si="11">MAX(B17:AF17)</f>
        <v>59.4</v>
      </c>
      <c r="AH17" s="117">
        <f t="shared" ref="AH17:AH23" si="12">AVERAGE(B17:AF17)</f>
        <v>44.04774193548387</v>
      </c>
      <c r="AJ17" s="12" t="s">
        <v>47</v>
      </c>
      <c r="AK17" t="s">
        <v>47</v>
      </c>
    </row>
    <row r="18" spans="1:38" x14ac:dyDescent="0.2">
      <c r="A18" s="58" t="s">
        <v>3</v>
      </c>
      <c r="B18" s="11">
        <f>[14]Agosto!$J$5</f>
        <v>49.680000000000007</v>
      </c>
      <c r="C18" s="11">
        <f>[14]Agosto!$J$6</f>
        <v>40.32</v>
      </c>
      <c r="D18" s="11">
        <f>[14]Agosto!$J$7</f>
        <v>39.96</v>
      </c>
      <c r="E18" s="11">
        <f>[14]Agosto!$J$8</f>
        <v>23.400000000000002</v>
      </c>
      <c r="F18" s="11">
        <f>[14]Agosto!$J$9</f>
        <v>41.4</v>
      </c>
      <c r="G18" s="11">
        <f>[14]Agosto!$J$10</f>
        <v>53.64</v>
      </c>
      <c r="H18" s="11">
        <f>[14]Agosto!$J$11</f>
        <v>29.16</v>
      </c>
      <c r="I18" s="11">
        <f>[14]Agosto!$J$12</f>
        <v>27.720000000000002</v>
      </c>
      <c r="J18" s="11">
        <f>[14]Agosto!$J$13</f>
        <v>33.480000000000004</v>
      </c>
      <c r="K18" s="11">
        <f>[14]Agosto!$J$14</f>
        <v>24.840000000000003</v>
      </c>
      <c r="L18" s="11">
        <f>[14]Agosto!$J$15</f>
        <v>31.680000000000003</v>
      </c>
      <c r="M18" s="11">
        <f>[14]Agosto!$J$16</f>
        <v>26.64</v>
      </c>
      <c r="N18" s="11">
        <f>[14]Agosto!$J$17</f>
        <v>15.840000000000002</v>
      </c>
      <c r="O18" s="11">
        <f>[14]Agosto!$J$18</f>
        <v>28.8</v>
      </c>
      <c r="P18" s="11">
        <f>[14]Agosto!$J$19</f>
        <v>34.92</v>
      </c>
      <c r="Q18" s="11">
        <f>[14]Agosto!$J$20</f>
        <v>30.240000000000002</v>
      </c>
      <c r="R18" s="11">
        <f>[14]Agosto!$J$21</f>
        <v>28.44</v>
      </c>
      <c r="S18" s="11">
        <f>[14]Agosto!$J$22</f>
        <v>34.56</v>
      </c>
      <c r="T18" s="11">
        <f>[14]Agosto!$J$23</f>
        <v>62.28</v>
      </c>
      <c r="U18" s="11">
        <f>[14]Agosto!$J$24</f>
        <v>18.720000000000002</v>
      </c>
      <c r="V18" s="11">
        <f>[14]Agosto!$J$25</f>
        <v>18.720000000000002</v>
      </c>
      <c r="W18" s="11">
        <f>[14]Agosto!$J$26</f>
        <v>25.2</v>
      </c>
      <c r="X18" s="11">
        <f>[14]Agosto!$J$27</f>
        <v>21.96</v>
      </c>
      <c r="Y18" s="11">
        <f>[14]Agosto!$J$28</f>
        <v>30.96</v>
      </c>
      <c r="Z18" s="11">
        <f>[14]Agosto!$J$29</f>
        <v>27.36</v>
      </c>
      <c r="AA18" s="11">
        <f>[14]Agosto!$J$30</f>
        <v>27.36</v>
      </c>
      <c r="AB18" s="11">
        <f>[14]Agosto!$J$31</f>
        <v>23.040000000000003</v>
      </c>
      <c r="AC18" s="11">
        <f>[14]Agosto!$J$32</f>
        <v>23.400000000000002</v>
      </c>
      <c r="AD18" s="11">
        <f>[14]Agosto!$J$33</f>
        <v>24.12</v>
      </c>
      <c r="AE18" s="11">
        <f>[14]Agosto!$J$34</f>
        <v>32.4</v>
      </c>
      <c r="AF18" s="11">
        <f>[14]Agosto!$J$35</f>
        <v>35.28</v>
      </c>
      <c r="AG18" s="15">
        <f>MAX(B18:AF18)</f>
        <v>62.28</v>
      </c>
      <c r="AH18" s="117">
        <f>AVERAGE(B18:AF18)</f>
        <v>31.145806451612913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>
        <f>[15]Agosto!$J$5</f>
        <v>48.96</v>
      </c>
      <c r="C19" s="11">
        <f>[15]Agosto!$J$6</f>
        <v>45</v>
      </c>
      <c r="D19" s="11">
        <f>[15]Agosto!$J$7</f>
        <v>44.28</v>
      </c>
      <c r="E19" s="11">
        <f>[15]Agosto!$J$8</f>
        <v>33.840000000000003</v>
      </c>
      <c r="F19" s="11">
        <f>[15]Agosto!$J$9</f>
        <v>43.56</v>
      </c>
      <c r="G19" s="11">
        <f>[15]Agosto!$J$10</f>
        <v>45</v>
      </c>
      <c r="H19" s="11">
        <f>[15]Agosto!$J$11</f>
        <v>40.680000000000007</v>
      </c>
      <c r="I19" s="11">
        <f>[15]Agosto!$J$12</f>
        <v>30.96</v>
      </c>
      <c r="J19" s="11">
        <f>[15]Agosto!$J$13</f>
        <v>41.4</v>
      </c>
      <c r="K19" s="11">
        <f>[15]Agosto!$J$14</f>
        <v>33.480000000000004</v>
      </c>
      <c r="L19" s="11">
        <f>[15]Agosto!$J$15</f>
        <v>42.480000000000004</v>
      </c>
      <c r="M19" s="11">
        <f>[15]Agosto!$J$16</f>
        <v>32.04</v>
      </c>
      <c r="N19" s="11">
        <f>[15]Agosto!$J$17</f>
        <v>38.519999999999996</v>
      </c>
      <c r="O19" s="11">
        <f>[15]Agosto!$J$18</f>
        <v>35.64</v>
      </c>
      <c r="P19" s="11">
        <f>[15]Agosto!$J$19</f>
        <v>42.84</v>
      </c>
      <c r="Q19" s="11">
        <f>[15]Agosto!$J$20</f>
        <v>38.880000000000003</v>
      </c>
      <c r="R19" s="11">
        <f>[15]Agosto!$J$21</f>
        <v>43.2</v>
      </c>
      <c r="S19" s="11">
        <f>[15]Agosto!$J$22</f>
        <v>45.36</v>
      </c>
      <c r="T19" s="11">
        <f>[15]Agosto!$J$23</f>
        <v>37.080000000000005</v>
      </c>
      <c r="U19" s="11">
        <f>[15]Agosto!$J$24</f>
        <v>35.28</v>
      </c>
      <c r="V19" s="11">
        <f>[15]Agosto!$J$25</f>
        <v>30.240000000000002</v>
      </c>
      <c r="W19" s="11">
        <f>[15]Agosto!$J$26</f>
        <v>32.76</v>
      </c>
      <c r="X19" s="11">
        <f>[15]Agosto!$J$27</f>
        <v>26.64</v>
      </c>
      <c r="Y19" s="11">
        <f>[15]Agosto!$J$28</f>
        <v>35.28</v>
      </c>
      <c r="Z19" s="11">
        <f>[15]Agosto!$J$29</f>
        <v>29.880000000000003</v>
      </c>
      <c r="AA19" s="11">
        <f>[15]Agosto!$J$30</f>
        <v>40.32</v>
      </c>
      <c r="AB19" s="11">
        <f>[15]Agosto!$J$31</f>
        <v>26.64</v>
      </c>
      <c r="AC19" s="11">
        <f>[15]Agosto!$J$32</f>
        <v>33.119999999999997</v>
      </c>
      <c r="AD19" s="11">
        <f>[15]Agosto!$J$33</f>
        <v>27.36</v>
      </c>
      <c r="AE19" s="11">
        <f>[15]Agosto!$J$34</f>
        <v>35.64</v>
      </c>
      <c r="AF19" s="11">
        <f>[15]Agosto!$J$35</f>
        <v>48.24</v>
      </c>
      <c r="AG19" s="15">
        <f t="shared" si="11"/>
        <v>48.96</v>
      </c>
      <c r="AH19" s="117">
        <f t="shared" si="12"/>
        <v>37.567741935483873</v>
      </c>
    </row>
    <row r="20" spans="1:38" x14ac:dyDescent="0.2">
      <c r="A20" s="58" t="s">
        <v>5</v>
      </c>
      <c r="B20" s="11">
        <f>[16]Agosto!$J$5</f>
        <v>25.56</v>
      </c>
      <c r="C20" s="11">
        <f>[16]Agosto!$J$6</f>
        <v>82.44</v>
      </c>
      <c r="D20" s="11">
        <f>[16]Agosto!$J$7</f>
        <v>52.92</v>
      </c>
      <c r="E20" s="11">
        <f>[16]Agosto!$J$8</f>
        <v>41.4</v>
      </c>
      <c r="F20" s="11">
        <f>[16]Agosto!$J$9</f>
        <v>27.36</v>
      </c>
      <c r="G20" s="11">
        <f>[16]Agosto!$J$10</f>
        <v>29.16</v>
      </c>
      <c r="H20" s="11">
        <f>[16]Agosto!$J$11</f>
        <v>35.28</v>
      </c>
      <c r="I20" s="11">
        <f>[16]Agosto!$J$12</f>
        <v>34.56</v>
      </c>
      <c r="J20" s="11">
        <f>[16]Agosto!$J$13</f>
        <v>22.68</v>
      </c>
      <c r="K20" s="11">
        <f>[16]Agosto!$J$14</f>
        <v>71.28</v>
      </c>
      <c r="L20" s="11">
        <f>[16]Agosto!$J$15</f>
        <v>26.64</v>
      </c>
      <c r="M20" s="11">
        <f>[16]Agosto!$J$16</f>
        <v>8.64</v>
      </c>
      <c r="N20" s="11">
        <f>[16]Agosto!$J$17</f>
        <v>64.44</v>
      </c>
      <c r="O20" s="11">
        <f>[16]Agosto!$J$18</f>
        <v>51.12</v>
      </c>
      <c r="P20" s="11">
        <f>[16]Agosto!$J$19</f>
        <v>31.680000000000003</v>
      </c>
      <c r="Q20" s="11">
        <f>[16]Agosto!$J$20</f>
        <v>34.56</v>
      </c>
      <c r="R20" s="11">
        <f>[16]Agosto!$J$21</f>
        <v>33.840000000000003</v>
      </c>
      <c r="S20" s="11">
        <f>[16]Agosto!$J$22</f>
        <v>28.8</v>
      </c>
      <c r="T20" s="11">
        <f>[16]Agosto!$J$23</f>
        <v>49.32</v>
      </c>
      <c r="U20" s="11">
        <f>[16]Agosto!$J$24</f>
        <v>43.2</v>
      </c>
      <c r="V20" s="11">
        <f>[16]Agosto!$J$25</f>
        <v>27.36</v>
      </c>
      <c r="W20" s="11">
        <f>[16]Agosto!$J$26</f>
        <v>32.04</v>
      </c>
      <c r="X20" s="11">
        <f>[16]Agosto!$J$27</f>
        <v>44.28</v>
      </c>
      <c r="Y20" s="11">
        <f>[16]Agosto!$J$28</f>
        <v>24.840000000000003</v>
      </c>
      <c r="Z20" s="11">
        <f>[16]Agosto!$J$29</f>
        <v>41.4</v>
      </c>
      <c r="AA20" s="11">
        <f>[16]Agosto!$J$30</f>
        <v>44.64</v>
      </c>
      <c r="AB20" s="11">
        <f>[16]Agosto!$J$31</f>
        <v>59.760000000000005</v>
      </c>
      <c r="AC20" s="11">
        <f>[16]Agosto!$J$32</f>
        <v>24.48</v>
      </c>
      <c r="AD20" s="11">
        <f>[16]Agosto!$J$33</f>
        <v>21.6</v>
      </c>
      <c r="AE20" s="11">
        <f>[16]Agosto!$J$34</f>
        <v>31.680000000000003</v>
      </c>
      <c r="AF20" s="11">
        <f>[16]Agosto!$J$35</f>
        <v>43.56</v>
      </c>
      <c r="AG20" s="15">
        <f t="shared" si="11"/>
        <v>82.44</v>
      </c>
      <c r="AH20" s="117">
        <f t="shared" si="12"/>
        <v>38.403870967741931</v>
      </c>
      <c r="AI20" s="12" t="s">
        <v>47</v>
      </c>
    </row>
    <row r="21" spans="1:38" x14ac:dyDescent="0.2">
      <c r="A21" s="58" t="s">
        <v>43</v>
      </c>
      <c r="B21" s="11">
        <f>[17]Agosto!$J$5</f>
        <v>48.24</v>
      </c>
      <c r="C21" s="11">
        <f>[17]Agosto!$J$6</f>
        <v>40.680000000000007</v>
      </c>
      <c r="D21" s="11">
        <f>[17]Agosto!$J$7</f>
        <v>37.080000000000005</v>
      </c>
      <c r="E21" s="11">
        <f>[17]Agosto!$J$8</f>
        <v>29.52</v>
      </c>
      <c r="F21" s="11">
        <f>[17]Agosto!$J$9</f>
        <v>45.36</v>
      </c>
      <c r="G21" s="11">
        <f>[17]Agosto!$J$10</f>
        <v>54</v>
      </c>
      <c r="H21" s="11">
        <f>[17]Agosto!$J$11</f>
        <v>43.2</v>
      </c>
      <c r="I21" s="11">
        <f>[17]Agosto!$J$12</f>
        <v>38.519999999999996</v>
      </c>
      <c r="J21" s="11">
        <f>[17]Agosto!$J$13</f>
        <v>36</v>
      </c>
      <c r="K21" s="11">
        <f>[17]Agosto!$J$14</f>
        <v>34.200000000000003</v>
      </c>
      <c r="L21" s="11">
        <f>[17]Agosto!$J$15</f>
        <v>37.440000000000005</v>
      </c>
      <c r="M21" s="11">
        <f>[17]Agosto!$J$16</f>
        <v>34.200000000000003</v>
      </c>
      <c r="N21" s="11">
        <f>[17]Agosto!$J$17</f>
        <v>34.200000000000003</v>
      </c>
      <c r="O21" s="11">
        <f>[17]Agosto!$J$18</f>
        <v>51.12</v>
      </c>
      <c r="P21" s="11">
        <f>[17]Agosto!$J$19</f>
        <v>39.96</v>
      </c>
      <c r="Q21" s="11">
        <f>[17]Agosto!$J$20</f>
        <v>34.92</v>
      </c>
      <c r="R21" s="11">
        <f>[17]Agosto!$J$21</f>
        <v>48.96</v>
      </c>
      <c r="S21" s="11">
        <f>[17]Agosto!$J$22</f>
        <v>43.56</v>
      </c>
      <c r="T21" s="11">
        <f>[17]Agosto!$J$23</f>
        <v>45.72</v>
      </c>
      <c r="U21" s="11">
        <f>[17]Agosto!$J$24</f>
        <v>24.840000000000003</v>
      </c>
      <c r="V21" s="11">
        <f>[17]Agosto!$J$25</f>
        <v>30.6</v>
      </c>
      <c r="W21" s="11">
        <f>[17]Agosto!$J$26</f>
        <v>31.680000000000003</v>
      </c>
      <c r="X21" s="11">
        <f>[17]Agosto!$J$27</f>
        <v>31.680000000000003</v>
      </c>
      <c r="Y21" s="11">
        <f>[17]Agosto!$J$28</f>
        <v>34.56</v>
      </c>
      <c r="Z21" s="11">
        <f>[17]Agosto!$J$29</f>
        <v>34.92</v>
      </c>
      <c r="AA21" s="11">
        <f>[17]Agosto!$J$30</f>
        <v>42.84</v>
      </c>
      <c r="AB21" s="11">
        <f>[17]Agosto!$J$31</f>
        <v>33.480000000000004</v>
      </c>
      <c r="AC21" s="11">
        <f>[17]Agosto!$J$32</f>
        <v>33.480000000000004</v>
      </c>
      <c r="AD21" s="11">
        <f>[17]Agosto!$J$33</f>
        <v>29.52</v>
      </c>
      <c r="AE21" s="11">
        <f>[17]Agosto!$J$34</f>
        <v>34.92</v>
      </c>
      <c r="AF21" s="11">
        <f>[17]Agosto!$J$35</f>
        <v>45.72</v>
      </c>
      <c r="AG21" s="15">
        <f>MAX(B21:AF21)</f>
        <v>54</v>
      </c>
      <c r="AH21" s="117">
        <f>AVERAGE(B21:AF21)</f>
        <v>38.229677419354843</v>
      </c>
    </row>
    <row r="22" spans="1:38" x14ac:dyDescent="0.2">
      <c r="A22" s="58" t="s">
        <v>6</v>
      </c>
      <c r="B22" s="11">
        <f>[18]Agosto!$J$5</f>
        <v>41.76</v>
      </c>
      <c r="C22" s="11">
        <f>[18]Agosto!$J$6</f>
        <v>41.04</v>
      </c>
      <c r="D22" s="11">
        <f>[18]Agosto!$J$7</f>
        <v>25.56</v>
      </c>
      <c r="E22" s="11">
        <f>[18]Agosto!$J$8</f>
        <v>32.04</v>
      </c>
      <c r="F22" s="11">
        <f>[18]Agosto!$J$9</f>
        <v>31.319999999999997</v>
      </c>
      <c r="G22" s="11" t="str">
        <f>[18]Agosto!$J$10</f>
        <v>*</v>
      </c>
      <c r="H22" s="11">
        <f>[18]Agosto!$J$11</f>
        <v>26.64</v>
      </c>
      <c r="I22" s="11">
        <f>[18]Agosto!$J$12</f>
        <v>28.8</v>
      </c>
      <c r="J22" s="11">
        <f>[18]Agosto!$J$13</f>
        <v>34.92</v>
      </c>
      <c r="K22" s="11">
        <f>[18]Agosto!$J$14</f>
        <v>30.240000000000002</v>
      </c>
      <c r="L22" s="11">
        <f>[18]Agosto!$J$15</f>
        <v>28.44</v>
      </c>
      <c r="M22" s="11">
        <f>[18]Agosto!$J$16</f>
        <v>12.6</v>
      </c>
      <c r="N22" s="11">
        <f>[18]Agosto!$J$17</f>
        <v>30.240000000000002</v>
      </c>
      <c r="O22" s="11">
        <f>[18]Agosto!$J$18</f>
        <v>27.36</v>
      </c>
      <c r="P22" s="11">
        <f>[18]Agosto!$J$19</f>
        <v>34.56</v>
      </c>
      <c r="Q22" s="11">
        <f>[18]Agosto!$J$20</f>
        <v>28.44</v>
      </c>
      <c r="R22" s="11">
        <f>[18]Agosto!$J$21</f>
        <v>36.36</v>
      </c>
      <c r="S22" s="11">
        <f>[18]Agosto!$J$22</f>
        <v>36.72</v>
      </c>
      <c r="T22" s="11" t="str">
        <f>[18]Agosto!$J$23</f>
        <v>*</v>
      </c>
      <c r="U22" s="11">
        <f>[18]Agosto!$J$24</f>
        <v>19.440000000000001</v>
      </c>
      <c r="V22" s="11">
        <f>[18]Agosto!$J$25</f>
        <v>34.56</v>
      </c>
      <c r="W22" s="11">
        <f>[18]Agosto!$J$26</f>
        <v>27.36</v>
      </c>
      <c r="X22" s="11">
        <f>[18]Agosto!$J$27</f>
        <v>25.56</v>
      </c>
      <c r="Y22" s="11">
        <f>[18]Agosto!$J$28</f>
        <v>34.56</v>
      </c>
      <c r="Z22" s="11">
        <f>[18]Agosto!$J$29</f>
        <v>27.36</v>
      </c>
      <c r="AA22" s="11">
        <f>[18]Agosto!$J$30</f>
        <v>25.56</v>
      </c>
      <c r="AB22" s="11" t="str">
        <f>[18]Agosto!$J$31</f>
        <v>*</v>
      </c>
      <c r="AC22" s="11">
        <f>[18]Agosto!$J$32</f>
        <v>28.44</v>
      </c>
      <c r="AD22" s="11">
        <f>[18]Agosto!$J$33</f>
        <v>29.880000000000003</v>
      </c>
      <c r="AE22" s="11">
        <f>[18]Agosto!$J$34</f>
        <v>35.64</v>
      </c>
      <c r="AF22" s="11">
        <f>[18]Agosto!$J$35</f>
        <v>43.92</v>
      </c>
      <c r="AG22" s="15">
        <f t="shared" si="11"/>
        <v>43.92</v>
      </c>
      <c r="AH22" s="117">
        <f t="shared" si="12"/>
        <v>30.690000000000005</v>
      </c>
    </row>
    <row r="23" spans="1:38" x14ac:dyDescent="0.2">
      <c r="A23" s="58" t="s">
        <v>7</v>
      </c>
      <c r="B23" s="11">
        <f>[19]Agosto!$J$5</f>
        <v>50.4</v>
      </c>
      <c r="C23" s="11">
        <f>[19]Agosto!$J$6</f>
        <v>56.16</v>
      </c>
      <c r="D23" s="11">
        <f>[19]Agosto!$J$7</f>
        <v>45.36</v>
      </c>
      <c r="E23" s="11">
        <f>[19]Agosto!$J$8</f>
        <v>28.8</v>
      </c>
      <c r="F23" s="11">
        <f>[19]Agosto!$J$9</f>
        <v>34.200000000000003</v>
      </c>
      <c r="G23" s="11">
        <f>[19]Agosto!$J$10</f>
        <v>40.680000000000007</v>
      </c>
      <c r="H23" s="11">
        <f>[19]Agosto!$J$11</f>
        <v>62.639999999999993</v>
      </c>
      <c r="I23" s="11">
        <f>[19]Agosto!$J$12</f>
        <v>36</v>
      </c>
      <c r="J23" s="11">
        <f>[19]Agosto!$J$13</f>
        <v>45.72</v>
      </c>
      <c r="K23" s="11">
        <f>[19]Agosto!$J$14</f>
        <v>38.159999999999997</v>
      </c>
      <c r="L23" s="11">
        <f>[19]Agosto!$J$15</f>
        <v>45</v>
      </c>
      <c r="M23" s="11">
        <f>[19]Agosto!$J$16</f>
        <v>42.12</v>
      </c>
      <c r="N23" s="11">
        <f>[19]Agosto!$J$17</f>
        <v>49.32</v>
      </c>
      <c r="O23" s="11">
        <f>[19]Agosto!$J$18</f>
        <v>46.080000000000005</v>
      </c>
      <c r="P23" s="11">
        <f>[19]Agosto!$J$19</f>
        <v>37.440000000000005</v>
      </c>
      <c r="Q23" s="11">
        <f>[19]Agosto!$J$20</f>
        <v>43.92</v>
      </c>
      <c r="R23" s="11">
        <f>[19]Agosto!$J$21</f>
        <v>52.2</v>
      </c>
      <c r="S23" s="11">
        <f>[19]Agosto!$J$22</f>
        <v>51.84</v>
      </c>
      <c r="T23" s="11">
        <f>[19]Agosto!$J$23</f>
        <v>31.319999999999997</v>
      </c>
      <c r="U23" s="11">
        <f>[19]Agosto!$J$24</f>
        <v>32.76</v>
      </c>
      <c r="V23" s="11">
        <f>[19]Agosto!$J$25</f>
        <v>29.52</v>
      </c>
      <c r="W23" s="11">
        <f>[19]Agosto!$J$26</f>
        <v>41.4</v>
      </c>
      <c r="X23" s="11">
        <f>[19]Agosto!$J$27</f>
        <v>37.080000000000005</v>
      </c>
      <c r="Y23" s="11">
        <f>[19]Agosto!$J$28</f>
        <v>30.240000000000002</v>
      </c>
      <c r="Z23" s="11">
        <f>[19]Agosto!$J$29</f>
        <v>37.800000000000004</v>
      </c>
      <c r="AA23" s="11">
        <f>[19]Agosto!$J$30</f>
        <v>43.92</v>
      </c>
      <c r="AB23" s="11">
        <f>[19]Agosto!$J$31</f>
        <v>58.32</v>
      </c>
      <c r="AC23" s="11">
        <f>[19]Agosto!$J$32</f>
        <v>26.64</v>
      </c>
      <c r="AD23" s="11">
        <f>[19]Agosto!$J$33</f>
        <v>39.24</v>
      </c>
      <c r="AE23" s="11">
        <f>[19]Agosto!$J$34</f>
        <v>37.440000000000005</v>
      </c>
      <c r="AF23" s="11">
        <f>[19]Agosto!$J$35</f>
        <v>37.080000000000005</v>
      </c>
      <c r="AG23" s="15">
        <f t="shared" si="11"/>
        <v>62.639999999999993</v>
      </c>
      <c r="AH23" s="117">
        <f t="shared" si="12"/>
        <v>41.574193548387107</v>
      </c>
      <c r="AK23" t="s">
        <v>47</v>
      </c>
      <c r="AL23" t="s">
        <v>47</v>
      </c>
    </row>
    <row r="24" spans="1:38" x14ac:dyDescent="0.2">
      <c r="A24" s="58" t="s">
        <v>169</v>
      </c>
      <c r="B24" s="11" t="str">
        <f>[20]Agosto!$J$5</f>
        <v>*</v>
      </c>
      <c r="C24" s="11" t="str">
        <f>[20]Agosto!$J$6</f>
        <v>*</v>
      </c>
      <c r="D24" s="11" t="str">
        <f>[20]Agosto!$J$7</f>
        <v>*</v>
      </c>
      <c r="E24" s="11" t="str">
        <f>[20]Agosto!$J$8</f>
        <v>*</v>
      </c>
      <c r="F24" s="11" t="str">
        <f>[20]Agosto!$J$9</f>
        <v>*</v>
      </c>
      <c r="G24" s="11" t="str">
        <f>[20]Agosto!$J$10</f>
        <v>*</v>
      </c>
      <c r="H24" s="11" t="str">
        <f>[20]Agosto!$J$11</f>
        <v>*</v>
      </c>
      <c r="I24" s="11" t="str">
        <f>[20]Agosto!$J$12</f>
        <v>*</v>
      </c>
      <c r="J24" s="11" t="str">
        <f>[20]Agosto!$J$13</f>
        <v>*</v>
      </c>
      <c r="K24" s="11" t="str">
        <f>[20]Agosto!$J$14</f>
        <v>*</v>
      </c>
      <c r="L24" s="11" t="str">
        <f>[20]Agosto!$J$15</f>
        <v>*</v>
      </c>
      <c r="M24" s="11" t="str">
        <f>[20]Agosto!$J$16</f>
        <v>*</v>
      </c>
      <c r="N24" s="11" t="str">
        <f>[20]Agosto!$J$17</f>
        <v>*</v>
      </c>
      <c r="O24" s="11" t="str">
        <f>[20]Agosto!$J$18</f>
        <v>*</v>
      </c>
      <c r="P24" s="11" t="str">
        <f>[20]Agosto!$J$19</f>
        <v>*</v>
      </c>
      <c r="Q24" s="11" t="str">
        <f>[20]Agosto!$J$20</f>
        <v>*</v>
      </c>
      <c r="R24" s="11" t="str">
        <f>[20]Agosto!$J$21</f>
        <v>*</v>
      </c>
      <c r="S24" s="11" t="str">
        <f>[20]Agosto!$J$22</f>
        <v>*</v>
      </c>
      <c r="T24" s="11" t="str">
        <f>[20]Agosto!$J$23</f>
        <v>*</v>
      </c>
      <c r="U24" s="11" t="str">
        <f>[20]Agosto!$J$24</f>
        <v>*</v>
      </c>
      <c r="V24" s="11" t="str">
        <f>[20]Agosto!$J$25</f>
        <v>*</v>
      </c>
      <c r="W24" s="11" t="str">
        <f>[20]Agosto!$J$26</f>
        <v>*</v>
      </c>
      <c r="X24" s="11" t="str">
        <f>[20]Agosto!$J$27</f>
        <v>*</v>
      </c>
      <c r="Y24" s="11" t="str">
        <f>[20]Agosto!$J$28</f>
        <v>*</v>
      </c>
      <c r="Z24" s="11" t="str">
        <f>[20]Agosto!$J$29</f>
        <v>*</v>
      </c>
      <c r="AA24" s="11" t="str">
        <f>[20]Agosto!$J$30</f>
        <v>*</v>
      </c>
      <c r="AB24" s="11" t="str">
        <f>[20]Agosto!$J$31</f>
        <v>*</v>
      </c>
      <c r="AC24" s="11" t="str">
        <f>[20]Agosto!$J$32</f>
        <v>*</v>
      </c>
      <c r="AD24" s="11" t="str">
        <f>[20]Agosto!$J$33</f>
        <v>*</v>
      </c>
      <c r="AE24" s="11" t="str">
        <f>[20]Agosto!$J$34</f>
        <v>*</v>
      </c>
      <c r="AF24" s="11" t="str">
        <f>[20]Agosto!$J$35</f>
        <v>*</v>
      </c>
      <c r="AG24" s="87" t="s">
        <v>226</v>
      </c>
      <c r="AH24" s="109" t="s">
        <v>226</v>
      </c>
      <c r="AL24" t="s">
        <v>47</v>
      </c>
    </row>
    <row r="25" spans="1:38" x14ac:dyDescent="0.2">
      <c r="A25" s="58" t="s">
        <v>170</v>
      </c>
      <c r="B25" s="11">
        <f>[21]Agosto!$J$5</f>
        <v>48.24</v>
      </c>
      <c r="C25" s="11">
        <f>[21]Agosto!$J$6</f>
        <v>63.72</v>
      </c>
      <c r="D25" s="11">
        <f>[21]Agosto!$J$7</f>
        <v>41.04</v>
      </c>
      <c r="E25" s="11">
        <f>[21]Agosto!$J$8</f>
        <v>31.680000000000003</v>
      </c>
      <c r="F25" s="11">
        <f>[21]Agosto!$J$9</f>
        <v>42.84</v>
      </c>
      <c r="G25" s="11">
        <f>[21]Agosto!$J$10</f>
        <v>50.76</v>
      </c>
      <c r="H25" s="11">
        <f>[21]Agosto!$J$11</f>
        <v>49.32</v>
      </c>
      <c r="I25" s="11">
        <f>[21]Agosto!$J$12</f>
        <v>41.76</v>
      </c>
      <c r="J25" s="11">
        <f>[21]Agosto!$J$13</f>
        <v>53.28</v>
      </c>
      <c r="K25" s="11">
        <f>[21]Agosto!$J$14</f>
        <v>32.76</v>
      </c>
      <c r="L25" s="11">
        <f>[21]Agosto!$J$15</f>
        <v>45.36</v>
      </c>
      <c r="M25" s="11">
        <f>[21]Agosto!$J$16</f>
        <v>49.680000000000007</v>
      </c>
      <c r="N25" s="11">
        <f>[21]Agosto!$J$17</f>
        <v>56.16</v>
      </c>
      <c r="O25" s="11">
        <f>[21]Agosto!$J$18</f>
        <v>43.2</v>
      </c>
      <c r="P25" s="11">
        <f>[21]Agosto!$J$19</f>
        <v>48.6</v>
      </c>
      <c r="Q25" s="11">
        <f>[21]Agosto!$J$20</f>
        <v>50.76</v>
      </c>
      <c r="R25" s="11">
        <f>[21]Agosto!$J$21</f>
        <v>55.440000000000005</v>
      </c>
      <c r="S25" s="11">
        <f>[21]Agosto!$J$22</f>
        <v>42.480000000000004</v>
      </c>
      <c r="T25" s="11">
        <f>[21]Agosto!$J$23</f>
        <v>28.8</v>
      </c>
      <c r="U25" s="11">
        <f>[21]Agosto!$J$24</f>
        <v>24.48</v>
      </c>
      <c r="V25" s="11">
        <f>[21]Agosto!$J$25</f>
        <v>25.56</v>
      </c>
      <c r="W25" s="11">
        <f>[21]Agosto!$J$26</f>
        <v>34.92</v>
      </c>
      <c r="X25" s="11">
        <f>[21]Agosto!$J$27</f>
        <v>28.8</v>
      </c>
      <c r="Y25" s="11">
        <f>[21]Agosto!$J$28</f>
        <v>42.84</v>
      </c>
      <c r="Z25" s="11">
        <f>[21]Agosto!$J$29</f>
        <v>50.04</v>
      </c>
      <c r="AA25" s="11">
        <f>[21]Agosto!$J$30</f>
        <v>45.36</v>
      </c>
      <c r="AB25" s="11">
        <f>[21]Agosto!$J$31</f>
        <v>27.36</v>
      </c>
      <c r="AC25" s="11">
        <f>[21]Agosto!$J$32</f>
        <v>41.76</v>
      </c>
      <c r="AD25" s="11">
        <f>[21]Agosto!$J$33</f>
        <v>44.28</v>
      </c>
      <c r="AE25" s="11">
        <f>[21]Agosto!$J$34</f>
        <v>47.16</v>
      </c>
      <c r="AF25" s="11">
        <f>[21]Agosto!$J$35</f>
        <v>64.44</v>
      </c>
      <c r="AG25" s="15">
        <f t="shared" ref="AG25:AG26" si="13">MAX(B25:AF25)</f>
        <v>64.44</v>
      </c>
      <c r="AH25" s="117">
        <f t="shared" ref="AH25:AH26" si="14">AVERAGE(B25:AF25)</f>
        <v>43.641290322580645</v>
      </c>
      <c r="AI25" s="12" t="s">
        <v>47</v>
      </c>
      <c r="AK25" t="s">
        <v>47</v>
      </c>
    </row>
    <row r="26" spans="1:38" x14ac:dyDescent="0.2">
      <c r="A26" s="58" t="s">
        <v>171</v>
      </c>
      <c r="B26" s="11">
        <f>[22]Agosto!$J$5</f>
        <v>50.4</v>
      </c>
      <c r="C26" s="11">
        <f>[22]Agosto!$J$6</f>
        <v>53.64</v>
      </c>
      <c r="D26" s="11">
        <f>[22]Agosto!$J$7</f>
        <v>49.680000000000007</v>
      </c>
      <c r="E26" s="11">
        <f>[22]Agosto!$J$8</f>
        <v>33.119999999999997</v>
      </c>
      <c r="F26" s="11">
        <f>[22]Agosto!$J$9</f>
        <v>34.92</v>
      </c>
      <c r="G26" s="11">
        <f>[22]Agosto!$J$10</f>
        <v>37.800000000000004</v>
      </c>
      <c r="H26" s="11">
        <f>[22]Agosto!$J$11</f>
        <v>49.680000000000007</v>
      </c>
      <c r="I26" s="11">
        <f>[22]Agosto!$J$12</f>
        <v>36</v>
      </c>
      <c r="J26" s="11">
        <f>[22]Agosto!$J$13</f>
        <v>47.519999999999996</v>
      </c>
      <c r="K26" s="11">
        <f>[22]Agosto!$J$14</f>
        <v>23.400000000000002</v>
      </c>
      <c r="L26" s="11">
        <f>[22]Agosto!$J$15</f>
        <v>34.92</v>
      </c>
      <c r="M26" s="11">
        <f>[22]Agosto!$J$16</f>
        <v>45</v>
      </c>
      <c r="N26" s="11">
        <f>[22]Agosto!$J$17</f>
        <v>42.480000000000004</v>
      </c>
      <c r="O26" s="11">
        <f>[22]Agosto!$J$18</f>
        <v>39.24</v>
      </c>
      <c r="P26" s="11">
        <f>[22]Agosto!$J$19</f>
        <v>36.72</v>
      </c>
      <c r="Q26" s="11">
        <f>[22]Agosto!$J$20</f>
        <v>36</v>
      </c>
      <c r="R26" s="11">
        <f>[22]Agosto!$J$21</f>
        <v>45.72</v>
      </c>
      <c r="S26" s="11">
        <f>[22]Agosto!$J$22</f>
        <v>51.12</v>
      </c>
      <c r="T26" s="11">
        <f>[22]Agosto!$J$23</f>
        <v>31.680000000000003</v>
      </c>
      <c r="U26" s="11">
        <f>[22]Agosto!$J$24</f>
        <v>31.680000000000003</v>
      </c>
      <c r="V26" s="11">
        <f>[22]Agosto!$J$25</f>
        <v>34.200000000000003</v>
      </c>
      <c r="W26" s="11">
        <f>[22]Agosto!$J$26</f>
        <v>31.680000000000003</v>
      </c>
      <c r="X26" s="11">
        <f>[22]Agosto!$J$27</f>
        <v>25.92</v>
      </c>
      <c r="Y26" s="11">
        <f>[22]Agosto!$J$28</f>
        <v>29.16</v>
      </c>
      <c r="Z26" s="11">
        <f>[22]Agosto!$J$29</f>
        <v>36</v>
      </c>
      <c r="AA26" s="11">
        <f>[22]Agosto!$J$30</f>
        <v>48.24</v>
      </c>
      <c r="AB26" s="11">
        <f>[22]Agosto!$J$31</f>
        <v>41.76</v>
      </c>
      <c r="AC26" s="11">
        <f>[22]Agosto!$J$32</f>
        <v>29.52</v>
      </c>
      <c r="AD26" s="11">
        <f>[22]Agosto!$J$33</f>
        <v>31.680000000000003</v>
      </c>
      <c r="AE26" s="11">
        <f>[22]Agosto!$J$34</f>
        <v>39.6</v>
      </c>
      <c r="AF26" s="11">
        <f>[22]Agosto!$J$35</f>
        <v>80.28</v>
      </c>
      <c r="AG26" s="15">
        <f t="shared" si="13"/>
        <v>80.28</v>
      </c>
      <c r="AH26" s="117">
        <f t="shared" si="14"/>
        <v>39.959999999999994</v>
      </c>
      <c r="AK26" t="s">
        <v>47</v>
      </c>
    </row>
    <row r="27" spans="1:38" x14ac:dyDescent="0.2">
      <c r="A27" s="58" t="s">
        <v>8</v>
      </c>
      <c r="B27" s="11">
        <f>[23]Agosto!$J$5</f>
        <v>38.880000000000003</v>
      </c>
      <c r="C27" s="11">
        <f>[23]Agosto!$J$6</f>
        <v>56.88</v>
      </c>
      <c r="D27" s="11">
        <f>[23]Agosto!$J$7</f>
        <v>38.519999999999996</v>
      </c>
      <c r="E27" s="11">
        <f>[23]Agosto!$J$8</f>
        <v>26.28</v>
      </c>
      <c r="F27" s="11">
        <f>[23]Agosto!$J$9</f>
        <v>36.36</v>
      </c>
      <c r="G27" s="11">
        <f>[23]Agosto!$J$10</f>
        <v>41.4</v>
      </c>
      <c r="H27" s="11">
        <f>[23]Agosto!$J$11</f>
        <v>37.080000000000005</v>
      </c>
      <c r="I27" s="11">
        <f>[23]Agosto!$J$12</f>
        <v>33.480000000000004</v>
      </c>
      <c r="J27" s="11">
        <f>[23]Agosto!$J$13</f>
        <v>51.12</v>
      </c>
      <c r="K27" s="11">
        <f>[23]Agosto!$J$14</f>
        <v>34.92</v>
      </c>
      <c r="L27" s="11">
        <f>[23]Agosto!$J$15</f>
        <v>34.200000000000003</v>
      </c>
      <c r="M27" s="11">
        <f>[23]Agosto!$J$16</f>
        <v>42.84</v>
      </c>
      <c r="N27" s="11">
        <f>[23]Agosto!$J$17</f>
        <v>46.440000000000005</v>
      </c>
      <c r="O27" s="11">
        <f>[23]Agosto!$J$18</f>
        <v>35.64</v>
      </c>
      <c r="P27" s="11">
        <f>[23]Agosto!$J$19</f>
        <v>37.080000000000005</v>
      </c>
      <c r="Q27" s="11">
        <f>[23]Agosto!$J$20</f>
        <v>46.800000000000004</v>
      </c>
      <c r="R27" s="11">
        <f>[23]Agosto!$J$21</f>
        <v>43.92</v>
      </c>
      <c r="S27" s="11">
        <f>[23]Agosto!$J$22</f>
        <v>23.040000000000003</v>
      </c>
      <c r="T27" s="11">
        <f>[23]Agosto!$J$23</f>
        <v>24.48</v>
      </c>
      <c r="U27" s="11">
        <f>[23]Agosto!$J$24</f>
        <v>27.36</v>
      </c>
      <c r="V27" s="11">
        <f>[23]Agosto!$J$25</f>
        <v>27.36</v>
      </c>
      <c r="W27" s="11">
        <f>[23]Agosto!$J$26</f>
        <v>30.96</v>
      </c>
      <c r="X27" s="11">
        <f>[23]Agosto!$J$27</f>
        <v>26.28</v>
      </c>
      <c r="Y27" s="11">
        <f>[23]Agosto!$J$28</f>
        <v>37.800000000000004</v>
      </c>
      <c r="Z27" s="11">
        <f>[23]Agosto!$J$29</f>
        <v>39.24</v>
      </c>
      <c r="AA27" s="11">
        <f>[23]Agosto!$J$30</f>
        <v>41.04</v>
      </c>
      <c r="AB27" s="11">
        <f>[23]Agosto!$J$31</f>
        <v>22.32</v>
      </c>
      <c r="AC27" s="11">
        <f>[23]Agosto!$J$32</f>
        <v>36.36</v>
      </c>
      <c r="AD27" s="11">
        <f>[23]Agosto!$J$33</f>
        <v>36.72</v>
      </c>
      <c r="AE27" s="11">
        <f>[23]Agosto!$J$34</f>
        <v>39.6</v>
      </c>
      <c r="AF27" s="11">
        <f>[23]Agosto!$J$35</f>
        <v>30.240000000000002</v>
      </c>
      <c r="AG27" s="15">
        <f t="shared" ref="AG27:AG31" si="15">MAX(B27:AF27)</f>
        <v>56.88</v>
      </c>
      <c r="AH27" s="117">
        <f>AVERAGE(B27:AF27)</f>
        <v>36.27870967741935</v>
      </c>
      <c r="AK27" t="s">
        <v>47</v>
      </c>
    </row>
    <row r="28" spans="1:38" x14ac:dyDescent="0.2">
      <c r="A28" s="58" t="s">
        <v>9</v>
      </c>
      <c r="B28" s="11">
        <f>[24]Agosto!$J$5</f>
        <v>42.12</v>
      </c>
      <c r="C28" s="11">
        <f>[24]Agosto!$J$6</f>
        <v>62.639999999999993</v>
      </c>
      <c r="D28" s="11">
        <f>[24]Agosto!$J$7</f>
        <v>48.6</v>
      </c>
      <c r="E28" s="11">
        <f>[24]Agosto!$J$8</f>
        <v>31.680000000000003</v>
      </c>
      <c r="F28" s="11">
        <f>[24]Agosto!$J$9</f>
        <v>38.880000000000003</v>
      </c>
      <c r="G28" s="11">
        <f>[24]Agosto!$J$10</f>
        <v>42.12</v>
      </c>
      <c r="H28" s="11">
        <f>[24]Agosto!$J$11</f>
        <v>33.840000000000003</v>
      </c>
      <c r="I28" s="11">
        <f>[24]Agosto!$J$12</f>
        <v>35.64</v>
      </c>
      <c r="J28" s="11">
        <f>[24]Agosto!$J$13</f>
        <v>44.64</v>
      </c>
      <c r="K28" s="11">
        <f>[24]Agosto!$J$14</f>
        <v>39.96</v>
      </c>
      <c r="L28" s="11">
        <f>[24]Agosto!$J$15</f>
        <v>36.72</v>
      </c>
      <c r="M28" s="11">
        <f>[24]Agosto!$J$16</f>
        <v>36</v>
      </c>
      <c r="N28" s="11">
        <f>[24]Agosto!$J$17</f>
        <v>44.28</v>
      </c>
      <c r="O28" s="11">
        <f>[24]Agosto!$J$18</f>
        <v>51.84</v>
      </c>
      <c r="P28" s="11">
        <f>[24]Agosto!$J$19</f>
        <v>36.36</v>
      </c>
      <c r="Q28" s="11">
        <f>[24]Agosto!$J$20</f>
        <v>38.159999999999997</v>
      </c>
      <c r="R28" s="11">
        <f>[24]Agosto!$J$21</f>
        <v>37.800000000000004</v>
      </c>
      <c r="S28" s="11">
        <f>[24]Agosto!$J$22</f>
        <v>33.119999999999997</v>
      </c>
      <c r="T28" s="11">
        <f>[24]Agosto!$J$23</f>
        <v>25.92</v>
      </c>
      <c r="U28" s="11">
        <f>[24]Agosto!$J$24</f>
        <v>33.119999999999997</v>
      </c>
      <c r="V28" s="11">
        <f>[24]Agosto!$J$25</f>
        <v>28.08</v>
      </c>
      <c r="W28" s="11">
        <f>[24]Agosto!$J$26</f>
        <v>32.76</v>
      </c>
      <c r="X28" s="11">
        <f>[24]Agosto!$J$27</f>
        <v>27.720000000000002</v>
      </c>
      <c r="Y28" s="11">
        <f>[24]Agosto!$J$28</f>
        <v>32.4</v>
      </c>
      <c r="Z28" s="11">
        <f>[24]Agosto!$J$29</f>
        <v>39.6</v>
      </c>
      <c r="AA28" s="11">
        <f>[24]Agosto!$J$30</f>
        <v>47.16</v>
      </c>
      <c r="AB28" s="11">
        <f>[24]Agosto!$J$31</f>
        <v>47.16</v>
      </c>
      <c r="AC28" s="11">
        <f>[24]Agosto!$J$32</f>
        <v>34.56</v>
      </c>
      <c r="AD28" s="11">
        <f>[24]Agosto!$J$33</f>
        <v>37.440000000000005</v>
      </c>
      <c r="AE28" s="11">
        <f>[24]Agosto!$J$34</f>
        <v>37.080000000000005</v>
      </c>
      <c r="AF28" s="11">
        <f>[24]Agosto!$J$35</f>
        <v>45.36</v>
      </c>
      <c r="AG28" s="15">
        <f t="shared" si="15"/>
        <v>62.639999999999993</v>
      </c>
      <c r="AH28" s="117">
        <f t="shared" ref="AH28:AH31" si="16">AVERAGE(B28:AF28)</f>
        <v>38.798709677419346</v>
      </c>
      <c r="AK28" t="s">
        <v>47</v>
      </c>
    </row>
    <row r="29" spans="1:38" x14ac:dyDescent="0.2">
      <c r="A29" s="58" t="s">
        <v>42</v>
      </c>
      <c r="B29" s="11">
        <f>[25]Agosto!$J$5</f>
        <v>45.72</v>
      </c>
      <c r="C29" s="11">
        <f>[25]Agosto!$J$6</f>
        <v>51.84</v>
      </c>
      <c r="D29" s="11">
        <f>[25]Agosto!$J$7</f>
        <v>28.08</v>
      </c>
      <c r="E29" s="11">
        <f>[25]Agosto!$J$8</f>
        <v>18</v>
      </c>
      <c r="F29" s="11">
        <f>[25]Agosto!$J$9</f>
        <v>30.96</v>
      </c>
      <c r="G29" s="11">
        <f>[25]Agosto!$J$10</f>
        <v>31.319999999999997</v>
      </c>
      <c r="H29" s="11">
        <f>[25]Agosto!$J$11</f>
        <v>39.96</v>
      </c>
      <c r="I29" s="11">
        <f>[25]Agosto!$J$12</f>
        <v>35.28</v>
      </c>
      <c r="J29" s="11">
        <f>[25]Agosto!$J$13</f>
        <v>45.72</v>
      </c>
      <c r="K29" s="11">
        <f>[25]Agosto!$J$14</f>
        <v>34.56</v>
      </c>
      <c r="L29" s="11">
        <f>[25]Agosto!$J$15</f>
        <v>34.200000000000003</v>
      </c>
      <c r="M29" s="11">
        <f>[25]Agosto!$J$16</f>
        <v>34.92</v>
      </c>
      <c r="N29" s="11">
        <f>[25]Agosto!$J$17</f>
        <v>37.440000000000005</v>
      </c>
      <c r="O29" s="11">
        <f>[25]Agosto!$J$18</f>
        <v>26.64</v>
      </c>
      <c r="P29" s="11">
        <f>[25]Agosto!$J$19</f>
        <v>27.720000000000002</v>
      </c>
      <c r="Q29" s="11">
        <f>[25]Agosto!$J$20</f>
        <v>36.36</v>
      </c>
      <c r="R29" s="11">
        <f>[25]Agosto!$J$21</f>
        <v>47.519999999999996</v>
      </c>
      <c r="S29" s="11">
        <f>[25]Agosto!$J$22</f>
        <v>32.76</v>
      </c>
      <c r="T29" s="11">
        <f>[25]Agosto!$J$23</f>
        <v>28.44</v>
      </c>
      <c r="U29" s="11">
        <f>[25]Agosto!$J$24</f>
        <v>22.68</v>
      </c>
      <c r="V29" s="11">
        <f>[25]Agosto!$J$25</f>
        <v>18.36</v>
      </c>
      <c r="W29" s="11">
        <f>[25]Agosto!$J$26</f>
        <v>17.64</v>
      </c>
      <c r="X29" s="11">
        <f>[25]Agosto!$J$27</f>
        <v>25.92</v>
      </c>
      <c r="Y29" s="11">
        <f>[25]Agosto!$J$28</f>
        <v>27.36</v>
      </c>
      <c r="Z29" s="11">
        <f>[25]Agosto!$J$29</f>
        <v>29.52</v>
      </c>
      <c r="AA29" s="11">
        <f>[25]Agosto!$J$30</f>
        <v>26.64</v>
      </c>
      <c r="AB29" s="11">
        <f>[25]Agosto!$J$31</f>
        <v>57.6</v>
      </c>
      <c r="AC29" s="11">
        <f>[25]Agosto!$J$32</f>
        <v>25.2</v>
      </c>
      <c r="AD29" s="11">
        <f>[25]Agosto!$J$33</f>
        <v>29.16</v>
      </c>
      <c r="AE29" s="11">
        <f>[25]Agosto!$J$34</f>
        <v>38.519999999999996</v>
      </c>
      <c r="AF29" s="11">
        <f>[25]Agosto!$J$35</f>
        <v>25.56</v>
      </c>
      <c r="AG29" s="15">
        <f t="shared" si="15"/>
        <v>57.6</v>
      </c>
      <c r="AH29" s="117">
        <f t="shared" si="16"/>
        <v>32.63225806451613</v>
      </c>
      <c r="AK29" t="s">
        <v>47</v>
      </c>
    </row>
    <row r="30" spans="1:38" x14ac:dyDescent="0.2">
      <c r="A30" s="58" t="s">
        <v>10</v>
      </c>
      <c r="B30" s="11">
        <f>[26]Agosto!$J$5</f>
        <v>37.440000000000005</v>
      </c>
      <c r="C30" s="11">
        <f>[26]Agosto!$J$6</f>
        <v>49.680000000000007</v>
      </c>
      <c r="D30" s="11">
        <f>[26]Agosto!$J$7</f>
        <v>34.200000000000003</v>
      </c>
      <c r="E30" s="11">
        <f>[26]Agosto!$J$8</f>
        <v>24.840000000000003</v>
      </c>
      <c r="F30" s="11">
        <f>[26]Agosto!$J$9</f>
        <v>34.56</v>
      </c>
      <c r="G30" s="11">
        <f>[26]Agosto!$J$10</f>
        <v>43.56</v>
      </c>
      <c r="H30" s="11">
        <f>[26]Agosto!$J$11</f>
        <v>34.92</v>
      </c>
      <c r="I30" s="11">
        <f>[26]Agosto!$J$12</f>
        <v>33.480000000000004</v>
      </c>
      <c r="J30" s="11">
        <f>[26]Agosto!$J$13</f>
        <v>43.92</v>
      </c>
      <c r="K30" s="11">
        <f>[26]Agosto!$J$14</f>
        <v>26.64</v>
      </c>
      <c r="L30" s="11">
        <f>[26]Agosto!$J$15</f>
        <v>34.56</v>
      </c>
      <c r="M30" s="11">
        <f>[26]Agosto!$J$16</f>
        <v>39.96</v>
      </c>
      <c r="N30" s="11">
        <f>[26]Agosto!$J$17</f>
        <v>41.76</v>
      </c>
      <c r="O30" s="11">
        <f>[26]Agosto!$J$18</f>
        <v>30.96</v>
      </c>
      <c r="P30" s="11">
        <f>[26]Agosto!$J$19</f>
        <v>38.159999999999997</v>
      </c>
      <c r="Q30" s="11">
        <f>[26]Agosto!$J$20</f>
        <v>39.24</v>
      </c>
      <c r="R30" s="11">
        <f>[26]Agosto!$J$21</f>
        <v>49.32</v>
      </c>
      <c r="S30" s="11">
        <f>[26]Agosto!$J$22</f>
        <v>45.36</v>
      </c>
      <c r="T30" s="11">
        <f>[26]Agosto!$J$23</f>
        <v>28.8</v>
      </c>
      <c r="U30" s="11">
        <f>[26]Agosto!$J$24</f>
        <v>22.68</v>
      </c>
      <c r="V30" s="11">
        <f>[26]Agosto!$J$25</f>
        <v>26.64</v>
      </c>
      <c r="W30" s="11">
        <f>[26]Agosto!$J$26</f>
        <v>30.240000000000002</v>
      </c>
      <c r="X30" s="11">
        <f>[26]Agosto!$J$27</f>
        <v>29.52</v>
      </c>
      <c r="Y30" s="11">
        <f>[26]Agosto!$J$28</f>
        <v>33.840000000000003</v>
      </c>
      <c r="Z30" s="11">
        <f>[26]Agosto!$J$29</f>
        <v>40.32</v>
      </c>
      <c r="AA30" s="11">
        <f>[26]Agosto!$J$30</f>
        <v>42.12</v>
      </c>
      <c r="AB30" s="11">
        <f>[26]Agosto!$J$31</f>
        <v>24.48</v>
      </c>
      <c r="AC30" s="11">
        <f>[26]Agosto!$J$32</f>
        <v>29.880000000000003</v>
      </c>
      <c r="AD30" s="11">
        <f>[26]Agosto!$J$33</f>
        <v>34.92</v>
      </c>
      <c r="AE30" s="11">
        <f>[26]Agosto!$J$34</f>
        <v>38.159999999999997</v>
      </c>
      <c r="AF30" s="11">
        <f>[26]Agosto!$J$35</f>
        <v>59.760000000000005</v>
      </c>
      <c r="AG30" s="15">
        <f t="shared" si="15"/>
        <v>59.760000000000005</v>
      </c>
      <c r="AH30" s="117">
        <f t="shared" si="16"/>
        <v>36.255483870967744</v>
      </c>
      <c r="AK30" t="s">
        <v>47</v>
      </c>
      <c r="AL30" t="s">
        <v>47</v>
      </c>
    </row>
    <row r="31" spans="1:38" x14ac:dyDescent="0.2">
      <c r="A31" s="58" t="s">
        <v>172</v>
      </c>
      <c r="B31" s="11">
        <f>[27]Agosto!$J$5</f>
        <v>64.8</v>
      </c>
      <c r="C31" s="11">
        <f>[27]Agosto!$J$6</f>
        <v>74.88000000000001</v>
      </c>
      <c r="D31" s="11">
        <f>[27]Agosto!$J$7</f>
        <v>47.88</v>
      </c>
      <c r="E31" s="11">
        <f>[27]Agosto!$J$8</f>
        <v>34.56</v>
      </c>
      <c r="F31" s="11">
        <f>[27]Agosto!$J$9</f>
        <v>43.2</v>
      </c>
      <c r="G31" s="11">
        <f>[27]Agosto!$J$10</f>
        <v>47.88</v>
      </c>
      <c r="H31" s="11">
        <f>[27]Agosto!$J$11</f>
        <v>55.800000000000004</v>
      </c>
      <c r="I31" s="11">
        <f>[27]Agosto!$J$12</f>
        <v>46.080000000000005</v>
      </c>
      <c r="J31" s="11">
        <f>[27]Agosto!$J$13</f>
        <v>56.88</v>
      </c>
      <c r="K31" s="11">
        <f>[27]Agosto!$J$14</f>
        <v>40.32</v>
      </c>
      <c r="L31" s="11">
        <f>[27]Agosto!$J$15</f>
        <v>43.92</v>
      </c>
      <c r="M31" s="11">
        <f>[27]Agosto!$J$16</f>
        <v>46.800000000000004</v>
      </c>
      <c r="N31" s="11">
        <f>[27]Agosto!$J$17</f>
        <v>60.480000000000004</v>
      </c>
      <c r="O31" s="11">
        <f>[27]Agosto!$J$18</f>
        <v>57.24</v>
      </c>
      <c r="P31" s="11">
        <f>[27]Agosto!$J$19</f>
        <v>39.6</v>
      </c>
      <c r="Q31" s="11">
        <f>[27]Agosto!$J$20</f>
        <v>45.72</v>
      </c>
      <c r="R31" s="11">
        <f>[27]Agosto!$J$21</f>
        <v>60.12</v>
      </c>
      <c r="S31" s="11">
        <f>[27]Agosto!$J$22</f>
        <v>52.56</v>
      </c>
      <c r="T31" s="11">
        <f>[27]Agosto!$J$23</f>
        <v>41.4</v>
      </c>
      <c r="U31" s="11">
        <f>[27]Agosto!$J$24</f>
        <v>34.200000000000003</v>
      </c>
      <c r="V31" s="11">
        <f>[27]Agosto!$J$25</f>
        <v>27.720000000000002</v>
      </c>
      <c r="W31" s="11">
        <f>[27]Agosto!$J$26</f>
        <v>42.480000000000004</v>
      </c>
      <c r="X31" s="11">
        <f>[27]Agosto!$J$27</f>
        <v>39.6</v>
      </c>
      <c r="Y31" s="11">
        <f>[27]Agosto!$J$28</f>
        <v>38.159999999999997</v>
      </c>
      <c r="Z31" s="11">
        <f>[27]Agosto!$J$29</f>
        <v>38.880000000000003</v>
      </c>
      <c r="AA31" s="11">
        <f>[27]Agosto!$J$30</f>
        <v>47.519999999999996</v>
      </c>
      <c r="AB31" s="11">
        <f>[27]Agosto!$J$31</f>
        <v>38.880000000000003</v>
      </c>
      <c r="AC31" s="11">
        <f>[27]Agosto!$J$32</f>
        <v>33.840000000000003</v>
      </c>
      <c r="AD31" s="11">
        <f>[27]Agosto!$J$33</f>
        <v>43.2</v>
      </c>
      <c r="AE31" s="11">
        <f>[27]Agosto!$J$34</f>
        <v>42.480000000000004</v>
      </c>
      <c r="AF31" s="11">
        <f>[27]Agosto!$J$35</f>
        <v>62.639999999999993</v>
      </c>
      <c r="AG31" s="15">
        <f t="shared" si="15"/>
        <v>74.88000000000001</v>
      </c>
      <c r="AH31" s="117">
        <f t="shared" si="16"/>
        <v>46.765161290322588</v>
      </c>
      <c r="AI31" s="12" t="s">
        <v>47</v>
      </c>
      <c r="AK31" t="s">
        <v>47</v>
      </c>
    </row>
    <row r="32" spans="1:38" x14ac:dyDescent="0.2">
      <c r="A32" s="58" t="s">
        <v>11</v>
      </c>
      <c r="B32" s="11">
        <f>[28]Agosto!$J$5</f>
        <v>33.119999999999997</v>
      </c>
      <c r="C32" s="11">
        <f>[28]Agosto!$J$6</f>
        <v>44.64</v>
      </c>
      <c r="D32" s="11">
        <f>[28]Agosto!$J$7</f>
        <v>39.6</v>
      </c>
      <c r="E32" s="11">
        <f>[28]Agosto!$J$8</f>
        <v>25.56</v>
      </c>
      <c r="F32" s="11">
        <f>[28]Agosto!$J$9</f>
        <v>22.32</v>
      </c>
      <c r="G32" s="11">
        <f>[28]Agosto!$J$10</f>
        <v>29.16</v>
      </c>
      <c r="H32" s="11">
        <f>[28]Agosto!$J$11</f>
        <v>32.4</v>
      </c>
      <c r="I32" s="11">
        <f>[28]Agosto!$J$12</f>
        <v>25.2</v>
      </c>
      <c r="J32" s="11">
        <f>[28]Agosto!$J$13</f>
        <v>33.840000000000003</v>
      </c>
      <c r="K32" s="11">
        <f>[28]Agosto!$J$14</f>
        <v>23.040000000000003</v>
      </c>
      <c r="L32" s="11">
        <f>[28]Agosto!$J$15</f>
        <v>32.76</v>
      </c>
      <c r="M32" s="11">
        <f>[28]Agosto!$J$16</f>
        <v>35.28</v>
      </c>
      <c r="N32" s="11">
        <f>[28]Agosto!$J$17</f>
        <v>39.96</v>
      </c>
      <c r="O32" s="11">
        <f>[28]Agosto!$J$18</f>
        <v>30.240000000000002</v>
      </c>
      <c r="P32" s="11">
        <f>[28]Agosto!$J$19</f>
        <v>33.119999999999997</v>
      </c>
      <c r="Q32" s="11">
        <f>[28]Agosto!$J$20</f>
        <v>23.040000000000003</v>
      </c>
      <c r="R32" s="11">
        <f>[28]Agosto!$J$21</f>
        <v>32.76</v>
      </c>
      <c r="S32" s="11">
        <f>[28]Agosto!$J$22</f>
        <v>32.76</v>
      </c>
      <c r="T32" s="11">
        <f>[28]Agosto!$J$23</f>
        <v>32.76</v>
      </c>
      <c r="U32" s="11">
        <f>[28]Agosto!$J$24</f>
        <v>23.400000000000002</v>
      </c>
      <c r="V32" s="11">
        <f>[28]Agosto!$J$25</f>
        <v>23.759999999999998</v>
      </c>
      <c r="W32" s="11">
        <f>[28]Agosto!$J$26</f>
        <v>24.48</v>
      </c>
      <c r="X32" s="11">
        <f>[28]Agosto!$J$27</f>
        <v>22.68</v>
      </c>
      <c r="Y32" s="11">
        <f>[28]Agosto!$J$28</f>
        <v>23.759999999999998</v>
      </c>
      <c r="Z32" s="11">
        <f>[28]Agosto!$J$29</f>
        <v>36</v>
      </c>
      <c r="AA32" s="11">
        <f>[28]Agosto!$J$30</f>
        <v>40.32</v>
      </c>
      <c r="AB32" s="11">
        <f>[28]Agosto!$J$31</f>
        <v>37.800000000000004</v>
      </c>
      <c r="AC32" s="11">
        <f>[28]Agosto!$J$32</f>
        <v>23.040000000000003</v>
      </c>
      <c r="AD32" s="11">
        <f>[28]Agosto!$J$33</f>
        <v>21.240000000000002</v>
      </c>
      <c r="AE32" s="11">
        <f>[28]Agosto!$J$34</f>
        <v>28.08</v>
      </c>
      <c r="AF32" s="11">
        <f>[28]Agosto!$J$35</f>
        <v>45.36</v>
      </c>
      <c r="AG32" s="15">
        <f t="shared" ref="AG32:AG35" si="17">MAX(B32:AF32)</f>
        <v>45.36</v>
      </c>
      <c r="AH32" s="117">
        <f t="shared" ref="AH32:AH35" si="18">AVERAGE(B32:AF32)</f>
        <v>30.69290322580645</v>
      </c>
      <c r="AK32" t="s">
        <v>47</v>
      </c>
    </row>
    <row r="33" spans="1:38" s="5" customFormat="1" x14ac:dyDescent="0.2">
      <c r="A33" s="58" t="s">
        <v>12</v>
      </c>
      <c r="B33" s="11">
        <f>[29]Agosto!$J$5</f>
        <v>41.4</v>
      </c>
      <c r="C33" s="11">
        <f>[29]Agosto!$J$6</f>
        <v>39.6</v>
      </c>
      <c r="D33" s="11">
        <f>[29]Agosto!$J$7</f>
        <v>33.840000000000003</v>
      </c>
      <c r="E33" s="11" t="str">
        <f>[29]Agosto!$J$8</f>
        <v>*</v>
      </c>
      <c r="F33" s="11" t="str">
        <f>[29]Agosto!$J$9</f>
        <v>*</v>
      </c>
      <c r="G33" s="11" t="str">
        <f>[29]Agosto!$J$10</f>
        <v>*</v>
      </c>
      <c r="H33" s="11" t="str">
        <f>[29]Agosto!$J$11</f>
        <v>*</v>
      </c>
      <c r="I33" s="11" t="str">
        <f>[29]Agosto!$J$12</f>
        <v>*</v>
      </c>
      <c r="J33" s="11" t="str">
        <f>[29]Agosto!$J$13</f>
        <v>*</v>
      </c>
      <c r="K33" s="11" t="str">
        <f>[29]Agosto!$J$14</f>
        <v>*</v>
      </c>
      <c r="L33" s="11" t="str">
        <f>[29]Agosto!$J$15</f>
        <v>*</v>
      </c>
      <c r="M33" s="11" t="str">
        <f>[29]Agosto!$J$16</f>
        <v>*</v>
      </c>
      <c r="N33" s="11" t="str">
        <f>[29]Agosto!$J$17</f>
        <v>*</v>
      </c>
      <c r="O33" s="11" t="str">
        <f>[29]Agosto!$J$18</f>
        <v>*</v>
      </c>
      <c r="P33" s="11" t="str">
        <f>[29]Agosto!$J$19</f>
        <v>*</v>
      </c>
      <c r="Q33" s="11" t="str">
        <f>[29]Agosto!$J$20</f>
        <v>*</v>
      </c>
      <c r="R33" s="11" t="str">
        <f>[29]Agosto!$J$21</f>
        <v>*</v>
      </c>
      <c r="S33" s="11" t="str">
        <f>[29]Agosto!$J$22</f>
        <v>*</v>
      </c>
      <c r="T33" s="11" t="str">
        <f>[29]Agosto!$J$23</f>
        <v>*</v>
      </c>
      <c r="U33" s="11" t="str">
        <f>[29]Agosto!$J$24</f>
        <v>*</v>
      </c>
      <c r="V33" s="11" t="str">
        <f>[29]Agosto!$J$25</f>
        <v>*</v>
      </c>
      <c r="W33" s="11" t="str">
        <f>[29]Agosto!$J$26</f>
        <v>*</v>
      </c>
      <c r="X33" s="11" t="str">
        <f>[29]Agosto!$J$27</f>
        <v>*</v>
      </c>
      <c r="Y33" s="11" t="str">
        <f>[29]Agosto!$J$28</f>
        <v>*</v>
      </c>
      <c r="Z33" s="11" t="str">
        <f>[29]Agosto!$J$29</f>
        <v>*</v>
      </c>
      <c r="AA33" s="11" t="str">
        <f>[29]Agosto!$J$30</f>
        <v>*</v>
      </c>
      <c r="AB33" s="11" t="str">
        <f>[29]Agosto!$J$31</f>
        <v>*</v>
      </c>
      <c r="AC33" s="11">
        <f>[29]Agosto!$J$32</f>
        <v>23.040000000000003</v>
      </c>
      <c r="AD33" s="11">
        <f>[29]Agosto!$J$33</f>
        <v>24.12</v>
      </c>
      <c r="AE33" s="11">
        <f>[29]Agosto!$J$34</f>
        <v>39.6</v>
      </c>
      <c r="AF33" s="11">
        <f>[29]Agosto!$J$35</f>
        <v>32.04</v>
      </c>
      <c r="AG33" s="15">
        <f t="shared" si="17"/>
        <v>41.4</v>
      </c>
      <c r="AH33" s="117">
        <f t="shared" si="18"/>
        <v>33.377142857142857</v>
      </c>
      <c r="AK33" s="5" t="s">
        <v>47</v>
      </c>
    </row>
    <row r="34" spans="1:38" x14ac:dyDescent="0.2">
      <c r="A34" s="58" t="s">
        <v>13</v>
      </c>
      <c r="B34" s="11">
        <f>[30]Agosto!$J$5</f>
        <v>41.04</v>
      </c>
      <c r="C34" s="11">
        <f>[30]Agosto!$J$6</f>
        <v>52.56</v>
      </c>
      <c r="D34" s="11">
        <f>[30]Agosto!$J$7</f>
        <v>40.680000000000007</v>
      </c>
      <c r="E34" s="11">
        <f>[30]Agosto!$J$8</f>
        <v>28.8</v>
      </c>
      <c r="F34" s="11">
        <f>[30]Agosto!$J$9</f>
        <v>23.759999999999998</v>
      </c>
      <c r="G34" s="11">
        <f>[30]Agosto!$J$10</f>
        <v>37.080000000000005</v>
      </c>
      <c r="H34" s="11">
        <f>[30]Agosto!$J$11</f>
        <v>48.24</v>
      </c>
      <c r="I34" s="11">
        <f>[30]Agosto!$J$12</f>
        <v>40.32</v>
      </c>
      <c r="J34" s="11">
        <f>[30]Agosto!$J$13</f>
        <v>36.36</v>
      </c>
      <c r="K34" s="11">
        <f>[30]Agosto!$J$14</f>
        <v>38.880000000000003</v>
      </c>
      <c r="L34" s="11">
        <f>[30]Agosto!$J$15</f>
        <v>37.080000000000005</v>
      </c>
      <c r="M34" s="11">
        <f>[30]Agosto!$J$16</f>
        <v>39.24</v>
      </c>
      <c r="N34" s="11">
        <f>[30]Agosto!$J$17</f>
        <v>47.519999999999996</v>
      </c>
      <c r="O34" s="11">
        <f>[30]Agosto!$J$18</f>
        <v>38.880000000000003</v>
      </c>
      <c r="P34" s="11">
        <f>[30]Agosto!$J$19</f>
        <v>26.64</v>
      </c>
      <c r="Q34" s="11">
        <f>[30]Agosto!$J$20</f>
        <v>37.440000000000005</v>
      </c>
      <c r="R34" s="11">
        <f>[30]Agosto!$J$21</f>
        <v>51.12</v>
      </c>
      <c r="S34" s="11">
        <f>[30]Agosto!$J$22</f>
        <v>37.440000000000005</v>
      </c>
      <c r="T34" s="11">
        <f>[30]Agosto!$J$23</f>
        <v>26.64</v>
      </c>
      <c r="U34" s="11">
        <f>[30]Agosto!$J$24</f>
        <v>25.92</v>
      </c>
      <c r="V34" s="11">
        <f>[30]Agosto!$J$25</f>
        <v>22.68</v>
      </c>
      <c r="W34" s="11">
        <f>[30]Agosto!$J$26</f>
        <v>22.32</v>
      </c>
      <c r="X34" s="11">
        <f>[30]Agosto!$J$27</f>
        <v>26.28</v>
      </c>
      <c r="Y34" s="11">
        <f>[30]Agosto!$J$28</f>
        <v>21.6</v>
      </c>
      <c r="Z34" s="11">
        <f>[30]Agosto!$J$29</f>
        <v>37.440000000000005</v>
      </c>
      <c r="AA34" s="11">
        <f>[30]Agosto!$J$30</f>
        <v>36.36</v>
      </c>
      <c r="AB34" s="11">
        <f>[30]Agosto!$J$31</f>
        <v>27</v>
      </c>
      <c r="AC34" s="11">
        <f>[30]Agosto!$J$32</f>
        <v>19.8</v>
      </c>
      <c r="AD34" s="11">
        <f>[30]Agosto!$J$33</f>
        <v>43.56</v>
      </c>
      <c r="AE34" s="11">
        <f>[30]Agosto!$J$34</f>
        <v>37.440000000000005</v>
      </c>
      <c r="AF34" s="11">
        <f>[30]Agosto!$J$35</f>
        <v>72</v>
      </c>
      <c r="AG34" s="15">
        <f t="shared" si="17"/>
        <v>72</v>
      </c>
      <c r="AH34" s="117">
        <f t="shared" si="18"/>
        <v>36.197419354838715</v>
      </c>
      <c r="AK34" t="s">
        <v>47</v>
      </c>
    </row>
    <row r="35" spans="1:38" x14ac:dyDescent="0.2">
      <c r="A35" s="58" t="s">
        <v>173</v>
      </c>
      <c r="B35" s="11">
        <f>[31]Agosto!$J$5</f>
        <v>46.800000000000004</v>
      </c>
      <c r="C35" s="11">
        <f>[31]Agosto!$J$6</f>
        <v>43.92</v>
      </c>
      <c r="D35" s="11">
        <f>[31]Agosto!$J$7</f>
        <v>31.680000000000003</v>
      </c>
      <c r="E35" s="11">
        <f>[31]Agosto!$J$8</f>
        <v>25.56</v>
      </c>
      <c r="F35" s="11">
        <f>[31]Agosto!$J$9</f>
        <v>33.119999999999997</v>
      </c>
      <c r="G35" s="11">
        <f>[31]Agosto!$J$10</f>
        <v>47.16</v>
      </c>
      <c r="H35" s="11">
        <f>[31]Agosto!$J$11</f>
        <v>43.56</v>
      </c>
      <c r="I35" s="11">
        <f>[31]Agosto!$J$12</f>
        <v>36</v>
      </c>
      <c r="J35" s="11">
        <f>[31]Agosto!$J$13</f>
        <v>57.960000000000008</v>
      </c>
      <c r="K35" s="11">
        <f>[31]Agosto!$J$14</f>
        <v>25.92</v>
      </c>
      <c r="L35" s="11">
        <f>[31]Agosto!$J$15</f>
        <v>38.880000000000003</v>
      </c>
      <c r="M35" s="11">
        <f>[31]Agosto!$J$16</f>
        <v>38.159999999999997</v>
      </c>
      <c r="N35" s="11">
        <f>[31]Agosto!$J$17</f>
        <v>41.4</v>
      </c>
      <c r="O35" s="11">
        <f>[31]Agosto!$J$18</f>
        <v>26.28</v>
      </c>
      <c r="P35" s="11">
        <f>[31]Agosto!$J$19</f>
        <v>39.24</v>
      </c>
      <c r="Q35" s="11">
        <f>[31]Agosto!$J$20</f>
        <v>43.2</v>
      </c>
      <c r="R35" s="11">
        <f>[31]Agosto!$J$21</f>
        <v>45</v>
      </c>
      <c r="S35" s="11">
        <f>[31]Agosto!$J$22</f>
        <v>45.72</v>
      </c>
      <c r="T35" s="11">
        <f>[31]Agosto!$J$23</f>
        <v>23.759999999999998</v>
      </c>
      <c r="U35" s="11">
        <f>[31]Agosto!$J$24</f>
        <v>21.6</v>
      </c>
      <c r="V35" s="11">
        <f>[31]Agosto!$J$25</f>
        <v>25.2</v>
      </c>
      <c r="W35" s="11">
        <f>[31]Agosto!$J$26</f>
        <v>40.32</v>
      </c>
      <c r="X35" s="11">
        <f>[31]Agosto!$J$27</f>
        <v>25.56</v>
      </c>
      <c r="Y35" s="11">
        <f>[31]Agosto!$J$28</f>
        <v>30.96</v>
      </c>
      <c r="Z35" s="11">
        <f>[31]Agosto!$J$29</f>
        <v>43.92</v>
      </c>
      <c r="AA35" s="11">
        <f>[31]Agosto!$J$30</f>
        <v>42.84</v>
      </c>
      <c r="AB35" s="11">
        <f>[31]Agosto!$J$31</f>
        <v>20.52</v>
      </c>
      <c r="AC35" s="11">
        <f>[31]Agosto!$J$32</f>
        <v>27.36</v>
      </c>
      <c r="AD35" s="11">
        <f>[31]Agosto!$J$33</f>
        <v>36.72</v>
      </c>
      <c r="AE35" s="11">
        <f>[31]Agosto!$J$34</f>
        <v>37.800000000000004</v>
      </c>
      <c r="AF35" s="11">
        <f>[31]Agosto!$J$35</f>
        <v>47.88</v>
      </c>
      <c r="AG35" s="15">
        <f t="shared" si="17"/>
        <v>57.960000000000008</v>
      </c>
      <c r="AH35" s="117">
        <f t="shared" si="18"/>
        <v>36.580645161290327</v>
      </c>
    </row>
    <row r="36" spans="1:38" x14ac:dyDescent="0.2">
      <c r="A36" s="58" t="s">
        <v>144</v>
      </c>
      <c r="B36" s="11" t="str">
        <f>[32]Agosto!$J$5</f>
        <v>*</v>
      </c>
      <c r="C36" s="11" t="str">
        <f>[32]Agosto!$J$6</f>
        <v>*</v>
      </c>
      <c r="D36" s="11" t="str">
        <f>[32]Agosto!$J$7</f>
        <v>*</v>
      </c>
      <c r="E36" s="11" t="str">
        <f>[32]Agosto!$J$8</f>
        <v>*</v>
      </c>
      <c r="F36" s="11" t="str">
        <f>[32]Agosto!$J$9</f>
        <v>*</v>
      </c>
      <c r="G36" s="11" t="str">
        <f>[32]Agosto!$J$10</f>
        <v>*</v>
      </c>
      <c r="H36" s="11" t="str">
        <f>[32]Agosto!$J$11</f>
        <v>*</v>
      </c>
      <c r="I36" s="11" t="str">
        <f>[32]Agosto!$J$12</f>
        <v>*</v>
      </c>
      <c r="J36" s="11" t="str">
        <f>[32]Agosto!$J$13</f>
        <v>*</v>
      </c>
      <c r="K36" s="11" t="str">
        <f>[32]Agosto!$J$14</f>
        <v>*</v>
      </c>
      <c r="L36" s="11" t="str">
        <f>[32]Agosto!$J$15</f>
        <v>*</v>
      </c>
      <c r="M36" s="11" t="str">
        <f>[32]Agosto!$J$16</f>
        <v>*</v>
      </c>
      <c r="N36" s="11" t="str">
        <f>[32]Agosto!$J$17</f>
        <v>*</v>
      </c>
      <c r="O36" s="11" t="str">
        <f>[32]Agosto!$J$18</f>
        <v>*</v>
      </c>
      <c r="P36" s="11" t="str">
        <f>[32]Agosto!$J$19</f>
        <v>*</v>
      </c>
      <c r="Q36" s="11" t="str">
        <f>[32]Agosto!$J$20</f>
        <v>*</v>
      </c>
      <c r="R36" s="11" t="str">
        <f>[32]Agosto!$J$21</f>
        <v>*</v>
      </c>
      <c r="S36" s="11" t="str">
        <f>[32]Agosto!$J$22</f>
        <v>*</v>
      </c>
      <c r="T36" s="11" t="str">
        <f>[32]Agosto!$J$23</f>
        <v>*</v>
      </c>
      <c r="U36" s="11" t="str">
        <f>[32]Agosto!$J$24</f>
        <v>*</v>
      </c>
      <c r="V36" s="11" t="str">
        <f>[32]Agosto!$J$25</f>
        <v>*</v>
      </c>
      <c r="W36" s="11" t="str">
        <f>[32]Agosto!$J$26</f>
        <v>*</v>
      </c>
      <c r="X36" s="11" t="str">
        <f>[32]Agosto!$J$27</f>
        <v>*</v>
      </c>
      <c r="Y36" s="11" t="str">
        <f>[32]Agosto!$J$28</f>
        <v>*</v>
      </c>
      <c r="Z36" s="11" t="str">
        <f>[32]Agosto!$J$29</f>
        <v>*</v>
      </c>
      <c r="AA36" s="11" t="str">
        <f>[32]Agosto!$J$30</f>
        <v>*</v>
      </c>
      <c r="AB36" s="11" t="str">
        <f>[32]Agosto!$J$31</f>
        <v>*</v>
      </c>
      <c r="AC36" s="11" t="str">
        <f>[32]Agosto!$J$32</f>
        <v>*</v>
      </c>
      <c r="AD36" s="11" t="str">
        <f>[32]Agosto!$J$33</f>
        <v>*</v>
      </c>
      <c r="AE36" s="11" t="str">
        <f>[32]Agosto!$J$34</f>
        <v>*</v>
      </c>
      <c r="AF36" s="11" t="str">
        <f>[32]Agosto!$J$35</f>
        <v>*</v>
      </c>
      <c r="AG36" s="87" t="s">
        <v>226</v>
      </c>
      <c r="AH36" s="109" t="s">
        <v>226</v>
      </c>
      <c r="AK36" t="s">
        <v>47</v>
      </c>
    </row>
    <row r="37" spans="1:38" x14ac:dyDescent="0.2">
      <c r="A37" s="58" t="s">
        <v>14</v>
      </c>
      <c r="B37" s="11">
        <f>[33]Agosto!$J$5</f>
        <v>33.119999999999997</v>
      </c>
      <c r="C37" s="11">
        <f>[33]Agosto!$J$6</f>
        <v>39.96</v>
      </c>
      <c r="D37" s="11">
        <f>[33]Agosto!$J$7</f>
        <v>43.92</v>
      </c>
      <c r="E37" s="11">
        <f>[33]Agosto!$J$8</f>
        <v>28.08</v>
      </c>
      <c r="F37" s="11">
        <f>[33]Agosto!$J$9</f>
        <v>34.56</v>
      </c>
      <c r="G37" s="11">
        <f>[33]Agosto!$J$10</f>
        <v>36.72</v>
      </c>
      <c r="H37" s="11">
        <f>[33]Agosto!$J$11</f>
        <v>37.800000000000004</v>
      </c>
      <c r="I37" s="11">
        <f>[33]Agosto!$J$12</f>
        <v>24.48</v>
      </c>
      <c r="J37" s="11">
        <f>[33]Agosto!$J$13</f>
        <v>33.119999999999997</v>
      </c>
      <c r="K37" s="11">
        <f>[33]Agosto!$J$14</f>
        <v>28.8</v>
      </c>
      <c r="L37" s="11">
        <f>[33]Agosto!$J$15</f>
        <v>25.2</v>
      </c>
      <c r="M37" s="11">
        <f>[33]Agosto!$J$16</f>
        <v>27.36</v>
      </c>
      <c r="N37" s="11">
        <f>[33]Agosto!$J$17</f>
        <v>26.64</v>
      </c>
      <c r="O37" s="11">
        <f>[33]Agosto!$J$18</f>
        <v>42.480000000000004</v>
      </c>
      <c r="P37" s="11">
        <f>[33]Agosto!$J$19</f>
        <v>32.04</v>
      </c>
      <c r="Q37" s="11">
        <f>[33]Agosto!$J$20</f>
        <v>31.319999999999997</v>
      </c>
      <c r="R37" s="11">
        <f>[33]Agosto!$J$21</f>
        <v>35.64</v>
      </c>
      <c r="S37" s="11">
        <f>[33]Agosto!$J$22</f>
        <v>29.52</v>
      </c>
      <c r="T37" s="11">
        <f>[33]Agosto!$J$23</f>
        <v>50.04</v>
      </c>
      <c r="U37" s="11">
        <f>[33]Agosto!$J$24</f>
        <v>28.08</v>
      </c>
      <c r="V37" s="11">
        <f>[33]Agosto!$J$25</f>
        <v>22.32</v>
      </c>
      <c r="W37" s="11">
        <f>[33]Agosto!$J$26</f>
        <v>32.04</v>
      </c>
      <c r="X37" s="11">
        <f>[33]Agosto!$J$27</f>
        <v>28.8</v>
      </c>
      <c r="Y37" s="11">
        <f>[33]Agosto!$J$28</f>
        <v>28.44</v>
      </c>
      <c r="Z37" s="11">
        <f>[33]Agosto!$J$29</f>
        <v>31.680000000000003</v>
      </c>
      <c r="AA37" s="11">
        <f>[33]Agosto!$J$30</f>
        <v>30.6</v>
      </c>
      <c r="AB37" s="11">
        <f>[33]Agosto!$J$31</f>
        <v>25.92</v>
      </c>
      <c r="AC37" s="11">
        <f>[33]Agosto!$J$32</f>
        <v>22.68</v>
      </c>
      <c r="AD37" s="11">
        <f>[33]Agosto!$J$33</f>
        <v>28.08</v>
      </c>
      <c r="AE37" s="11">
        <f>[33]Agosto!$J$34</f>
        <v>28.44</v>
      </c>
      <c r="AF37" s="11">
        <f>[33]Agosto!$J$35</f>
        <v>33.840000000000003</v>
      </c>
      <c r="AG37" s="15">
        <f t="shared" ref="AG37:AG38" si="19">MAX(B37:AF37)</f>
        <v>50.04</v>
      </c>
      <c r="AH37" s="117">
        <f t="shared" ref="AH37:AH38" si="20">AVERAGE(B37:AF37)</f>
        <v>31.668387096774193</v>
      </c>
    </row>
    <row r="38" spans="1:38" x14ac:dyDescent="0.2">
      <c r="A38" s="58" t="s">
        <v>174</v>
      </c>
      <c r="B38" s="11">
        <f>[34]Agosto!$J$5</f>
        <v>28.08</v>
      </c>
      <c r="C38" s="11">
        <f>[34]Agosto!$J$6</f>
        <v>41.4</v>
      </c>
      <c r="D38" s="11">
        <f>[34]Agosto!$J$7</f>
        <v>41.4</v>
      </c>
      <c r="E38" s="11">
        <f>[34]Agosto!$J$8</f>
        <v>28.44</v>
      </c>
      <c r="F38" s="11">
        <f>[34]Agosto!$J$9</f>
        <v>31.319999999999997</v>
      </c>
      <c r="G38" s="11">
        <f>[34]Agosto!$J$10</f>
        <v>39.24</v>
      </c>
      <c r="H38" s="11">
        <f>[34]Agosto!$J$11</f>
        <v>38.159999999999997</v>
      </c>
      <c r="I38" s="11">
        <f>[34]Agosto!$J$12</f>
        <v>26.64</v>
      </c>
      <c r="J38" s="11">
        <f>[34]Agosto!$J$13</f>
        <v>31.680000000000003</v>
      </c>
      <c r="K38" s="11">
        <f>[34]Agosto!$J$14</f>
        <v>15.48</v>
      </c>
      <c r="L38" s="11">
        <f>[34]Agosto!$J$15</f>
        <v>16.2</v>
      </c>
      <c r="M38" s="11">
        <f>[34]Agosto!$J$16</f>
        <v>11.879999999999999</v>
      </c>
      <c r="N38" s="11">
        <f>[34]Agosto!$J$17</f>
        <v>24.840000000000003</v>
      </c>
      <c r="O38" s="11">
        <f>[34]Agosto!$J$18</f>
        <v>27.36</v>
      </c>
      <c r="P38" s="11">
        <f>[34]Agosto!$J$19</f>
        <v>35.28</v>
      </c>
      <c r="Q38" s="11">
        <f>[34]Agosto!$J$20</f>
        <v>27.720000000000002</v>
      </c>
      <c r="R38" s="11">
        <f>[34]Agosto!$J$21</f>
        <v>27.720000000000002</v>
      </c>
      <c r="S38" s="11">
        <f>[34]Agosto!$J$22</f>
        <v>29.16</v>
      </c>
      <c r="T38" s="11">
        <f>[34]Agosto!$J$23</f>
        <v>24.12</v>
      </c>
      <c r="U38" s="11">
        <f>[34]Agosto!$J$24</f>
        <v>24.48</v>
      </c>
      <c r="V38" s="11">
        <f>[34]Agosto!$J$25</f>
        <v>18.720000000000002</v>
      </c>
      <c r="W38" s="11">
        <f>[34]Agosto!$J$26</f>
        <v>25.56</v>
      </c>
      <c r="X38" s="11">
        <f>[34]Agosto!$J$27</f>
        <v>28.8</v>
      </c>
      <c r="Y38" s="11">
        <f>[34]Agosto!$J$28</f>
        <v>27</v>
      </c>
      <c r="Z38" s="11">
        <f>[34]Agosto!$J$29</f>
        <v>24.840000000000003</v>
      </c>
      <c r="AA38" s="11">
        <f>[34]Agosto!$J$30</f>
        <v>18</v>
      </c>
      <c r="AB38" s="11">
        <f>[34]Agosto!$J$31</f>
        <v>19.440000000000001</v>
      </c>
      <c r="AC38" s="11">
        <f>[34]Agosto!$J$32</f>
        <v>26.28</v>
      </c>
      <c r="AD38" s="11">
        <f>[34]Agosto!$J$33</f>
        <v>19.8</v>
      </c>
      <c r="AE38" s="11">
        <f>[34]Agosto!$J$34</f>
        <v>18.36</v>
      </c>
      <c r="AF38" s="11">
        <f>[34]Agosto!$J$35</f>
        <v>13.68</v>
      </c>
      <c r="AG38" s="15">
        <f t="shared" si="19"/>
        <v>41.4</v>
      </c>
      <c r="AH38" s="117">
        <f t="shared" si="20"/>
        <v>26.163870967741932</v>
      </c>
      <c r="AK38" t="s">
        <v>47</v>
      </c>
    </row>
    <row r="39" spans="1:38" x14ac:dyDescent="0.2">
      <c r="A39" s="58" t="s">
        <v>15</v>
      </c>
      <c r="B39" s="11">
        <f>[35]Agosto!$J$5</f>
        <v>43.2</v>
      </c>
      <c r="C39" s="11">
        <f>[35]Agosto!$J$6</f>
        <v>55.440000000000005</v>
      </c>
      <c r="D39" s="11">
        <f>[35]Agosto!$J$7</f>
        <v>33.840000000000003</v>
      </c>
      <c r="E39" s="11">
        <f>[35]Agosto!$J$8</f>
        <v>29.52</v>
      </c>
      <c r="F39" s="11">
        <f>[35]Agosto!$J$9</f>
        <v>59.04</v>
      </c>
      <c r="G39" s="11">
        <f>[35]Agosto!$J$10</f>
        <v>42.84</v>
      </c>
      <c r="H39" s="11">
        <f>[35]Agosto!$J$11</f>
        <v>36</v>
      </c>
      <c r="I39" s="11">
        <f>[35]Agosto!$J$12</f>
        <v>38.880000000000003</v>
      </c>
      <c r="J39" s="11">
        <f>[35]Agosto!$J$13</f>
        <v>55.440000000000005</v>
      </c>
      <c r="K39" s="11">
        <f>[35]Agosto!$J$14</f>
        <v>38.159999999999997</v>
      </c>
      <c r="L39" s="11">
        <f>[35]Agosto!$J$15</f>
        <v>39.6</v>
      </c>
      <c r="M39" s="11">
        <f>[35]Agosto!$J$16</f>
        <v>47.88</v>
      </c>
      <c r="N39" s="11">
        <f>[35]Agosto!$J$17</f>
        <v>45</v>
      </c>
      <c r="O39" s="11">
        <f>[35]Agosto!$J$18</f>
        <v>35.64</v>
      </c>
      <c r="P39" s="11">
        <f>[35]Agosto!$J$19</f>
        <v>46.080000000000005</v>
      </c>
      <c r="Q39" s="11">
        <f>[35]Agosto!$J$20</f>
        <v>41.04</v>
      </c>
      <c r="R39" s="11">
        <f>[35]Agosto!$J$21</f>
        <v>48.24</v>
      </c>
      <c r="S39" s="11">
        <f>[35]Agosto!$J$22</f>
        <v>61.2</v>
      </c>
      <c r="T39" s="11">
        <f>[35]Agosto!$J$23</f>
        <v>31.680000000000003</v>
      </c>
      <c r="U39" s="11">
        <f>[35]Agosto!$J$24</f>
        <v>25.2</v>
      </c>
      <c r="V39" s="11">
        <f>[35]Agosto!$J$25</f>
        <v>24.48</v>
      </c>
      <c r="W39" s="11">
        <f>[35]Agosto!$J$26</f>
        <v>33.119999999999997</v>
      </c>
      <c r="X39" s="11">
        <f>[35]Agosto!$J$27</f>
        <v>35.28</v>
      </c>
      <c r="Y39" s="11">
        <f>[35]Agosto!$J$28</f>
        <v>37.800000000000004</v>
      </c>
      <c r="Z39" s="11">
        <f>[35]Agosto!$J$29</f>
        <v>48.24</v>
      </c>
      <c r="AA39" s="11">
        <f>[35]Agosto!$J$30</f>
        <v>38.159999999999997</v>
      </c>
      <c r="AB39" s="11">
        <f>[35]Agosto!$J$31</f>
        <v>29.16</v>
      </c>
      <c r="AC39" s="11">
        <f>[35]Agosto!$J$32</f>
        <v>27</v>
      </c>
      <c r="AD39" s="11">
        <f>[35]Agosto!$J$33</f>
        <v>39.6</v>
      </c>
      <c r="AE39" s="11">
        <f>[35]Agosto!$J$34</f>
        <v>37.800000000000004</v>
      </c>
      <c r="AF39" s="11">
        <f>[35]Agosto!$J$35</f>
        <v>57.6</v>
      </c>
      <c r="AG39" s="15">
        <f t="shared" ref="AG39:AG41" si="21">MAX(B39:AF39)</f>
        <v>61.2</v>
      </c>
      <c r="AH39" s="117">
        <f t="shared" ref="AH39:AH41" si="22">AVERAGE(B39:AF39)</f>
        <v>40.714838709677416</v>
      </c>
      <c r="AI39" s="12" t="s">
        <v>47</v>
      </c>
      <c r="AK39" t="s">
        <v>47</v>
      </c>
    </row>
    <row r="40" spans="1:38" x14ac:dyDescent="0.2">
      <c r="A40" s="58" t="s">
        <v>16</v>
      </c>
      <c r="B40" s="11">
        <f>[36]Agosto!$J$5</f>
        <v>40.32</v>
      </c>
      <c r="C40" s="11">
        <f>[36]Agosto!$J$6</f>
        <v>50.76</v>
      </c>
      <c r="D40" s="11">
        <f>[36]Agosto!$J$7</f>
        <v>28.08</v>
      </c>
      <c r="E40" s="11">
        <f>[36]Agosto!$J$8</f>
        <v>26.28</v>
      </c>
      <c r="F40" s="11">
        <f>[36]Agosto!$J$9</f>
        <v>17.28</v>
      </c>
      <c r="G40" s="11">
        <f>[36]Agosto!$J$10</f>
        <v>30.240000000000002</v>
      </c>
      <c r="H40" s="11">
        <f>[36]Agosto!$J$11</f>
        <v>36</v>
      </c>
      <c r="I40" s="11">
        <f>[36]Agosto!$J$12</f>
        <v>32.4</v>
      </c>
      <c r="J40" s="11">
        <f>[36]Agosto!$J$13</f>
        <v>31.319999999999997</v>
      </c>
      <c r="K40" s="11">
        <f>[36]Agosto!$J$14</f>
        <v>32.04</v>
      </c>
      <c r="L40" s="11">
        <f>[36]Agosto!$J$15</f>
        <v>37.800000000000004</v>
      </c>
      <c r="M40" s="11">
        <f>[36]Agosto!$J$16</f>
        <v>32.4</v>
      </c>
      <c r="N40" s="11">
        <f>[36]Agosto!$J$17</f>
        <v>45.72</v>
      </c>
      <c r="O40" s="11">
        <f>[36]Agosto!$J$18</f>
        <v>30.240000000000002</v>
      </c>
      <c r="P40" s="11">
        <f>[36]Agosto!$J$19</f>
        <v>18.720000000000002</v>
      </c>
      <c r="Q40" s="11">
        <f>[36]Agosto!$J$20</f>
        <v>36.72</v>
      </c>
      <c r="R40" s="11">
        <f>[36]Agosto!$J$21</f>
        <v>45.36</v>
      </c>
      <c r="S40" s="11">
        <f>[36]Agosto!$J$22</f>
        <v>51.12</v>
      </c>
      <c r="T40" s="11">
        <f>[36]Agosto!$J$23</f>
        <v>27</v>
      </c>
      <c r="U40" s="11">
        <f>[36]Agosto!$J$24</f>
        <v>25.2</v>
      </c>
      <c r="V40" s="11">
        <f>[36]Agosto!$J$25</f>
        <v>17.28</v>
      </c>
      <c r="W40" s="11">
        <f>[36]Agosto!$J$26</f>
        <v>20.88</v>
      </c>
      <c r="X40" s="11">
        <f>[36]Agosto!$J$27</f>
        <v>24.48</v>
      </c>
      <c r="Y40" s="11">
        <f>[36]Agosto!$J$28</f>
        <v>19.440000000000001</v>
      </c>
      <c r="Z40" s="11">
        <f>[36]Agosto!$J$29</f>
        <v>27</v>
      </c>
      <c r="AA40" s="11">
        <f>[36]Agosto!$J$30</f>
        <v>60.480000000000004</v>
      </c>
      <c r="AB40" s="11">
        <f>[36]Agosto!$J$31</f>
        <v>24.840000000000003</v>
      </c>
      <c r="AC40" s="11">
        <f>[36]Agosto!$J$32</f>
        <v>27</v>
      </c>
      <c r="AD40" s="11">
        <f>[36]Agosto!$J$33</f>
        <v>30.96</v>
      </c>
      <c r="AE40" s="11">
        <f>[36]Agosto!$J$34</f>
        <v>30.240000000000002</v>
      </c>
      <c r="AF40" s="11">
        <f>[36]Agosto!$J$35</f>
        <v>30.6</v>
      </c>
      <c r="AG40" s="15">
        <f t="shared" si="21"/>
        <v>60.480000000000004</v>
      </c>
      <c r="AH40" s="117">
        <f t="shared" si="22"/>
        <v>31.877419354838718</v>
      </c>
      <c r="AL40" t="s">
        <v>47</v>
      </c>
    </row>
    <row r="41" spans="1:38" x14ac:dyDescent="0.2">
      <c r="A41" s="58" t="s">
        <v>175</v>
      </c>
      <c r="B41" s="11">
        <f>[37]Agosto!$J$5</f>
        <v>50.04</v>
      </c>
      <c r="C41" s="11">
        <f>[37]Agosto!$J$6</f>
        <v>44.28</v>
      </c>
      <c r="D41" s="11">
        <f>[37]Agosto!$J$7</f>
        <v>49.32</v>
      </c>
      <c r="E41" s="11">
        <f>[37]Agosto!$J$8</f>
        <v>34.56</v>
      </c>
      <c r="F41" s="11">
        <f>[37]Agosto!$J$9</f>
        <v>30.6</v>
      </c>
      <c r="G41" s="11">
        <f>[37]Agosto!$J$10</f>
        <v>54.72</v>
      </c>
      <c r="H41" s="11">
        <f>[37]Agosto!$J$11</f>
        <v>38.880000000000003</v>
      </c>
      <c r="I41" s="11">
        <f>[37]Agosto!$J$12</f>
        <v>30.6</v>
      </c>
      <c r="J41" s="11">
        <f>[37]Agosto!$J$13</f>
        <v>38.159999999999997</v>
      </c>
      <c r="K41" s="11">
        <f>[37]Agosto!$J$14</f>
        <v>29.16</v>
      </c>
      <c r="L41" s="11">
        <f>[37]Agosto!$J$15</f>
        <v>38.519999999999996</v>
      </c>
      <c r="M41" s="11">
        <f>[37]Agosto!$J$16</f>
        <v>36.36</v>
      </c>
      <c r="N41" s="11">
        <f>[37]Agosto!$J$17</f>
        <v>40.680000000000007</v>
      </c>
      <c r="O41" s="11">
        <f>[37]Agosto!$J$18</f>
        <v>38.519999999999996</v>
      </c>
      <c r="P41" s="11">
        <f>[37]Agosto!$J$19</f>
        <v>30.96</v>
      </c>
      <c r="Q41" s="11">
        <f>[37]Agosto!$J$20</f>
        <v>32.4</v>
      </c>
      <c r="R41" s="11">
        <f>[37]Agosto!$J$21</f>
        <v>36.36</v>
      </c>
      <c r="S41" s="11">
        <f>[37]Agosto!$J$22</f>
        <v>42.84</v>
      </c>
      <c r="T41" s="11">
        <f>[37]Agosto!$J$23</f>
        <v>35.64</v>
      </c>
      <c r="U41" s="11">
        <f>[37]Agosto!$J$24</f>
        <v>24.48</v>
      </c>
      <c r="V41" s="11">
        <f>[37]Agosto!$J$25</f>
        <v>31.680000000000003</v>
      </c>
      <c r="W41" s="11">
        <f>[37]Agosto!$J$26</f>
        <v>28.8</v>
      </c>
      <c r="X41" s="11">
        <f>[37]Agosto!$J$27</f>
        <v>32.4</v>
      </c>
      <c r="Y41" s="11">
        <f>[37]Agosto!$J$28</f>
        <v>29.52</v>
      </c>
      <c r="Z41" s="11">
        <f>[37]Agosto!$J$29</f>
        <v>29.16</v>
      </c>
      <c r="AA41" s="11">
        <f>[37]Agosto!$J$30</f>
        <v>25.56</v>
      </c>
      <c r="AB41" s="11">
        <f>[37]Agosto!$J$31</f>
        <v>20.52</v>
      </c>
      <c r="AC41" s="11">
        <f>[37]Agosto!$J$32</f>
        <v>39.24</v>
      </c>
      <c r="AD41" s="11">
        <f>[37]Agosto!$J$33</f>
        <v>37.440000000000005</v>
      </c>
      <c r="AE41" s="11">
        <f>[37]Agosto!$J$34</f>
        <v>43.2</v>
      </c>
      <c r="AF41" s="11">
        <f>[37]Agosto!$J$35</f>
        <v>48.6</v>
      </c>
      <c r="AG41" s="15">
        <f t="shared" si="21"/>
        <v>54.72</v>
      </c>
      <c r="AH41" s="117">
        <f t="shared" si="22"/>
        <v>36.232258064516124</v>
      </c>
    </row>
    <row r="42" spans="1:38" x14ac:dyDescent="0.2">
      <c r="A42" s="58" t="s">
        <v>17</v>
      </c>
      <c r="B42" s="11">
        <f>[38]Agosto!$J$5</f>
        <v>53.64</v>
      </c>
      <c r="C42" s="11">
        <f>[38]Agosto!$J$6</f>
        <v>50.4</v>
      </c>
      <c r="D42" s="11">
        <f>[38]Agosto!$J$7</f>
        <v>39.6</v>
      </c>
      <c r="E42" s="11">
        <f>[38]Agosto!$J$8</f>
        <v>30.240000000000002</v>
      </c>
      <c r="F42" s="11">
        <f>[38]Agosto!$J$9</f>
        <v>31.319999999999997</v>
      </c>
      <c r="G42" s="11">
        <f>[38]Agosto!$J$10</f>
        <v>44.64</v>
      </c>
      <c r="H42" s="11">
        <f>[38]Agosto!$J$11</f>
        <v>46.800000000000004</v>
      </c>
      <c r="I42" s="11">
        <f>[38]Agosto!$J$12</f>
        <v>30.96</v>
      </c>
      <c r="J42" s="11">
        <f>[38]Agosto!$J$13</f>
        <v>48.96</v>
      </c>
      <c r="K42" s="11">
        <f>[38]Agosto!$J$14</f>
        <v>24.840000000000003</v>
      </c>
      <c r="L42" s="11">
        <f>[38]Agosto!$J$15</f>
        <v>41.04</v>
      </c>
      <c r="M42" s="11">
        <f>[38]Agosto!$J$16</f>
        <v>48.96</v>
      </c>
      <c r="N42" s="11">
        <f>[38]Agosto!$J$17</f>
        <v>41.4</v>
      </c>
      <c r="O42" s="11">
        <f>[38]Agosto!$J$18</f>
        <v>36.72</v>
      </c>
      <c r="P42" s="11">
        <f>[38]Agosto!$J$19</f>
        <v>33.840000000000003</v>
      </c>
      <c r="Q42" s="11">
        <f>[38]Agosto!$J$20</f>
        <v>47.519999999999996</v>
      </c>
      <c r="R42" s="11">
        <f>[38]Agosto!$J$21</f>
        <v>51.480000000000004</v>
      </c>
      <c r="S42" s="11">
        <f>[38]Agosto!$J$22</f>
        <v>58.680000000000007</v>
      </c>
      <c r="T42" s="11">
        <f>[38]Agosto!$J$23</f>
        <v>38.519999999999996</v>
      </c>
      <c r="U42" s="11">
        <f>[38]Agosto!$J$24</f>
        <v>31.680000000000003</v>
      </c>
      <c r="V42" s="11">
        <f>[38]Agosto!$J$25</f>
        <v>28.44</v>
      </c>
      <c r="W42" s="11">
        <f>[38]Agosto!$J$26</f>
        <v>28.08</v>
      </c>
      <c r="X42" s="11">
        <f>[38]Agosto!$J$27</f>
        <v>24.48</v>
      </c>
      <c r="Y42" s="11">
        <f>[38]Agosto!$J$28</f>
        <v>28.44</v>
      </c>
      <c r="Z42" s="11">
        <f>[38]Agosto!$J$29</f>
        <v>36</v>
      </c>
      <c r="AA42" s="11">
        <f>[38]Agosto!$J$30</f>
        <v>48.24</v>
      </c>
      <c r="AB42" s="11">
        <f>[38]Agosto!$J$31</f>
        <v>32.04</v>
      </c>
      <c r="AC42" s="11">
        <f>[38]Agosto!$J$32</f>
        <v>29.880000000000003</v>
      </c>
      <c r="AD42" s="11">
        <f>[38]Agosto!$J$33</f>
        <v>38.159999999999997</v>
      </c>
      <c r="AE42" s="11">
        <f>[38]Agosto!$J$34</f>
        <v>48.24</v>
      </c>
      <c r="AF42" s="11">
        <f>[38]Agosto!$J$35</f>
        <v>50.04</v>
      </c>
      <c r="AG42" s="15">
        <f t="shared" ref="AG42:AG43" si="23">MAX(B42:AF42)</f>
        <v>58.680000000000007</v>
      </c>
      <c r="AH42" s="117">
        <f t="shared" ref="AH42:AH43" si="24">AVERAGE(B42:AF42)</f>
        <v>39.46064516129033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[39]Agosto!$J$5</f>
        <v>43.92</v>
      </c>
      <c r="C43" s="11">
        <f>[39]Agosto!$J$6</f>
        <v>60.480000000000004</v>
      </c>
      <c r="D43" s="11">
        <f>[39]Agosto!$J$7</f>
        <v>48.24</v>
      </c>
      <c r="E43" s="11">
        <f>[39]Agosto!$J$8</f>
        <v>39.96</v>
      </c>
      <c r="F43" s="11">
        <f>[39]Agosto!$J$9</f>
        <v>43.92</v>
      </c>
      <c r="G43" s="11">
        <f>[39]Agosto!$J$10</f>
        <v>41.76</v>
      </c>
      <c r="H43" s="11">
        <f>[39]Agosto!$J$11</f>
        <v>36.72</v>
      </c>
      <c r="I43" s="11">
        <f>[39]Agosto!$J$12</f>
        <v>38.880000000000003</v>
      </c>
      <c r="J43" s="11">
        <f>[39]Agosto!$J$13</f>
        <v>41.04</v>
      </c>
      <c r="K43" s="11">
        <f>[39]Agosto!$J$14</f>
        <v>28.8</v>
      </c>
      <c r="L43" s="11">
        <f>[39]Agosto!$J$15</f>
        <v>36.36</v>
      </c>
      <c r="M43" s="11">
        <f>[39]Agosto!$J$16</f>
        <v>35.28</v>
      </c>
      <c r="N43" s="11">
        <f>[39]Agosto!$J$17</f>
        <v>28.44</v>
      </c>
      <c r="O43" s="11">
        <f>[39]Agosto!$J$18</f>
        <v>43.92</v>
      </c>
      <c r="P43" s="11">
        <f>[39]Agosto!$J$19</f>
        <v>39.6</v>
      </c>
      <c r="Q43" s="11">
        <f>[39]Agosto!$J$20</f>
        <v>45.36</v>
      </c>
      <c r="R43" s="11">
        <f>[39]Agosto!$J$21</f>
        <v>46.440000000000005</v>
      </c>
      <c r="S43" s="11">
        <f>[39]Agosto!$J$22</f>
        <v>37.440000000000005</v>
      </c>
      <c r="T43" s="11">
        <f>[39]Agosto!$J$23</f>
        <v>29.880000000000003</v>
      </c>
      <c r="U43" s="11">
        <f>[39]Agosto!$J$24</f>
        <v>24.12</v>
      </c>
      <c r="V43" s="11">
        <f>[39]Agosto!$J$25</f>
        <v>30.96</v>
      </c>
      <c r="W43" s="11">
        <f>[39]Agosto!$J$26</f>
        <v>42.84</v>
      </c>
      <c r="X43" s="11">
        <f>[39]Agosto!$J$27</f>
        <v>41.76</v>
      </c>
      <c r="Y43" s="11">
        <f>[39]Agosto!$J$28</f>
        <v>42.480000000000004</v>
      </c>
      <c r="Z43" s="11">
        <f>[39]Agosto!$J$29</f>
        <v>43.2</v>
      </c>
      <c r="AA43" s="11">
        <f>[39]Agosto!$J$30</f>
        <v>38.880000000000003</v>
      </c>
      <c r="AB43" s="11">
        <f>[39]Agosto!$J$31</f>
        <v>31.319999999999997</v>
      </c>
      <c r="AC43" s="11">
        <f>[39]Agosto!$J$32</f>
        <v>36.36</v>
      </c>
      <c r="AD43" s="11">
        <f>[39]Agosto!$J$33</f>
        <v>33.480000000000004</v>
      </c>
      <c r="AE43" s="11">
        <f>[39]Agosto!$J$34</f>
        <v>32.76</v>
      </c>
      <c r="AF43" s="11">
        <f>[39]Agosto!$J$35</f>
        <v>67.319999999999993</v>
      </c>
      <c r="AG43" s="87">
        <f t="shared" si="23"/>
        <v>67.319999999999993</v>
      </c>
      <c r="AH43" s="109">
        <f t="shared" si="24"/>
        <v>39.73935483870968</v>
      </c>
      <c r="AK43" t="s">
        <v>47</v>
      </c>
    </row>
    <row r="44" spans="1:38" x14ac:dyDescent="0.2">
      <c r="A44" s="58" t="s">
        <v>18</v>
      </c>
      <c r="B44" s="11">
        <f>[40]Agosto!$J$5</f>
        <v>47.88</v>
      </c>
      <c r="C44" s="11">
        <f>[40]Agosto!$J$6</f>
        <v>48.96</v>
      </c>
      <c r="D44" s="11">
        <f>[40]Agosto!$J$7</f>
        <v>42.84</v>
      </c>
      <c r="E44" s="11">
        <f>[40]Agosto!$J$8</f>
        <v>34.56</v>
      </c>
      <c r="F44" s="11">
        <f>[40]Agosto!$J$9</f>
        <v>44.64</v>
      </c>
      <c r="G44" s="11">
        <f>[40]Agosto!$J$10</f>
        <v>50.4</v>
      </c>
      <c r="H44" s="11">
        <f>[40]Agosto!$J$11</f>
        <v>47.16</v>
      </c>
      <c r="I44" s="11">
        <f>[40]Agosto!$J$12</f>
        <v>39.96</v>
      </c>
      <c r="J44" s="11">
        <f>[40]Agosto!$J$13</f>
        <v>43.56</v>
      </c>
      <c r="K44" s="11">
        <f>[40]Agosto!$J$14</f>
        <v>35.28</v>
      </c>
      <c r="L44" s="11">
        <f>[40]Agosto!$J$15</f>
        <v>43.2</v>
      </c>
      <c r="M44" s="11">
        <f>[40]Agosto!$J$16</f>
        <v>43.2</v>
      </c>
      <c r="N44" s="11">
        <f>[40]Agosto!$J$17</f>
        <v>43.92</v>
      </c>
      <c r="O44" s="11">
        <f>[40]Agosto!$J$18</f>
        <v>45</v>
      </c>
      <c r="P44" s="11">
        <f>[40]Agosto!$J$19</f>
        <v>42.480000000000004</v>
      </c>
      <c r="Q44" s="11">
        <f>[40]Agosto!$J$20</f>
        <v>34.200000000000003</v>
      </c>
      <c r="R44" s="11">
        <f>[40]Agosto!$J$21</f>
        <v>46.080000000000005</v>
      </c>
      <c r="S44" s="11">
        <f>[40]Agosto!$J$22</f>
        <v>51.84</v>
      </c>
      <c r="T44" s="11">
        <f>[40]Agosto!$J$23</f>
        <v>32.76</v>
      </c>
      <c r="U44" s="11">
        <f>[40]Agosto!$J$24</f>
        <v>30.96</v>
      </c>
      <c r="V44" s="11">
        <f>[40]Agosto!$J$25</f>
        <v>50.04</v>
      </c>
      <c r="W44" s="11">
        <f>[40]Agosto!$J$26</f>
        <v>33.119999999999997</v>
      </c>
      <c r="X44" s="11">
        <f>[40]Agosto!$J$27</f>
        <v>29.52</v>
      </c>
      <c r="Y44" s="11">
        <f>[40]Agosto!$J$28</f>
        <v>34.56</v>
      </c>
      <c r="Z44" s="11">
        <f>[40]Agosto!$J$29</f>
        <v>35.64</v>
      </c>
      <c r="AA44" s="11">
        <f>[40]Agosto!$J$30</f>
        <v>35.64</v>
      </c>
      <c r="AB44" s="11">
        <f>[40]Agosto!$J$31</f>
        <v>44.28</v>
      </c>
      <c r="AC44" s="11">
        <f>[40]Agosto!$J$32</f>
        <v>38.880000000000003</v>
      </c>
      <c r="AD44" s="11">
        <f>[40]Agosto!$J$33</f>
        <v>34.56</v>
      </c>
      <c r="AE44" s="11">
        <f>[40]Agosto!$J$34</f>
        <v>45.72</v>
      </c>
      <c r="AF44" s="11">
        <f>[40]Agosto!$J$35</f>
        <v>61.2</v>
      </c>
      <c r="AG44" s="15">
        <f t="shared" ref="AG44:AG45" si="25">MAX(B44:AF44)</f>
        <v>61.2</v>
      </c>
      <c r="AH44" s="117">
        <f t="shared" ref="AH44:AH45" si="26">AVERAGE(B44:AF44)</f>
        <v>41.678709677419363</v>
      </c>
      <c r="AK44" t="s">
        <v>47</v>
      </c>
    </row>
    <row r="45" spans="1:38" x14ac:dyDescent="0.2">
      <c r="A45" s="58" t="s">
        <v>162</v>
      </c>
      <c r="B45" s="11">
        <f>[41]Agosto!$J$5</f>
        <v>45.72</v>
      </c>
      <c r="C45" s="11">
        <f>[41]Agosto!$J$6</f>
        <v>46.440000000000005</v>
      </c>
      <c r="D45" s="11">
        <f>[41]Agosto!$J$7</f>
        <v>45</v>
      </c>
      <c r="E45" s="11">
        <f>[41]Agosto!$J$8</f>
        <v>30.240000000000002</v>
      </c>
      <c r="F45" s="11">
        <f>[41]Agosto!$J$9</f>
        <v>32.04</v>
      </c>
      <c r="G45" s="11">
        <f>[41]Agosto!$J$10</f>
        <v>61.2</v>
      </c>
      <c r="H45" s="11">
        <f>[41]Agosto!$J$11</f>
        <v>37.800000000000004</v>
      </c>
      <c r="I45" s="11">
        <f>[41]Agosto!$J$12</f>
        <v>32.76</v>
      </c>
      <c r="J45" s="11">
        <f>[41]Agosto!$J$13</f>
        <v>37.440000000000005</v>
      </c>
      <c r="K45" s="11">
        <f>[41]Agosto!$J$14</f>
        <v>33.119999999999997</v>
      </c>
      <c r="L45" s="11">
        <f>[41]Agosto!$J$15</f>
        <v>25.92</v>
      </c>
      <c r="M45" s="11">
        <f>[41]Agosto!$J$16</f>
        <v>40.32</v>
      </c>
      <c r="N45" s="11">
        <f>[41]Agosto!$J$17</f>
        <v>23.400000000000002</v>
      </c>
      <c r="O45" s="11">
        <f>[41]Agosto!$J$18</f>
        <v>42.84</v>
      </c>
      <c r="P45" s="11">
        <f>[41]Agosto!$J$19</f>
        <v>43.2</v>
      </c>
      <c r="Q45" s="11">
        <f>[41]Agosto!$J$20</f>
        <v>37.800000000000004</v>
      </c>
      <c r="R45" s="11">
        <f>[41]Agosto!$J$21</f>
        <v>47.16</v>
      </c>
      <c r="S45" s="11">
        <f>[41]Agosto!$J$22</f>
        <v>28.8</v>
      </c>
      <c r="T45" s="11">
        <f>[41]Agosto!$J$23</f>
        <v>22.68</v>
      </c>
      <c r="U45" s="11">
        <f>[41]Agosto!$J$24</f>
        <v>21.96</v>
      </c>
      <c r="V45" s="11">
        <f>[41]Agosto!$J$25</f>
        <v>29.16</v>
      </c>
      <c r="W45" s="11">
        <f>[41]Agosto!$J$26</f>
        <v>33.480000000000004</v>
      </c>
      <c r="X45" s="11">
        <f>[41]Agosto!$J$27</f>
        <v>31.680000000000003</v>
      </c>
      <c r="Y45" s="11">
        <f>[41]Agosto!$J$28</f>
        <v>32.04</v>
      </c>
      <c r="Z45" s="11">
        <f>[41]Agosto!$J$29</f>
        <v>42.480000000000004</v>
      </c>
      <c r="AA45" s="11">
        <f>[41]Agosto!$J$30</f>
        <v>34.56</v>
      </c>
      <c r="AB45" s="11">
        <f>[41]Agosto!$J$31</f>
        <v>32.4</v>
      </c>
      <c r="AC45" s="11">
        <f>[41]Agosto!$J$32</f>
        <v>31.319999999999997</v>
      </c>
      <c r="AD45" s="11">
        <f>[41]Agosto!$J$33</f>
        <v>23.400000000000002</v>
      </c>
      <c r="AE45" s="11">
        <f>[41]Agosto!$J$34</f>
        <v>30.96</v>
      </c>
      <c r="AF45" s="11">
        <f>[41]Agosto!$J$35</f>
        <v>42.12</v>
      </c>
      <c r="AG45" s="87">
        <f t="shared" si="25"/>
        <v>61.2</v>
      </c>
      <c r="AH45" s="109">
        <f t="shared" si="26"/>
        <v>35.465806451612899</v>
      </c>
      <c r="AK45" t="s">
        <v>47</v>
      </c>
      <c r="AL45" t="s">
        <v>47</v>
      </c>
    </row>
    <row r="46" spans="1:38" x14ac:dyDescent="0.2">
      <c r="A46" s="58" t="s">
        <v>19</v>
      </c>
      <c r="B46" s="11">
        <f>[42]Agosto!$J$5</f>
        <v>41.04</v>
      </c>
      <c r="C46" s="11">
        <f>[42]Agosto!$J$6</f>
        <v>62.28</v>
      </c>
      <c r="D46" s="11">
        <f>[42]Agosto!$J$7</f>
        <v>34.92</v>
      </c>
      <c r="E46" s="11">
        <f>[42]Agosto!$J$8</f>
        <v>28.44</v>
      </c>
      <c r="F46" s="11">
        <f>[42]Agosto!$J$9</f>
        <v>39.24</v>
      </c>
      <c r="G46" s="11">
        <f>[42]Agosto!$J$10</f>
        <v>47.519999999999996</v>
      </c>
      <c r="H46" s="11">
        <f>[42]Agosto!$J$11</f>
        <v>39.24</v>
      </c>
      <c r="I46" s="11">
        <f>[42]Agosto!$J$12</f>
        <v>37.440000000000005</v>
      </c>
      <c r="J46" s="11">
        <f>[42]Agosto!$J$13</f>
        <v>41.04</v>
      </c>
      <c r="K46" s="11">
        <f>[42]Agosto!$J$14</f>
        <v>41.04</v>
      </c>
      <c r="L46" s="11">
        <f>[42]Agosto!$J$15</f>
        <v>38.880000000000003</v>
      </c>
      <c r="M46" s="11">
        <f>[42]Agosto!$J$16</f>
        <v>49.32</v>
      </c>
      <c r="N46" s="11">
        <f>[42]Agosto!$J$17</f>
        <v>58.32</v>
      </c>
      <c r="O46" s="11">
        <f>[42]Agosto!$J$18</f>
        <v>41.76</v>
      </c>
      <c r="P46" s="11">
        <f>[42]Agosto!$J$19</f>
        <v>39.96</v>
      </c>
      <c r="Q46" s="11">
        <f>[42]Agosto!$J$20</f>
        <v>39.96</v>
      </c>
      <c r="R46" s="11">
        <f>[42]Agosto!$J$21</f>
        <v>47.16</v>
      </c>
      <c r="S46" s="11">
        <f>[42]Agosto!$J$22</f>
        <v>37.080000000000005</v>
      </c>
      <c r="T46" s="11">
        <f>[42]Agosto!$J$23</f>
        <v>29.52</v>
      </c>
      <c r="U46" s="11">
        <f>[42]Agosto!$J$24</f>
        <v>28.8</v>
      </c>
      <c r="V46" s="11">
        <f>[42]Agosto!$J$25</f>
        <v>19.079999999999998</v>
      </c>
      <c r="W46" s="11">
        <f>[42]Agosto!$J$26</f>
        <v>29.16</v>
      </c>
      <c r="X46" s="11">
        <f>[42]Agosto!$J$27</f>
        <v>33.480000000000004</v>
      </c>
      <c r="Y46" s="11">
        <f>[42]Agosto!$J$28</f>
        <v>40.32</v>
      </c>
      <c r="Z46" s="11">
        <f>[42]Agosto!$J$29</f>
        <v>46.440000000000005</v>
      </c>
      <c r="AA46" s="11">
        <f>[42]Agosto!$J$30</f>
        <v>39.6</v>
      </c>
      <c r="AB46" s="11">
        <f>[42]Agosto!$J$31</f>
        <v>24.840000000000003</v>
      </c>
      <c r="AC46" s="11">
        <f>[42]Agosto!$J$32</f>
        <v>33.480000000000004</v>
      </c>
      <c r="AD46" s="11">
        <f>[42]Agosto!$J$33</f>
        <v>39.24</v>
      </c>
      <c r="AE46" s="11">
        <f>[42]Agosto!$J$34</f>
        <v>36.36</v>
      </c>
      <c r="AF46" s="11">
        <f>[42]Agosto!$J$35</f>
        <v>42.480000000000004</v>
      </c>
      <c r="AG46" s="15">
        <f t="shared" ref="AG46:AG47" si="27">MAX(B46:AF46)</f>
        <v>62.28</v>
      </c>
      <c r="AH46" s="117">
        <f t="shared" ref="AH46" si="28">AVERAGE(B46:AF46)</f>
        <v>38.949677419354842</v>
      </c>
      <c r="AI46" s="12" t="s">
        <v>47</v>
      </c>
      <c r="AJ46" t="s">
        <v>47</v>
      </c>
      <c r="AK46" t="s">
        <v>47</v>
      </c>
    </row>
    <row r="47" spans="1:38" x14ac:dyDescent="0.2">
      <c r="A47" s="58" t="s">
        <v>31</v>
      </c>
      <c r="B47" s="11">
        <f>[43]Agosto!$J$5</f>
        <v>41.04</v>
      </c>
      <c r="C47" s="11">
        <f>[43]Agosto!$J$6</f>
        <v>46.440000000000005</v>
      </c>
      <c r="D47" s="11">
        <f>[43]Agosto!$J$7</f>
        <v>55.800000000000004</v>
      </c>
      <c r="E47" s="11">
        <f>[43]Agosto!$J$8</f>
        <v>29.52</v>
      </c>
      <c r="F47" s="11">
        <f>[43]Agosto!$J$9</f>
        <v>34.200000000000003</v>
      </c>
      <c r="G47" s="11">
        <f>[43]Agosto!$J$10</f>
        <v>43.92</v>
      </c>
      <c r="H47" s="11">
        <f>[43]Agosto!$J$11</f>
        <v>34.56</v>
      </c>
      <c r="I47" s="11">
        <f>[43]Agosto!$J$12</f>
        <v>34.200000000000003</v>
      </c>
      <c r="J47" s="11">
        <f>[43]Agosto!$J$13</f>
        <v>42.480000000000004</v>
      </c>
      <c r="K47" s="11">
        <f>[43]Agosto!$J$14</f>
        <v>27</v>
      </c>
      <c r="L47" s="11">
        <f>[43]Agosto!$J$15</f>
        <v>40.32</v>
      </c>
      <c r="M47" s="11">
        <f>[43]Agosto!$J$16</f>
        <v>34.92</v>
      </c>
      <c r="N47" s="11">
        <f>[43]Agosto!$J$17</f>
        <v>43.56</v>
      </c>
      <c r="O47" s="11">
        <f>[43]Agosto!$J$18</f>
        <v>42.480000000000004</v>
      </c>
      <c r="P47" s="11">
        <f>[43]Agosto!$J$19</f>
        <v>40.32</v>
      </c>
      <c r="Q47" s="11">
        <f>[43]Agosto!$J$20</f>
        <v>47.88</v>
      </c>
      <c r="R47" s="11">
        <f>[43]Agosto!$J$21</f>
        <v>45.72</v>
      </c>
      <c r="S47" s="11">
        <f>[43]Agosto!$J$22</f>
        <v>38.159999999999997</v>
      </c>
      <c r="T47" s="11">
        <f>[43]Agosto!$J$23</f>
        <v>28.8</v>
      </c>
      <c r="U47" s="11">
        <f>[43]Agosto!$J$24</f>
        <v>21.240000000000002</v>
      </c>
      <c r="V47" s="11">
        <f>[43]Agosto!$J$25</f>
        <v>25.56</v>
      </c>
      <c r="W47" s="11">
        <f>[43]Agosto!$J$26</f>
        <v>38.519999999999996</v>
      </c>
      <c r="X47" s="11">
        <f>[43]Agosto!$J$27</f>
        <v>30.240000000000002</v>
      </c>
      <c r="Y47" s="11">
        <f>[43]Agosto!$J$28</f>
        <v>39.24</v>
      </c>
      <c r="Z47" s="11">
        <f>[43]Agosto!$J$29</f>
        <v>37.800000000000004</v>
      </c>
      <c r="AA47" s="11">
        <f>[43]Agosto!$J$30</f>
        <v>39.96</v>
      </c>
      <c r="AB47" s="11">
        <f>[43]Agosto!$J$31</f>
        <v>43.56</v>
      </c>
      <c r="AC47" s="11">
        <f>[43]Agosto!$J$32</f>
        <v>31.319999999999997</v>
      </c>
      <c r="AD47" s="11">
        <f>[43]Agosto!$J$33</f>
        <v>32.4</v>
      </c>
      <c r="AE47" s="11">
        <f>[43]Agosto!$J$34</f>
        <v>35.64</v>
      </c>
      <c r="AF47" s="11">
        <f>[43]Agosto!$J$35</f>
        <v>36</v>
      </c>
      <c r="AG47" s="15">
        <f t="shared" si="27"/>
        <v>55.800000000000004</v>
      </c>
      <c r="AH47" s="117">
        <f>AVERAGE(B47:AF47)</f>
        <v>37.509677419354844</v>
      </c>
      <c r="AK47" t="s">
        <v>47</v>
      </c>
    </row>
    <row r="48" spans="1:38" x14ac:dyDescent="0.2">
      <c r="A48" s="58" t="s">
        <v>44</v>
      </c>
      <c r="B48" s="11">
        <f>[44]Agosto!$J$5</f>
        <v>48.24</v>
      </c>
      <c r="C48" s="11">
        <f>[44]Agosto!$J$6</f>
        <v>42.480000000000004</v>
      </c>
      <c r="D48" s="11">
        <f>[44]Agosto!$J$7</f>
        <v>45.36</v>
      </c>
      <c r="E48" s="11">
        <f>[44]Agosto!$J$8</f>
        <v>56.88</v>
      </c>
      <c r="F48" s="11">
        <f>[44]Agosto!$J$9</f>
        <v>40.32</v>
      </c>
      <c r="G48" s="11">
        <f>[44]Agosto!$J$10</f>
        <v>49.32</v>
      </c>
      <c r="H48" s="11">
        <f>[44]Agosto!$J$11</f>
        <v>47.519999999999996</v>
      </c>
      <c r="I48" s="11">
        <f>[44]Agosto!$J$12</f>
        <v>39.6</v>
      </c>
      <c r="J48" s="11">
        <f>[44]Agosto!$J$13</f>
        <v>45.36</v>
      </c>
      <c r="K48" s="11">
        <f>[44]Agosto!$J$14</f>
        <v>31.319999999999997</v>
      </c>
      <c r="L48" s="11">
        <f>[44]Agosto!$J$15</f>
        <v>38.880000000000003</v>
      </c>
      <c r="M48" s="11">
        <f>[44]Agosto!$J$16</f>
        <v>43.56</v>
      </c>
      <c r="N48" s="11">
        <f>[44]Agosto!$J$17</f>
        <v>39.24</v>
      </c>
      <c r="O48" s="11">
        <f>[44]Agosto!$J$18</f>
        <v>41.04</v>
      </c>
      <c r="P48" s="11">
        <f>[44]Agosto!$J$19</f>
        <v>42.12</v>
      </c>
      <c r="Q48" s="11">
        <f>[44]Agosto!$J$20</f>
        <v>41.76</v>
      </c>
      <c r="R48" s="11">
        <f>[44]Agosto!$J$21</f>
        <v>52.56</v>
      </c>
      <c r="S48" s="11">
        <f>[44]Agosto!$J$22</f>
        <v>46.080000000000005</v>
      </c>
      <c r="T48" s="11">
        <f>[44]Agosto!$J$23</f>
        <v>34.56</v>
      </c>
      <c r="U48" s="11">
        <f>[44]Agosto!$J$24</f>
        <v>36.36</v>
      </c>
      <c r="V48" s="11">
        <f>[44]Agosto!$J$25</f>
        <v>28.44</v>
      </c>
      <c r="W48" s="11">
        <f>[44]Agosto!$J$26</f>
        <v>34.56</v>
      </c>
      <c r="X48" s="11">
        <f>[44]Agosto!$J$27</f>
        <v>31.680000000000003</v>
      </c>
      <c r="Y48" s="11">
        <f>[44]Agosto!$J$28</f>
        <v>30.6</v>
      </c>
      <c r="Z48" s="11">
        <f>[44]Agosto!$J$29</f>
        <v>37.440000000000005</v>
      </c>
      <c r="AA48" s="11">
        <f>[44]Agosto!$J$30</f>
        <v>35.28</v>
      </c>
      <c r="AB48" s="11">
        <f>[44]Agosto!$J$31</f>
        <v>51.12</v>
      </c>
      <c r="AC48" s="11">
        <f>[44]Agosto!$J$32</f>
        <v>35.28</v>
      </c>
      <c r="AD48" s="11">
        <f>[44]Agosto!$J$33</f>
        <v>32.04</v>
      </c>
      <c r="AE48" s="11">
        <f>[44]Agosto!$J$34</f>
        <v>41.4</v>
      </c>
      <c r="AF48" s="11">
        <f>[44]Agosto!$J$35</f>
        <v>39.24</v>
      </c>
      <c r="AG48" s="15">
        <f>MAX(B48:AF48)</f>
        <v>56.88</v>
      </c>
      <c r="AH48" s="117">
        <f>AVERAGE(B48:AF48)</f>
        <v>40.633548387096781</v>
      </c>
      <c r="AI48" s="12" t="s">
        <v>47</v>
      </c>
      <c r="AK48" t="s">
        <v>47</v>
      </c>
    </row>
    <row r="49" spans="1:38" x14ac:dyDescent="0.2">
      <c r="A49" s="58" t="s">
        <v>20</v>
      </c>
      <c r="B49" s="11" t="str">
        <f>[45]Agosto!$J$5</f>
        <v>*</v>
      </c>
      <c r="C49" s="11" t="str">
        <f>[45]Agosto!$J$6</f>
        <v>*</v>
      </c>
      <c r="D49" s="11" t="str">
        <f>[45]Agosto!$J$7</f>
        <v>*</v>
      </c>
      <c r="E49" s="11" t="str">
        <f>[45]Agosto!$J$8</f>
        <v>*</v>
      </c>
      <c r="F49" s="11" t="str">
        <f>[45]Agosto!$J$9</f>
        <v>*</v>
      </c>
      <c r="G49" s="11" t="str">
        <f>[45]Agosto!$J$10</f>
        <v>*</v>
      </c>
      <c r="H49" s="11" t="str">
        <f>[45]Agosto!$J$11</f>
        <v>*</v>
      </c>
      <c r="I49" s="11" t="str">
        <f>[45]Agosto!$J$12</f>
        <v>*</v>
      </c>
      <c r="J49" s="11" t="str">
        <f>[45]Agosto!$J$13</f>
        <v>*</v>
      </c>
      <c r="K49" s="11" t="str">
        <f>[45]Agosto!$J$14</f>
        <v>*</v>
      </c>
      <c r="L49" s="11" t="str">
        <f>[45]Agosto!$J$15</f>
        <v>*</v>
      </c>
      <c r="M49" s="11" t="str">
        <f>[45]Agosto!$J$16</f>
        <v>*</v>
      </c>
      <c r="N49" s="11" t="str">
        <f>[45]Agosto!$J$17</f>
        <v>*</v>
      </c>
      <c r="O49" s="11" t="str">
        <f>[45]Agosto!$J$18</f>
        <v>*</v>
      </c>
      <c r="P49" s="11" t="str">
        <f>[45]Agosto!$J$19</f>
        <v>*</v>
      </c>
      <c r="Q49" s="11" t="str">
        <f>[45]Agosto!$J$20</f>
        <v>*</v>
      </c>
      <c r="R49" s="11" t="str">
        <f>[45]Agosto!$J$21</f>
        <v>*</v>
      </c>
      <c r="S49" s="11" t="str">
        <f>[45]Agosto!$J$22</f>
        <v>*</v>
      </c>
      <c r="T49" s="11" t="str">
        <f>[45]Agosto!$J$23</f>
        <v>*</v>
      </c>
      <c r="U49" s="11" t="str">
        <f>[45]Agosto!$J$24</f>
        <v>*</v>
      </c>
      <c r="V49" s="11" t="str">
        <f>[45]Agosto!$J$25</f>
        <v>*</v>
      </c>
      <c r="W49" s="11" t="str">
        <f>[45]Agosto!$J$26</f>
        <v>*</v>
      </c>
      <c r="X49" s="11" t="str">
        <f>[45]Agosto!$J$27</f>
        <v>*</v>
      </c>
      <c r="Y49" s="11" t="str">
        <f>[45]Agosto!$J$28</f>
        <v>*</v>
      </c>
      <c r="Z49" s="11" t="str">
        <f>[45]Agosto!$J$29</f>
        <v>*</v>
      </c>
      <c r="AA49" s="11" t="str">
        <f>[45]Agosto!$J$30</f>
        <v>*</v>
      </c>
      <c r="AB49" s="11" t="str">
        <f>[45]Agosto!$J$31</f>
        <v>*</v>
      </c>
      <c r="AC49" s="11" t="str">
        <f>[45]Agosto!$J$32</f>
        <v>*</v>
      </c>
      <c r="AD49" s="11" t="str">
        <f>[45]Agosto!$J$33</f>
        <v>*</v>
      </c>
      <c r="AE49" s="11" t="str">
        <f>[45]Agosto!$J$34</f>
        <v>*</v>
      </c>
      <c r="AF49" s="11" t="str">
        <f>[45]Agosto!$J$35</f>
        <v>*</v>
      </c>
      <c r="AG49" s="15" t="s">
        <v>226</v>
      </c>
      <c r="AH49" s="117" t="s">
        <v>226</v>
      </c>
      <c r="AL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G50" si="29">MAX(B5:B49)</f>
        <v>64.8</v>
      </c>
      <c r="C50" s="13">
        <f t="shared" si="29"/>
        <v>82.44</v>
      </c>
      <c r="D50" s="13">
        <f t="shared" si="29"/>
        <v>59.4</v>
      </c>
      <c r="E50" s="13">
        <f t="shared" si="29"/>
        <v>56.88</v>
      </c>
      <c r="F50" s="13">
        <f t="shared" si="29"/>
        <v>59.04</v>
      </c>
      <c r="G50" s="13">
        <f t="shared" si="29"/>
        <v>61.2</v>
      </c>
      <c r="H50" s="13">
        <f t="shared" si="29"/>
        <v>62.639999999999993</v>
      </c>
      <c r="I50" s="13">
        <f t="shared" si="29"/>
        <v>46.800000000000004</v>
      </c>
      <c r="J50" s="13">
        <f t="shared" si="29"/>
        <v>57.960000000000008</v>
      </c>
      <c r="K50" s="13">
        <f t="shared" si="29"/>
        <v>71.28</v>
      </c>
      <c r="L50" s="13">
        <f t="shared" si="29"/>
        <v>45.36</v>
      </c>
      <c r="M50" s="13">
        <f t="shared" si="29"/>
        <v>49.680000000000007</v>
      </c>
      <c r="N50" s="13">
        <f t="shared" si="29"/>
        <v>64.44</v>
      </c>
      <c r="O50" s="13">
        <f t="shared" si="29"/>
        <v>57.24</v>
      </c>
      <c r="P50" s="13">
        <f t="shared" si="29"/>
        <v>56.519999999999996</v>
      </c>
      <c r="Q50" s="13">
        <f t="shared" si="29"/>
        <v>53.28</v>
      </c>
      <c r="R50" s="13">
        <f t="shared" si="29"/>
        <v>60.12</v>
      </c>
      <c r="S50" s="13">
        <f t="shared" si="29"/>
        <v>61.2</v>
      </c>
      <c r="T50" s="13">
        <f t="shared" si="29"/>
        <v>62.28</v>
      </c>
      <c r="U50" s="13">
        <f t="shared" si="29"/>
        <v>43.2</v>
      </c>
      <c r="V50" s="13">
        <f t="shared" si="29"/>
        <v>50.04</v>
      </c>
      <c r="W50" s="13">
        <f t="shared" si="29"/>
        <v>42.84</v>
      </c>
      <c r="X50" s="13">
        <f t="shared" si="29"/>
        <v>44.28</v>
      </c>
      <c r="Y50" s="13">
        <f t="shared" si="29"/>
        <v>42.84</v>
      </c>
      <c r="Z50" s="13">
        <f t="shared" si="29"/>
        <v>56.519999999999996</v>
      </c>
      <c r="AA50" s="13">
        <f t="shared" si="29"/>
        <v>60.480000000000004</v>
      </c>
      <c r="AB50" s="13">
        <f t="shared" si="29"/>
        <v>59.760000000000005</v>
      </c>
      <c r="AC50" s="13">
        <f t="shared" si="29"/>
        <v>41.76</v>
      </c>
      <c r="AD50" s="13">
        <f t="shared" si="29"/>
        <v>48.6</v>
      </c>
      <c r="AE50" s="13">
        <f t="shared" si="29"/>
        <v>48.24</v>
      </c>
      <c r="AF50" s="13">
        <f t="shared" si="29"/>
        <v>80.28</v>
      </c>
      <c r="AG50" s="15">
        <f t="shared" si="29"/>
        <v>82.44</v>
      </c>
      <c r="AH50" s="88">
        <f>AVERAGE(AH5:AH49)</f>
        <v>37.121271876635575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3"/>
      <c r="K52" s="133"/>
      <c r="L52" s="133"/>
      <c r="M52" s="133" t="s">
        <v>45</v>
      </c>
      <c r="N52" s="133"/>
      <c r="O52" s="133"/>
      <c r="P52" s="133"/>
      <c r="Q52" s="133"/>
      <c r="R52" s="133"/>
      <c r="S52" s="133"/>
      <c r="T52" s="142" t="s">
        <v>97</v>
      </c>
      <c r="U52" s="142"/>
      <c r="V52" s="142"/>
      <c r="W52" s="142"/>
      <c r="X52" s="142"/>
      <c r="Y52" s="133"/>
      <c r="Z52" s="133"/>
      <c r="AA52" s="133"/>
      <c r="AB52" s="133"/>
      <c r="AC52" s="133"/>
      <c r="AD52" s="133"/>
      <c r="AE52" s="133"/>
      <c r="AF52" s="133"/>
      <c r="AG52" s="52"/>
      <c r="AH52" s="51"/>
    </row>
    <row r="53" spans="1:38" x14ac:dyDescent="0.2">
      <c r="A53" s="50"/>
      <c r="B53" s="133"/>
      <c r="C53" s="133"/>
      <c r="D53" s="133"/>
      <c r="E53" s="133"/>
      <c r="F53" s="133"/>
      <c r="G53" s="133"/>
      <c r="H53" s="133"/>
      <c r="I53" s="133"/>
      <c r="J53" s="134"/>
      <c r="K53" s="134"/>
      <c r="L53" s="134"/>
      <c r="M53" s="134" t="s">
        <v>46</v>
      </c>
      <c r="N53" s="134"/>
      <c r="O53" s="134"/>
      <c r="P53" s="134"/>
      <c r="Q53" s="133"/>
      <c r="R53" s="133"/>
      <c r="S53" s="133"/>
      <c r="T53" s="143" t="s">
        <v>98</v>
      </c>
      <c r="U53" s="143"/>
      <c r="V53" s="143"/>
      <c r="W53" s="143"/>
      <c r="X53" s="143"/>
      <c r="Y53" s="133"/>
      <c r="Z53" s="133"/>
      <c r="AA53" s="133"/>
      <c r="AB53" s="133"/>
      <c r="AC53" s="133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55"/>
      <c r="AE54" s="55"/>
      <c r="AF54" s="55"/>
      <c r="AG54" s="52"/>
      <c r="AH54" s="89"/>
    </row>
    <row r="55" spans="1:38" x14ac:dyDescent="0.2">
      <c r="A55" s="50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55"/>
      <c r="AF55" s="55"/>
      <c r="AG55" s="52"/>
      <c r="AH55" s="54"/>
      <c r="AK55" t="s">
        <v>47</v>
      </c>
    </row>
    <row r="56" spans="1:38" x14ac:dyDescent="0.2">
      <c r="A56" s="50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56"/>
      <c r="AF56" s="56"/>
      <c r="AG56" s="52"/>
      <c r="AH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0"/>
    </row>
    <row r="58" spans="1:38" x14ac:dyDescent="0.2">
      <c r="AG58" s="7"/>
    </row>
    <row r="61" spans="1:38" x14ac:dyDescent="0.2">
      <c r="R61" s="2" t="s">
        <v>47</v>
      </c>
      <c r="S61" s="2" t="s">
        <v>47</v>
      </c>
    </row>
    <row r="62" spans="1:38" x14ac:dyDescent="0.2">
      <c r="N62" s="2" t="s">
        <v>47</v>
      </c>
      <c r="O62" s="2" t="s">
        <v>47</v>
      </c>
      <c r="S62" s="2" t="s">
        <v>47</v>
      </c>
      <c r="AK62" t="s">
        <v>47</v>
      </c>
    </row>
    <row r="63" spans="1:38" x14ac:dyDescent="0.2">
      <c r="N63" s="2" t="s">
        <v>47</v>
      </c>
    </row>
    <row r="64" spans="1:38" x14ac:dyDescent="0.2">
      <c r="G64" s="2" t="s">
        <v>47</v>
      </c>
    </row>
    <row r="65" spans="7:34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H65" s="1" t="s">
        <v>47</v>
      </c>
    </row>
    <row r="66" spans="7:34" x14ac:dyDescent="0.2">
      <c r="K66" s="2" t="s">
        <v>47</v>
      </c>
    </row>
    <row r="67" spans="7:34" x14ac:dyDescent="0.2">
      <c r="K67" s="2" t="s">
        <v>47</v>
      </c>
    </row>
    <row r="68" spans="7:34" x14ac:dyDescent="0.2">
      <c r="G68" s="2" t="s">
        <v>47</v>
      </c>
      <c r="H68" s="2" t="s">
        <v>47</v>
      </c>
    </row>
    <row r="69" spans="7:34" x14ac:dyDescent="0.2">
      <c r="P69" s="2" t="s">
        <v>47</v>
      </c>
    </row>
    <row r="71" spans="7:34" x14ac:dyDescent="0.2">
      <c r="H71" s="2" t="s">
        <v>47</v>
      </c>
      <c r="Z71" s="2" t="s">
        <v>47</v>
      </c>
    </row>
    <row r="72" spans="7:34" x14ac:dyDescent="0.2">
      <c r="I72" s="2" t="s">
        <v>47</v>
      </c>
      <c r="T72" s="2" t="s">
        <v>47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2022-03-10T19:05:29Z</dcterms:modified>
</cp:coreProperties>
</file>