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Chuva!$A$1:$AJ$39</definedName>
    <definedName name="_xlnm.Print_Area" localSheetId="7">DirVento!$A$1:$AG$37</definedName>
    <definedName name="_xlnm.Print_Area" localSheetId="8">RajadaVento!$A$1:$AG$39</definedName>
    <definedName name="_xlnm.Print_Area" localSheetId="0">TempInst!$A$1:$AG$38</definedName>
    <definedName name="_xlnm.Print_Area" localSheetId="1">TempMax!$A$1:$AH$37</definedName>
    <definedName name="_xlnm.Print_Area" localSheetId="2">TempMin!$A$1:$AH$37</definedName>
    <definedName name="_xlnm.Print_Area" localSheetId="3">UmidInst!$A$1:$AG$37</definedName>
    <definedName name="_xlnm.Print_Area" localSheetId="4">UmidMax!$A$1:$AH$37</definedName>
    <definedName name="_xlnm.Print_Area" localSheetId="5">UmidMin!$A$1:$AH$37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AG5" i="13" l="1"/>
  <c r="AG15" i="13"/>
  <c r="AG8" i="13"/>
  <c r="J11" i="7" l="1"/>
  <c r="K11" i="7"/>
  <c r="L11" i="7"/>
  <c r="M11" i="7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D8" i="5"/>
  <c r="F8" i="5" l="1"/>
  <c r="E8" i="5"/>
  <c r="C8" i="5"/>
  <c r="B8" i="5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G7" i="4"/>
  <c r="B8" i="4"/>
  <c r="AG8" i="4" l="1"/>
  <c r="E8" i="14" l="1"/>
  <c r="C8" i="14"/>
  <c r="B8" i="14"/>
  <c r="AF9" i="14" l="1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I8" i="14"/>
  <c r="AG8" i="7" l="1"/>
  <c r="AG8" i="5"/>
  <c r="AH8" i="5"/>
  <c r="AH8" i="8"/>
  <c r="AG8" i="8"/>
  <c r="AH9" i="5"/>
  <c r="AG9" i="5"/>
  <c r="AG8" i="9"/>
  <c r="AH8" i="9"/>
  <c r="AH8" i="6"/>
  <c r="AG8" i="6"/>
  <c r="AG8" i="15"/>
  <c r="AG8" i="12"/>
  <c r="AI8" i="14"/>
  <c r="AG8" i="14"/>
  <c r="AH8" i="14"/>
  <c r="AI9" i="14"/>
  <c r="AG9" i="14"/>
  <c r="AH9" i="14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21" i="7" l="1"/>
  <c r="AG21" i="4"/>
  <c r="AG21" i="12"/>
  <c r="AG21" i="14"/>
  <c r="AH21" i="14"/>
  <c r="AI21" i="14"/>
  <c r="AH21" i="8"/>
  <c r="AG21" i="8"/>
  <c r="AG21" i="15"/>
  <c r="AG21" i="6"/>
  <c r="AH21" i="6"/>
  <c r="AG21" i="5"/>
  <c r="AH21" i="5"/>
  <c r="AG21" i="9"/>
  <c r="AH21" i="9"/>
  <c r="AG22" i="5"/>
  <c r="AE33" i="8"/>
  <c r="B33" i="9"/>
  <c r="J33" i="9"/>
  <c r="N33" i="9"/>
  <c r="R33" i="9"/>
  <c r="V33" i="9"/>
  <c r="Z33" i="9"/>
  <c r="AD33" i="9"/>
  <c r="E33" i="12"/>
  <c r="M33" i="12"/>
  <c r="Q33" i="12"/>
  <c r="U33" i="12"/>
  <c r="Y33" i="12"/>
  <c r="AC33" i="12"/>
  <c r="C33" i="5"/>
  <c r="G33" i="5"/>
  <c r="K33" i="5"/>
  <c r="O33" i="5"/>
  <c r="S33" i="5"/>
  <c r="W33" i="5"/>
  <c r="AA33" i="5"/>
  <c r="AE33" i="5"/>
  <c r="E33" i="6"/>
  <c r="I33" i="6"/>
  <c r="M33" i="6"/>
  <c r="Q33" i="6"/>
  <c r="U33" i="6"/>
  <c r="Y33" i="6"/>
  <c r="AC33" i="6"/>
  <c r="D33" i="7"/>
  <c r="H33" i="7"/>
  <c r="L33" i="7"/>
  <c r="P33" i="7"/>
  <c r="T33" i="7"/>
  <c r="X33" i="7"/>
  <c r="AB33" i="7"/>
  <c r="AF33" i="7"/>
  <c r="C33" i="8"/>
  <c r="K33" i="8"/>
  <c r="O33" i="8"/>
  <c r="S33" i="8"/>
  <c r="W33" i="8"/>
  <c r="AA33" i="8"/>
  <c r="D33" i="15"/>
  <c r="L33" i="15"/>
  <c r="P33" i="15"/>
  <c r="T33" i="15"/>
  <c r="X33" i="15"/>
  <c r="AB33" i="15"/>
  <c r="AF33" i="15"/>
  <c r="D33" i="4"/>
  <c r="H33" i="4"/>
  <c r="L33" i="4"/>
  <c r="P33" i="4"/>
  <c r="T33" i="4"/>
  <c r="X33" i="4"/>
  <c r="AB33" i="4"/>
  <c r="AF33" i="4"/>
  <c r="AG11" i="12"/>
  <c r="I33" i="12"/>
  <c r="G33" i="8"/>
  <c r="H33" i="15"/>
  <c r="D33" i="5"/>
  <c r="H33" i="5"/>
  <c r="L33" i="5"/>
  <c r="P33" i="5"/>
  <c r="T33" i="5"/>
  <c r="X33" i="5"/>
  <c r="AB33" i="5"/>
  <c r="AF33" i="5"/>
  <c r="AG14" i="4"/>
  <c r="AG14" i="7"/>
  <c r="E33" i="15"/>
  <c r="I33" i="15"/>
  <c r="M33" i="15"/>
  <c r="Q33" i="15"/>
  <c r="U33" i="15"/>
  <c r="Y33" i="15"/>
  <c r="AC33" i="15"/>
  <c r="AG11" i="15"/>
  <c r="E33" i="4"/>
  <c r="I33" i="4"/>
  <c r="M33" i="4"/>
  <c r="Q33" i="4"/>
  <c r="U33" i="4"/>
  <c r="Y33" i="4"/>
  <c r="AC33" i="4"/>
  <c r="B33" i="6"/>
  <c r="F33" i="6"/>
  <c r="J33" i="6"/>
  <c r="N33" i="6"/>
  <c r="R33" i="6"/>
  <c r="V33" i="6"/>
  <c r="Z33" i="6"/>
  <c r="AD33" i="6"/>
  <c r="E33" i="7"/>
  <c r="I33" i="7"/>
  <c r="M33" i="7"/>
  <c r="Q33" i="7"/>
  <c r="U33" i="7"/>
  <c r="Y33" i="7"/>
  <c r="AC33" i="7"/>
  <c r="D33" i="8"/>
  <c r="H33" i="8"/>
  <c r="L33" i="8"/>
  <c r="P33" i="8"/>
  <c r="T33" i="8"/>
  <c r="X33" i="8"/>
  <c r="AB33" i="8"/>
  <c r="AF33" i="8"/>
  <c r="C33" i="9"/>
  <c r="G33" i="9"/>
  <c r="K33" i="9"/>
  <c r="O33" i="9"/>
  <c r="S33" i="9"/>
  <c r="W33" i="9"/>
  <c r="AA33" i="9"/>
  <c r="AE33" i="9"/>
  <c r="B33" i="12"/>
  <c r="J33" i="12"/>
  <c r="N33" i="12"/>
  <c r="R33" i="12"/>
  <c r="V33" i="12"/>
  <c r="Z33" i="12"/>
  <c r="AD33" i="12"/>
  <c r="AG7" i="8"/>
  <c r="G33" i="15"/>
  <c r="S33" i="15"/>
  <c r="AA33" i="15"/>
  <c r="C33" i="4"/>
  <c r="K33" i="4"/>
  <c r="O33" i="4"/>
  <c r="S33" i="4"/>
  <c r="W33" i="4"/>
  <c r="AA33" i="4"/>
  <c r="AE33" i="4"/>
  <c r="B33" i="5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AF33" i="6"/>
  <c r="C33" i="7"/>
  <c r="G33" i="7"/>
  <c r="K33" i="7"/>
  <c r="O33" i="7"/>
  <c r="S33" i="7"/>
  <c r="W33" i="7"/>
  <c r="AA33" i="7"/>
  <c r="AE33" i="7"/>
  <c r="B33" i="8"/>
  <c r="F33" i="8"/>
  <c r="J33" i="8"/>
  <c r="N33" i="8"/>
  <c r="R33" i="8"/>
  <c r="V33" i="8"/>
  <c r="Z33" i="8"/>
  <c r="AD33" i="8"/>
  <c r="E33" i="9"/>
  <c r="I33" i="9"/>
  <c r="M33" i="9"/>
  <c r="Q33" i="9"/>
  <c r="U33" i="9"/>
  <c r="Y33" i="9"/>
  <c r="AC33" i="9"/>
  <c r="D33" i="12"/>
  <c r="H33" i="12"/>
  <c r="L33" i="12"/>
  <c r="P33" i="12"/>
  <c r="T33" i="12"/>
  <c r="X33" i="12"/>
  <c r="AB33" i="12"/>
  <c r="AF33" i="12"/>
  <c r="C33" i="15"/>
  <c r="K33" i="15"/>
  <c r="O33" i="15"/>
  <c r="W33" i="15"/>
  <c r="AE33" i="15"/>
  <c r="G33" i="4"/>
  <c r="B33" i="15"/>
  <c r="F33" i="15"/>
  <c r="J33" i="15"/>
  <c r="N33" i="15"/>
  <c r="R33" i="15"/>
  <c r="V33" i="15"/>
  <c r="Z33" i="15"/>
  <c r="AD33" i="15"/>
  <c r="B33" i="4"/>
  <c r="F33" i="4"/>
  <c r="J33" i="4"/>
  <c r="N33" i="4"/>
  <c r="R33" i="4"/>
  <c r="V33" i="4"/>
  <c r="Z33" i="4"/>
  <c r="AD33" i="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B33" i="7"/>
  <c r="F33" i="7"/>
  <c r="J33" i="7"/>
  <c r="N33" i="7"/>
  <c r="R33" i="7"/>
  <c r="V33" i="7"/>
  <c r="Z33" i="7"/>
  <c r="AD33" i="7"/>
  <c r="E33" i="8"/>
  <c r="I33" i="8"/>
  <c r="M33" i="8"/>
  <c r="Q33" i="8"/>
  <c r="U33" i="8"/>
  <c r="Y33" i="8"/>
  <c r="AC33" i="8"/>
  <c r="D33" i="9"/>
  <c r="H33" i="9"/>
  <c r="L33" i="9"/>
  <c r="P33" i="9"/>
  <c r="T33" i="9"/>
  <c r="X33" i="9"/>
  <c r="AB33" i="9"/>
  <c r="AF33" i="9"/>
  <c r="C33" i="12"/>
  <c r="G33" i="12"/>
  <c r="K33" i="12"/>
  <c r="O33" i="12"/>
  <c r="S33" i="12"/>
  <c r="W33" i="12"/>
  <c r="AA33" i="12"/>
  <c r="AE33" i="12"/>
  <c r="F33" i="12"/>
  <c r="F33" i="9"/>
  <c r="E33" i="14"/>
  <c r="E34" i="14"/>
  <c r="M33" i="14"/>
  <c r="M34" i="14"/>
  <c r="Q34" i="14"/>
  <c r="Q33" i="14"/>
  <c r="U34" i="14"/>
  <c r="U33" i="14"/>
  <c r="Y34" i="14"/>
  <c r="Y33" i="14"/>
  <c r="AC34" i="14"/>
  <c r="AC33" i="14"/>
  <c r="I34" i="14"/>
  <c r="I33" i="14"/>
  <c r="D34" i="14"/>
  <c r="D33" i="14"/>
  <c r="H33" i="14"/>
  <c r="H34" i="14"/>
  <c r="L34" i="14"/>
  <c r="L33" i="14"/>
  <c r="P33" i="14"/>
  <c r="P34" i="14"/>
  <c r="T33" i="14"/>
  <c r="T34" i="14"/>
  <c r="X33" i="14"/>
  <c r="X34" i="14"/>
  <c r="AB33" i="14"/>
  <c r="AB34" i="14"/>
  <c r="AF33" i="14"/>
  <c r="AF34" i="14"/>
  <c r="C33" i="14"/>
  <c r="C34" i="14"/>
  <c r="G33" i="14"/>
  <c r="G34" i="14"/>
  <c r="K33" i="14"/>
  <c r="K34" i="14"/>
  <c r="O33" i="14"/>
  <c r="O34" i="14"/>
  <c r="S33" i="14"/>
  <c r="S34" i="14"/>
  <c r="W33" i="14"/>
  <c r="W34" i="14"/>
  <c r="AA33" i="14"/>
  <c r="AA34" i="14"/>
  <c r="AE33" i="14"/>
  <c r="AE34" i="14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G31" i="4"/>
  <c r="AG31" i="15"/>
  <c r="AG31" i="12"/>
  <c r="AG31" i="5"/>
  <c r="AH31" i="5"/>
  <c r="AG31" i="9"/>
  <c r="AH31" i="9"/>
  <c r="AH31" i="14"/>
  <c r="AG31" i="8"/>
  <c r="AH31" i="8"/>
  <c r="AG31" i="6"/>
  <c r="AH31" i="6"/>
  <c r="AG14" i="12"/>
  <c r="AH14" i="6"/>
  <c r="AG14" i="6"/>
  <c r="AG14" i="15"/>
  <c r="AH14" i="5"/>
  <c r="AG14" i="5"/>
  <c r="AG14" i="9"/>
  <c r="AH14" i="9"/>
  <c r="AG9" i="8"/>
  <c r="AI15" i="14"/>
  <c r="AI19" i="14"/>
  <c r="AI23" i="14"/>
  <c r="AI27" i="14"/>
  <c r="AI31" i="14"/>
  <c r="AI11" i="14"/>
  <c r="AI6" i="14"/>
  <c r="AI5" i="14"/>
  <c r="AI10" i="14"/>
  <c r="AI14" i="14"/>
  <c r="AI18" i="14"/>
  <c r="AI22" i="14"/>
  <c r="AI26" i="14"/>
  <c r="AI30" i="14"/>
  <c r="AI7" i="14"/>
  <c r="AI16" i="14"/>
  <c r="AI20" i="14"/>
  <c r="AI24" i="14"/>
  <c r="AI28" i="14"/>
  <c r="AI32" i="14"/>
  <c r="AI12" i="14"/>
  <c r="AI13" i="14"/>
  <c r="AI17" i="14"/>
  <c r="AI25" i="14"/>
  <c r="AI29" i="14"/>
  <c r="AG31" i="14"/>
  <c r="AG31" i="7"/>
  <c r="AH14" i="8"/>
  <c r="AG14" i="8"/>
  <c r="AH14" i="14" l="1"/>
  <c r="AG14" i="14"/>
  <c r="AH9" i="8" l="1"/>
  <c r="AH19" i="9"/>
  <c r="AH19" i="14"/>
  <c r="AG19" i="14"/>
  <c r="AH19" i="8"/>
  <c r="AH9" i="9"/>
  <c r="AH9" i="6"/>
  <c r="AH19" i="5"/>
  <c r="AG19" i="12"/>
  <c r="AG19" i="6"/>
  <c r="AG19" i="7"/>
  <c r="AG19" i="15"/>
  <c r="AG9" i="12"/>
  <c r="AG9" i="15"/>
  <c r="AG19" i="5"/>
  <c r="AH19" i="6"/>
  <c r="AG19" i="8"/>
  <c r="AG19" i="9"/>
  <c r="AG9" i="6"/>
  <c r="AG9" i="9"/>
  <c r="AG9" i="7"/>
  <c r="AG9" i="4"/>
  <c r="AG19" i="4" l="1"/>
  <c r="AH30" i="14" l="1"/>
  <c r="AG30" i="14"/>
  <c r="AH20" i="14"/>
  <c r="AG20" i="14"/>
  <c r="AG5" i="14"/>
  <c r="AG5" i="12"/>
  <c r="AG5" i="9"/>
  <c r="AG5" i="8"/>
  <c r="AG5" i="7"/>
  <c r="AH5" i="6"/>
  <c r="AG5" i="5"/>
  <c r="AH32" i="14"/>
  <c r="AG27" i="14"/>
  <c r="AH18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H6" i="8"/>
  <c r="AG27" i="7"/>
  <c r="AG25" i="7"/>
  <c r="AH28" i="6"/>
  <c r="AH27" i="6"/>
  <c r="AH25" i="6"/>
  <c r="AH15" i="6"/>
  <c r="AH11" i="6"/>
  <c r="AH10" i="6"/>
  <c r="AG6" i="6"/>
  <c r="AG30" i="5"/>
  <c r="AG29" i="5"/>
  <c r="AH28" i="5"/>
  <c r="AG26" i="5"/>
  <c r="AH22" i="5"/>
  <c r="AH11" i="5"/>
  <c r="AG7" i="5"/>
  <c r="AG6" i="5"/>
  <c r="AG26" i="4"/>
  <c r="AG15" i="4"/>
  <c r="AG6" i="4"/>
  <c r="AG28" i="9"/>
  <c r="AH29" i="8"/>
  <c r="AG6" i="8"/>
  <c r="AG28" i="7"/>
  <c r="AG20" i="7"/>
  <c r="AH24" i="14"/>
  <c r="AH11" i="14"/>
  <c r="AG11" i="14"/>
  <c r="AG24" i="14"/>
  <c r="AG29" i="14"/>
  <c r="AH29" i="14"/>
  <c r="AH22" i="14"/>
  <c r="AG20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2" i="6"/>
  <c r="AH20" i="6"/>
  <c r="AH20" i="8"/>
  <c r="AG28" i="14"/>
  <c r="AG29" i="7"/>
  <c r="AG28" i="12"/>
  <c r="AG24" i="6"/>
  <c r="AG20" i="6"/>
  <c r="AG20" i="8"/>
  <c r="AH32" i="8"/>
  <c r="AG27" i="6"/>
  <c r="AG13" i="14"/>
  <c r="AG12" i="8"/>
  <c r="AG10" i="14"/>
  <c r="AH5" i="5"/>
  <c r="AH11" i="9"/>
  <c r="AG29" i="6"/>
  <c r="AG28" i="6"/>
  <c r="AH28" i="14"/>
  <c r="AG17" i="12"/>
  <c r="AG13" i="9"/>
  <c r="AG13" i="6"/>
  <c r="AG13" i="12"/>
  <c r="AG13" i="15"/>
  <c r="AG13" i="7"/>
  <c r="AG13" i="8"/>
  <c r="AH12" i="9"/>
  <c r="AG12" i="15"/>
  <c r="AH12" i="8"/>
  <c r="AG12" i="14"/>
  <c r="AH12" i="14"/>
  <c r="AG12" i="9"/>
  <c r="AG10" i="4"/>
  <c r="AH5" i="9"/>
  <c r="AG29" i="12"/>
  <c r="AG24" i="7"/>
  <c r="AG24" i="5"/>
  <c r="AG22" i="6"/>
  <c r="AG22" i="14"/>
  <c r="AH22" i="8"/>
  <c r="AH22" i="9"/>
  <c r="AG20" i="4"/>
  <c r="AG17" i="14"/>
  <c r="AG17" i="8"/>
  <c r="AH13" i="14"/>
  <c r="AH13" i="8"/>
  <c r="AH13" i="9"/>
  <c r="AH13" i="6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G13" i="4"/>
  <c r="AH32" i="9"/>
  <c r="AG29" i="4"/>
  <c r="AG28" i="5"/>
  <c r="AH28" i="8"/>
  <c r="AH28" i="9"/>
  <c r="AH26" i="6"/>
  <c r="AG26" i="7"/>
  <c r="AG26" i="8"/>
  <c r="AH26" i="9"/>
  <c r="AG26" i="12"/>
  <c r="AG26" i="15"/>
  <c r="AH26" i="14"/>
  <c r="AG26" i="9"/>
  <c r="AG26" i="6"/>
  <c r="AH26" i="8"/>
  <c r="AH26" i="5"/>
  <c r="AG26" i="14"/>
  <c r="AG25" i="14"/>
  <c r="AG25" i="9"/>
  <c r="AH25" i="5"/>
  <c r="AG25" i="6"/>
  <c r="AG23" i="7"/>
  <c r="AG23" i="8"/>
  <c r="AG23" i="15"/>
  <c r="AG24" i="15"/>
  <c r="AH23" i="5"/>
  <c r="AH23" i="6"/>
  <c r="AH23" i="8"/>
  <c r="AG23" i="9"/>
  <c r="AG23" i="14"/>
  <c r="AG23" i="12"/>
  <c r="AG23" i="5"/>
  <c r="AG23" i="4"/>
  <c r="AG23" i="6"/>
  <c r="AH23" i="9"/>
  <c r="AH23" i="14"/>
  <c r="AG22" i="9"/>
  <c r="AH20" i="5"/>
  <c r="AG18" i="7"/>
  <c r="AG18" i="5"/>
  <c r="AG18" i="8"/>
  <c r="AG17" i="9"/>
  <c r="AG17" i="4"/>
  <c r="AG17" i="7"/>
  <c r="AG17" i="15"/>
  <c r="AG17" i="5"/>
  <c r="AH17" i="14"/>
  <c r="AH17" i="6"/>
  <c r="AG16" i="9"/>
  <c r="AH16" i="8"/>
  <c r="AG16" i="4"/>
  <c r="AG16" i="5"/>
  <c r="AG16" i="12"/>
  <c r="AG16" i="15"/>
  <c r="AH15" i="5"/>
  <c r="AG12" i="5"/>
  <c r="AH7" i="6"/>
  <c r="AG7" i="6"/>
  <c r="AH7" i="8"/>
  <c r="AG7" i="12"/>
  <c r="AH6" i="5"/>
  <c r="AG5" i="6"/>
  <c r="AG5" i="4"/>
  <c r="AG7" i="4" l="1"/>
  <c r="AG22" i="4"/>
  <c r="AG18" i="4"/>
  <c r="AG30" i="4"/>
  <c r="AH7" i="5"/>
  <c r="AG20" i="5"/>
  <c r="AH24" i="5"/>
  <c r="AH32" i="6"/>
  <c r="AG15" i="7"/>
  <c r="AH18" i="8"/>
  <c r="AH27" i="8"/>
  <c r="AH25" i="9"/>
  <c r="AG25" i="12"/>
  <c r="AG27" i="12"/>
  <c r="AG32" i="12"/>
  <c r="AG7" i="15"/>
  <c r="AG32" i="15"/>
  <c r="AH10" i="14"/>
  <c r="AG32" i="14"/>
  <c r="AH32" i="5"/>
  <c r="AG17" i="6"/>
  <c r="AH17" i="8"/>
  <c r="AG18" i="12"/>
  <c r="AG28" i="4"/>
  <c r="AG32" i="4"/>
  <c r="AG13" i="5"/>
  <c r="AG25" i="5"/>
  <c r="AH29" i="5"/>
  <c r="AH18" i="5"/>
  <c r="AH12" i="6"/>
  <c r="AG18" i="6"/>
  <c r="AH29" i="6"/>
  <c r="AG32" i="6"/>
  <c r="AG11" i="7"/>
  <c r="AH25" i="8"/>
  <c r="AG27" i="8"/>
  <c r="AH10" i="9"/>
  <c r="AG15" i="9"/>
  <c r="AG32" i="9"/>
  <c r="AG28" i="15"/>
  <c r="AG24" i="4"/>
  <c r="AH13" i="5"/>
  <c r="AG11" i="4"/>
  <c r="AG12" i="4"/>
  <c r="AG25" i="4"/>
  <c r="AG10" i="5"/>
  <c r="AG11" i="5"/>
  <c r="AH12" i="5"/>
  <c r="AG15" i="5"/>
  <c r="AH16" i="5"/>
  <c r="AH27" i="5"/>
  <c r="AH17" i="5"/>
  <c r="AG15" i="6"/>
  <c r="AH16" i="6"/>
  <c r="AH24" i="6"/>
  <c r="AG10" i="7"/>
  <c r="AG12" i="7"/>
  <c r="AG16" i="8"/>
  <c r="AG32" i="8"/>
  <c r="AG18" i="9"/>
  <c r="AH17" i="9"/>
  <c r="AG15" i="14"/>
  <c r="AH25" i="14"/>
  <c r="AG30" i="7"/>
  <c r="AH30" i="8"/>
  <c r="AG30" i="12"/>
  <c r="AG30" i="15"/>
  <c r="AH30" i="5"/>
  <c r="AG30" i="6"/>
  <c r="AG32" i="5"/>
  <c r="AH30" i="9"/>
  <c r="AH30" i="6"/>
  <c r="AG27" i="9"/>
  <c r="AG27" i="5"/>
  <c r="AG27" i="4"/>
  <c r="AH27" i="14"/>
  <c r="AG25" i="15"/>
  <c r="AG18" i="14"/>
  <c r="AH18" i="6"/>
  <c r="AG16" i="6"/>
  <c r="AG15" i="8"/>
  <c r="AH15" i="14"/>
  <c r="AG12" i="6"/>
  <c r="AG11" i="6"/>
  <c r="AG10" i="15"/>
  <c r="AH10" i="8"/>
  <c r="AG10" i="6"/>
  <c r="AH10" i="5"/>
  <c r="AG10" i="9"/>
  <c r="AG7" i="9"/>
  <c r="AG7" i="7"/>
  <c r="AH7" i="14"/>
  <c r="AH7" i="9"/>
  <c r="AH6" i="6"/>
  <c r="AH33" i="8" l="1"/>
  <c r="AH33" i="9"/>
  <c r="AG33" i="8"/>
  <c r="AG33" i="12"/>
  <c r="AH33" i="6"/>
  <c r="AG33" i="4"/>
  <c r="AG33" i="14"/>
  <c r="AG33" i="5"/>
  <c r="AG33" i="6"/>
  <c r="AG34" i="14"/>
  <c r="AH33" i="14"/>
  <c r="AG33" i="7"/>
  <c r="AG33" i="9"/>
  <c r="AG33" i="15"/>
  <c r="AH33" i="5"/>
</calcChain>
</file>

<file path=xl/comments1.xml><?xml version="1.0" encoding="utf-8"?>
<comments xmlns="http://schemas.openxmlformats.org/spreadsheetml/2006/main">
  <authors>
    <author>Rosemeire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Rosemeire: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<sst xmlns="http://schemas.openxmlformats.org/spreadsheetml/2006/main" count="528" uniqueCount="68">
  <si>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</si>
  <si>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</si>
  <si>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</si>
  <si>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</si>
  <si>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</si>
  <si>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</si>
  <si>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</si>
  <si>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</si>
  <si>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</si>
  <si>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</si>
  <si>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</si>
  <si>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</si>
  <si>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</si>
  <si>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</si>
  <si>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</si>
  <si>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</si>
  <si>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</si>
  <si>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</si>
  <si>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</si>
  <si>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</si>
  <si>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</si>
  <si>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</si>
  <si>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</si>
  <si>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</si>
  <si>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</si>
  <si>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</si>
  <si>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</si>
  <si>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</si>
  <si>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</si>
  <si>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</si>
  <si>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</si>
  <si>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</si>
  <si>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</si>
  <si>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</si>
  <si>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</si>
  <si>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</si>
  <si>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</si>
  <si>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</si>
  <si>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</si>
  <si>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</si>
  <si>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</si>
  <si>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</si>
  <si>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</si>
  <si>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</si>
  <si>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</si>
  <si>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</si>
  <si>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</si>
  <si>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</si>
  <si>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</si>
  <si>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Agosto/2013</t>
  </si>
  <si>
    <t>Maior Ocorrência</t>
  </si>
  <si>
    <t>Maior Ocorrência no Estado</t>
  </si>
  <si>
    <t xml:space="preserve"> </t>
  </si>
  <si>
    <t>Bataguassu</t>
  </si>
  <si>
    <t>NE</t>
  </si>
  <si>
    <t>S</t>
  </si>
  <si>
    <t>Carlos Eduardo Borges Daniel</t>
  </si>
  <si>
    <t>Geógrafo/Assessoria Técnica/Cemtec</t>
  </si>
  <si>
    <t>L</t>
  </si>
  <si>
    <t>SE</t>
  </si>
  <si>
    <t xml:space="preserve">  </t>
  </si>
  <si>
    <t>SO</t>
  </si>
  <si>
    <t>Fonte : PCDs/Inmet/Cemtec/Agraer/Seprotur</t>
  </si>
  <si>
    <t>NO</t>
  </si>
  <si>
    <t>Obs : PCD de Porto Murtinho, sem dados dia 26/08/13,por problemas técnicos, idem para as demais variáveis climatológica a seguir.</t>
  </si>
  <si>
    <t>Obs: PCD de São Gabriel do Oeste, sem dados nos dias 30 e 31/08/13,por problemas técnicos, idem para as demais variáveis climatológica a seguir</t>
  </si>
  <si>
    <t>Maior Ocorrência no dia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</si>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</sst>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sz val="9"/>
      <color rgb="FFC00000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/>
    </xf>
    <xf numFmtId="14" fontId="10" fillId="0" borderId="1" xfId="0" applyNumberFormat="1" applyFont="1" applyBorder="1"/>
    <xf numFmtId="1" fontId="9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5" fillId="0" borderId="0" xfId="0" applyFont="1"/>
    <xf numFmtId="1" fontId="16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9" fillId="8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1" fontId="16" fillId="7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C&#243;pia%20de%20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C&#243;pia%20de%20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oletins_Cemtec\2013\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Marco"/>
    </sheetNames>
    <sheetDataSet>
      <sheetData sheetId="0"/>
      <sheetData sheetId="1"/>
      <sheetData sheetId="2"/>
      <sheetData sheetId="3">
        <row r="5">
          <cell r="B5">
            <v>27.841666666666665</v>
          </cell>
        </row>
      </sheetData>
      <sheetData sheetId="4">
        <row r="5">
          <cell r="B5">
            <v>23.55</v>
          </cell>
        </row>
      </sheetData>
      <sheetData sheetId="5">
        <row r="5">
          <cell r="B5">
            <v>23.379166666666674</v>
          </cell>
        </row>
      </sheetData>
      <sheetData sheetId="6">
        <row r="36">
          <cell r="I36" t="str">
            <v>O</v>
          </cell>
        </row>
      </sheetData>
      <sheetData sheetId="7">
        <row r="5">
          <cell r="B5">
            <v>22.470833333333331</v>
          </cell>
          <cell r="C5">
            <v>35.200000000000003</v>
          </cell>
          <cell r="D5">
            <v>10.7</v>
          </cell>
          <cell r="E5">
            <v>50.291666666666664</v>
          </cell>
          <cell r="F5">
            <v>93</v>
          </cell>
          <cell r="G5">
            <v>15</v>
          </cell>
          <cell r="H5">
            <v>11.520000000000001</v>
          </cell>
          <cell r="I5" t="str">
            <v>NO</v>
          </cell>
          <cell r="J5">
            <v>23.400000000000002</v>
          </cell>
          <cell r="K5">
            <v>0</v>
          </cell>
        </row>
        <row r="6">
          <cell r="B6">
            <v>22.495833333333326</v>
          </cell>
          <cell r="C6">
            <v>34.799999999999997</v>
          </cell>
          <cell r="D6">
            <v>11.6</v>
          </cell>
          <cell r="E6">
            <v>53.75</v>
          </cell>
          <cell r="F6">
            <v>92</v>
          </cell>
          <cell r="G6">
            <v>18</v>
          </cell>
          <cell r="H6">
            <v>6.84</v>
          </cell>
          <cell r="I6" t="str">
            <v>N</v>
          </cell>
          <cell r="J6">
            <v>20.52</v>
          </cell>
          <cell r="K6">
            <v>0</v>
          </cell>
        </row>
        <row r="7">
          <cell r="B7">
            <v>23.783333333333335</v>
          </cell>
          <cell r="C7">
            <v>35.5</v>
          </cell>
          <cell r="D7">
            <v>13.4</v>
          </cell>
          <cell r="E7">
            <v>51.125</v>
          </cell>
          <cell r="F7">
            <v>92</v>
          </cell>
          <cell r="G7">
            <v>14</v>
          </cell>
          <cell r="H7">
            <v>14.04</v>
          </cell>
          <cell r="I7" t="str">
            <v>SE</v>
          </cell>
          <cell r="J7">
            <v>33.480000000000004</v>
          </cell>
          <cell r="K7">
            <v>0</v>
          </cell>
        </row>
        <row r="8">
          <cell r="B8">
            <v>23.495833333333334</v>
          </cell>
          <cell r="C8">
            <v>35.700000000000003</v>
          </cell>
          <cell r="D8">
            <v>12.5</v>
          </cell>
          <cell r="E8">
            <v>49.083333333333336</v>
          </cell>
          <cell r="F8">
            <v>88</v>
          </cell>
          <cell r="G8">
            <v>17</v>
          </cell>
          <cell r="H8">
            <v>11.520000000000001</v>
          </cell>
          <cell r="I8" t="str">
            <v>NO</v>
          </cell>
          <cell r="J8">
            <v>28.8</v>
          </cell>
          <cell r="K8">
            <v>0</v>
          </cell>
        </row>
        <row r="9">
          <cell r="B9">
            <v>25.174999999999997</v>
          </cell>
          <cell r="C9">
            <v>35.1</v>
          </cell>
          <cell r="D9">
            <v>16.2</v>
          </cell>
          <cell r="E9">
            <v>51.291666666666664</v>
          </cell>
          <cell r="F9">
            <v>93</v>
          </cell>
          <cell r="G9">
            <v>15</v>
          </cell>
          <cell r="H9">
            <v>13.68</v>
          </cell>
          <cell r="I9" t="str">
            <v>SE</v>
          </cell>
          <cell r="J9">
            <v>39.6</v>
          </cell>
          <cell r="K9">
            <v>0</v>
          </cell>
        </row>
        <row r="10">
          <cell r="B10">
            <v>23.4375</v>
          </cell>
          <cell r="C10">
            <v>35.6</v>
          </cell>
          <cell r="D10">
            <v>12.4</v>
          </cell>
          <cell r="E10">
            <v>48.75</v>
          </cell>
          <cell r="F10">
            <v>93</v>
          </cell>
          <cell r="G10">
            <v>13</v>
          </cell>
          <cell r="H10">
            <v>7.5600000000000005</v>
          </cell>
          <cell r="I10" t="str">
            <v>O</v>
          </cell>
          <cell r="J10">
            <v>18.36</v>
          </cell>
          <cell r="K10">
            <v>0</v>
          </cell>
        </row>
        <row r="11">
          <cell r="B11">
            <v>23.279166666666669</v>
          </cell>
          <cell r="C11">
            <v>34.5</v>
          </cell>
          <cell r="D11">
            <v>12.1</v>
          </cell>
          <cell r="E11">
            <v>47.541666666666664</v>
          </cell>
          <cell r="F11">
            <v>92</v>
          </cell>
          <cell r="G11">
            <v>15</v>
          </cell>
          <cell r="H11">
            <v>15.48</v>
          </cell>
          <cell r="I11" t="str">
            <v>SE</v>
          </cell>
          <cell r="J11">
            <v>43.56</v>
          </cell>
          <cell r="K11">
            <v>0</v>
          </cell>
        </row>
        <row r="12">
          <cell r="B12">
            <v>25.329166666666666</v>
          </cell>
          <cell r="C12">
            <v>36.1</v>
          </cell>
          <cell r="D12">
            <v>13.4</v>
          </cell>
          <cell r="E12">
            <v>34.833333333333336</v>
          </cell>
          <cell r="F12">
            <v>76</v>
          </cell>
          <cell r="G12">
            <v>13</v>
          </cell>
          <cell r="H12">
            <v>16.920000000000002</v>
          </cell>
          <cell r="I12" t="str">
            <v>SE</v>
          </cell>
          <cell r="J12">
            <v>37.440000000000005</v>
          </cell>
          <cell r="K12">
            <v>0</v>
          </cell>
        </row>
        <row r="13">
          <cell r="B13">
            <v>22.841666666666669</v>
          </cell>
          <cell r="C13">
            <v>35.6</v>
          </cell>
          <cell r="D13">
            <v>13</v>
          </cell>
          <cell r="E13">
            <v>50.541666666666664</v>
          </cell>
          <cell r="F13">
            <v>87</v>
          </cell>
          <cell r="G13">
            <v>16</v>
          </cell>
          <cell r="H13">
            <v>10.44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15.937500000000002</v>
          </cell>
          <cell r="C14">
            <v>25.8</v>
          </cell>
          <cell r="D14">
            <v>12.9</v>
          </cell>
          <cell r="E14">
            <v>63.833333333333336</v>
          </cell>
          <cell r="F14">
            <v>75</v>
          </cell>
          <cell r="G14">
            <v>35</v>
          </cell>
          <cell r="H14">
            <v>18.720000000000002</v>
          </cell>
          <cell r="I14" t="str">
            <v>NO</v>
          </cell>
          <cell r="J14">
            <v>39.6</v>
          </cell>
          <cell r="K14">
            <v>0</v>
          </cell>
        </row>
        <row r="15">
          <cell r="B15">
            <v>12.616666666666667</v>
          </cell>
          <cell r="C15">
            <v>20.6</v>
          </cell>
          <cell r="D15">
            <v>7.1</v>
          </cell>
          <cell r="E15">
            <v>65</v>
          </cell>
          <cell r="F15">
            <v>95</v>
          </cell>
          <cell r="G15">
            <v>27</v>
          </cell>
          <cell r="H15">
            <v>8.2799999999999994</v>
          </cell>
          <cell r="I15" t="str">
            <v>O</v>
          </cell>
          <cell r="J15">
            <v>20.88</v>
          </cell>
          <cell r="K15">
            <v>0</v>
          </cell>
        </row>
        <row r="16">
          <cell r="B16">
            <v>18.408333333333331</v>
          </cell>
          <cell r="C16">
            <v>33.799999999999997</v>
          </cell>
          <cell r="D16">
            <v>7.3</v>
          </cell>
          <cell r="E16">
            <v>53.625</v>
          </cell>
          <cell r="F16">
            <v>94</v>
          </cell>
          <cell r="G16">
            <v>17</v>
          </cell>
          <cell r="H16">
            <v>6.84</v>
          </cell>
          <cell r="I16" t="str">
            <v>O</v>
          </cell>
          <cell r="J16">
            <v>21.240000000000002</v>
          </cell>
          <cell r="K16">
            <v>0</v>
          </cell>
        </row>
        <row r="17">
          <cell r="B17">
            <v>22.887500000000006</v>
          </cell>
          <cell r="C17">
            <v>35.5</v>
          </cell>
          <cell r="D17">
            <v>12.1</v>
          </cell>
          <cell r="E17">
            <v>50.208333333333336</v>
          </cell>
          <cell r="F17">
            <v>90</v>
          </cell>
          <cell r="G17">
            <v>15</v>
          </cell>
          <cell r="H17">
            <v>12.24</v>
          </cell>
          <cell r="I17" t="str">
            <v>O</v>
          </cell>
          <cell r="J17">
            <v>34.92</v>
          </cell>
          <cell r="K17">
            <v>0</v>
          </cell>
        </row>
        <row r="18">
          <cell r="B18">
            <v>17.720833333333335</v>
          </cell>
          <cell r="C18">
            <v>27.7</v>
          </cell>
          <cell r="D18">
            <v>13.2</v>
          </cell>
          <cell r="E18">
            <v>48.291666666666664</v>
          </cell>
          <cell r="F18">
            <v>70</v>
          </cell>
          <cell r="G18">
            <v>23</v>
          </cell>
          <cell r="H18">
            <v>21.6</v>
          </cell>
          <cell r="I18" t="str">
            <v>NO</v>
          </cell>
          <cell r="J18">
            <v>48.6</v>
          </cell>
          <cell r="K18">
            <v>0</v>
          </cell>
        </row>
        <row r="19">
          <cell r="B19">
            <v>13.033333333333333</v>
          </cell>
          <cell r="C19">
            <v>22.1</v>
          </cell>
          <cell r="D19">
            <v>4.0999999999999996</v>
          </cell>
          <cell r="E19">
            <v>48.333333333333336</v>
          </cell>
          <cell r="F19">
            <v>84</v>
          </cell>
          <cell r="G19">
            <v>19</v>
          </cell>
          <cell r="H19">
            <v>12.96</v>
          </cell>
          <cell r="I19" t="str">
            <v>SO</v>
          </cell>
          <cell r="J19">
            <v>30.240000000000002</v>
          </cell>
          <cell r="K19">
            <v>0</v>
          </cell>
        </row>
        <row r="20">
          <cell r="B20">
            <v>13.741666666666667</v>
          </cell>
          <cell r="C20">
            <v>26.8</v>
          </cell>
          <cell r="D20">
            <v>4.2</v>
          </cell>
          <cell r="E20">
            <v>57</v>
          </cell>
          <cell r="F20">
            <v>92</v>
          </cell>
          <cell r="G20">
            <v>21</v>
          </cell>
          <cell r="H20">
            <v>8.64</v>
          </cell>
          <cell r="I20" t="str">
            <v>O</v>
          </cell>
          <cell r="J20">
            <v>22.32</v>
          </cell>
          <cell r="K20">
            <v>0</v>
          </cell>
        </row>
        <row r="21">
          <cell r="B21">
            <v>16.012500000000003</v>
          </cell>
          <cell r="C21">
            <v>27.5</v>
          </cell>
          <cell r="D21">
            <v>5.6</v>
          </cell>
          <cell r="E21">
            <v>56.875</v>
          </cell>
          <cell r="F21">
            <v>94</v>
          </cell>
          <cell r="G21">
            <v>25</v>
          </cell>
          <cell r="H21">
            <v>11.520000000000001</v>
          </cell>
          <cell r="I21" t="str">
            <v>O</v>
          </cell>
          <cell r="J21">
            <v>26.64</v>
          </cell>
          <cell r="K21">
            <v>0</v>
          </cell>
        </row>
        <row r="22">
          <cell r="B22">
            <v>18.512499999999999</v>
          </cell>
          <cell r="C22">
            <v>28.9</v>
          </cell>
          <cell r="D22">
            <v>9.9</v>
          </cell>
          <cell r="E22">
            <v>58.916666666666664</v>
          </cell>
          <cell r="F22">
            <v>94</v>
          </cell>
          <cell r="G22">
            <v>28</v>
          </cell>
          <cell r="H22">
            <v>11.520000000000001</v>
          </cell>
          <cell r="I22" t="str">
            <v>SO</v>
          </cell>
          <cell r="J22">
            <v>26.64</v>
          </cell>
          <cell r="K22">
            <v>0</v>
          </cell>
        </row>
        <row r="23">
          <cell r="B23">
            <v>20.49583333333333</v>
          </cell>
          <cell r="C23">
            <v>32.200000000000003</v>
          </cell>
          <cell r="D23">
            <v>11.4</v>
          </cell>
          <cell r="E23">
            <v>58.375</v>
          </cell>
          <cell r="F23">
            <v>96</v>
          </cell>
          <cell r="G23">
            <v>21</v>
          </cell>
          <cell r="H23">
            <v>9.7200000000000006</v>
          </cell>
          <cell r="I23" t="str">
            <v>SO</v>
          </cell>
          <cell r="J23">
            <v>24.840000000000003</v>
          </cell>
          <cell r="K23">
            <v>0</v>
          </cell>
        </row>
        <row r="24">
          <cell r="B24">
            <v>22.933333333333337</v>
          </cell>
          <cell r="C24">
            <v>33.1</v>
          </cell>
          <cell r="D24">
            <v>13.7</v>
          </cell>
          <cell r="E24">
            <v>48.375</v>
          </cell>
          <cell r="F24">
            <v>83</v>
          </cell>
          <cell r="G24">
            <v>20</v>
          </cell>
          <cell r="H24">
            <v>13.32</v>
          </cell>
          <cell r="I24" t="str">
            <v>SO</v>
          </cell>
          <cell r="J24">
            <v>28.44</v>
          </cell>
          <cell r="K24">
            <v>0</v>
          </cell>
        </row>
        <row r="25">
          <cell r="B25">
            <v>23.508333333333329</v>
          </cell>
          <cell r="C25">
            <v>33.4</v>
          </cell>
          <cell r="D25">
            <v>13.6</v>
          </cell>
          <cell r="E25">
            <v>43.916666666666664</v>
          </cell>
          <cell r="F25">
            <v>82</v>
          </cell>
          <cell r="G25">
            <v>16</v>
          </cell>
          <cell r="H25">
            <v>18.36</v>
          </cell>
          <cell r="I25" t="str">
            <v>O</v>
          </cell>
          <cell r="J25">
            <v>39.6</v>
          </cell>
          <cell r="K25">
            <v>0</v>
          </cell>
        </row>
        <row r="26">
          <cell r="B26">
            <v>23.691666666666666</v>
          </cell>
          <cell r="C26">
            <v>35.299999999999997</v>
          </cell>
          <cell r="D26">
            <v>12.8</v>
          </cell>
          <cell r="E26">
            <v>44.625</v>
          </cell>
          <cell r="F26">
            <v>83</v>
          </cell>
          <cell r="G26">
            <v>15</v>
          </cell>
          <cell r="H26">
            <v>10.8</v>
          </cell>
          <cell r="I26" t="str">
            <v>SE</v>
          </cell>
          <cell r="J26">
            <v>32.4</v>
          </cell>
          <cell r="K26">
            <v>0</v>
          </cell>
        </row>
        <row r="27">
          <cell r="B27">
            <v>24.641666666666666</v>
          </cell>
          <cell r="C27">
            <v>37.200000000000003</v>
          </cell>
          <cell r="D27">
            <v>14.2</v>
          </cell>
          <cell r="E27">
            <v>46.375</v>
          </cell>
          <cell r="F27">
            <v>81</v>
          </cell>
          <cell r="G27">
            <v>14</v>
          </cell>
          <cell r="H27">
            <v>12.24</v>
          </cell>
          <cell r="I27" t="str">
            <v>NE</v>
          </cell>
          <cell r="J27">
            <v>35.28</v>
          </cell>
          <cell r="K27">
            <v>0</v>
          </cell>
        </row>
        <row r="28">
          <cell r="B28">
            <v>26.104166666666668</v>
          </cell>
          <cell r="C28">
            <v>36.799999999999997</v>
          </cell>
          <cell r="D28">
            <v>16.600000000000001</v>
          </cell>
          <cell r="E28">
            <v>42.916666666666664</v>
          </cell>
          <cell r="F28">
            <v>74</v>
          </cell>
          <cell r="G28">
            <v>16</v>
          </cell>
          <cell r="H28">
            <v>18</v>
          </cell>
          <cell r="I28" t="str">
            <v>O</v>
          </cell>
          <cell r="J28">
            <v>39.6</v>
          </cell>
          <cell r="K28">
            <v>0</v>
          </cell>
        </row>
        <row r="29">
          <cell r="B29">
            <v>22.170833333333334</v>
          </cell>
          <cell r="C29">
            <v>30</v>
          </cell>
          <cell r="D29">
            <v>14.5</v>
          </cell>
          <cell r="E29">
            <v>51.625</v>
          </cell>
          <cell r="F29">
            <v>75</v>
          </cell>
          <cell r="G29">
            <v>29</v>
          </cell>
          <cell r="H29">
            <v>14.4</v>
          </cell>
          <cell r="I29" t="str">
            <v>NO</v>
          </cell>
          <cell r="J29">
            <v>27.720000000000002</v>
          </cell>
          <cell r="K29">
            <v>0</v>
          </cell>
        </row>
        <row r="30">
          <cell r="B30">
            <v>15.45833333333333</v>
          </cell>
          <cell r="C30">
            <v>20.7</v>
          </cell>
          <cell r="D30">
            <v>10.9</v>
          </cell>
          <cell r="E30">
            <v>62.166666666666664</v>
          </cell>
          <cell r="F30">
            <v>83</v>
          </cell>
          <cell r="G30">
            <v>46</v>
          </cell>
          <cell r="H30">
            <v>18.36</v>
          </cell>
          <cell r="I30" t="str">
            <v>NO</v>
          </cell>
          <cell r="J30">
            <v>37.440000000000005</v>
          </cell>
          <cell r="K30">
            <v>0</v>
          </cell>
        </row>
        <row r="31">
          <cell r="B31">
            <v>12.729166666666664</v>
          </cell>
          <cell r="C31">
            <v>19.600000000000001</v>
          </cell>
          <cell r="D31">
            <v>8.4</v>
          </cell>
          <cell r="E31">
            <v>58.125</v>
          </cell>
          <cell r="F31">
            <v>75</v>
          </cell>
          <cell r="G31">
            <v>30</v>
          </cell>
          <cell r="H31">
            <v>17.28</v>
          </cell>
          <cell r="I31" t="str">
            <v>NO</v>
          </cell>
          <cell r="J31">
            <v>36.36</v>
          </cell>
          <cell r="K31">
            <v>0</v>
          </cell>
        </row>
        <row r="32">
          <cell r="B32">
            <v>11.8125</v>
          </cell>
          <cell r="C32">
            <v>23.9</v>
          </cell>
          <cell r="D32">
            <v>1</v>
          </cell>
          <cell r="E32">
            <v>53.583333333333336</v>
          </cell>
          <cell r="F32">
            <v>98</v>
          </cell>
          <cell r="G32">
            <v>14</v>
          </cell>
          <cell r="H32">
            <v>10.8</v>
          </cell>
          <cell r="I32" t="str">
            <v>O</v>
          </cell>
          <cell r="J32">
            <v>21.6</v>
          </cell>
          <cell r="K32">
            <v>0</v>
          </cell>
        </row>
        <row r="33">
          <cell r="B33">
            <v>15.129166666666668</v>
          </cell>
          <cell r="C33">
            <v>30.1</v>
          </cell>
          <cell r="D33">
            <v>2.7</v>
          </cell>
          <cell r="E33">
            <v>48.375</v>
          </cell>
          <cell r="F33">
            <v>94</v>
          </cell>
          <cell r="G33">
            <v>13</v>
          </cell>
          <cell r="H33">
            <v>11.879999999999999</v>
          </cell>
          <cell r="I33" t="str">
            <v>SO</v>
          </cell>
          <cell r="J33">
            <v>28.08</v>
          </cell>
          <cell r="K33">
            <v>0</v>
          </cell>
        </row>
        <row r="34">
          <cell r="B34">
            <v>20.712500000000002</v>
          </cell>
          <cell r="C34">
            <v>37</v>
          </cell>
          <cell r="D34">
            <v>7.7</v>
          </cell>
          <cell r="E34">
            <v>46.25</v>
          </cell>
          <cell r="F34">
            <v>88</v>
          </cell>
          <cell r="G34">
            <v>13</v>
          </cell>
          <cell r="H34">
            <v>20.88</v>
          </cell>
          <cell r="I34" t="str">
            <v>SE</v>
          </cell>
          <cell r="J34">
            <v>37.800000000000004</v>
          </cell>
          <cell r="K34">
            <v>0</v>
          </cell>
        </row>
        <row r="35">
          <cell r="B35">
            <v>25.245833333333337</v>
          </cell>
          <cell r="C35">
            <v>36.4</v>
          </cell>
          <cell r="D35">
            <v>15.1</v>
          </cell>
          <cell r="E35">
            <v>44.958333333333336</v>
          </cell>
          <cell r="F35">
            <v>78</v>
          </cell>
          <cell r="G35">
            <v>19</v>
          </cell>
          <cell r="H35">
            <v>11.520000000000001</v>
          </cell>
          <cell r="I35" t="str">
            <v>O</v>
          </cell>
          <cell r="J35">
            <v>25.92</v>
          </cell>
          <cell r="K35">
            <v>0</v>
          </cell>
        </row>
        <row r="36">
          <cell r="I36" t="str">
            <v>O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23.666666666666675</v>
          </cell>
        </row>
      </sheetData>
      <sheetData sheetId="5"/>
      <sheetData sheetId="6"/>
      <sheetData sheetId="7">
        <row r="5">
          <cell r="B5">
            <v>23.150000000000002</v>
          </cell>
          <cell r="C5">
            <v>32.299999999999997</v>
          </cell>
          <cell r="D5">
            <v>15.4</v>
          </cell>
          <cell r="E5">
            <v>41.708333333333336</v>
          </cell>
          <cell r="F5">
            <v>64</v>
          </cell>
          <cell r="G5">
            <v>21</v>
          </cell>
          <cell r="H5">
            <v>23.040000000000003</v>
          </cell>
          <cell r="I5" t="str">
            <v>NE</v>
          </cell>
          <cell r="J5">
            <v>35.64</v>
          </cell>
          <cell r="K5">
            <v>0</v>
          </cell>
        </row>
        <row r="6">
          <cell r="B6">
            <v>23.691666666666666</v>
          </cell>
          <cell r="C6">
            <v>32.5</v>
          </cell>
          <cell r="D6">
            <v>16.8</v>
          </cell>
          <cell r="E6">
            <v>41</v>
          </cell>
          <cell r="F6">
            <v>61</v>
          </cell>
          <cell r="G6">
            <v>17</v>
          </cell>
          <cell r="H6">
            <v>20.52</v>
          </cell>
          <cell r="I6" t="str">
            <v>NE</v>
          </cell>
          <cell r="J6">
            <v>27</v>
          </cell>
          <cell r="K6">
            <v>0</v>
          </cell>
        </row>
        <row r="7">
          <cell r="B7">
            <v>23.416666666666668</v>
          </cell>
          <cell r="C7">
            <v>32.1</v>
          </cell>
          <cell r="D7">
            <v>14.3</v>
          </cell>
          <cell r="E7">
            <v>36.458333333333336</v>
          </cell>
          <cell r="F7">
            <v>63</v>
          </cell>
          <cell r="G7">
            <v>16</v>
          </cell>
          <cell r="H7">
            <v>20.88</v>
          </cell>
          <cell r="I7" t="str">
            <v>NE</v>
          </cell>
          <cell r="J7">
            <v>32.04</v>
          </cell>
          <cell r="K7">
            <v>0</v>
          </cell>
        </row>
        <row r="8">
          <cell r="B8">
            <v>23.591666666666669</v>
          </cell>
          <cell r="C8">
            <v>32.299999999999997</v>
          </cell>
          <cell r="D8">
            <v>15.1</v>
          </cell>
          <cell r="E8">
            <v>36.541666666666664</v>
          </cell>
          <cell r="F8">
            <v>58</v>
          </cell>
          <cell r="G8">
            <v>18</v>
          </cell>
          <cell r="H8">
            <v>20.52</v>
          </cell>
          <cell r="I8" t="str">
            <v>NE</v>
          </cell>
          <cell r="J8">
            <v>25.56</v>
          </cell>
          <cell r="K8">
            <v>0</v>
          </cell>
        </row>
        <row r="9">
          <cell r="B9">
            <v>23.441666666666674</v>
          </cell>
          <cell r="C9">
            <v>31.9</v>
          </cell>
          <cell r="D9">
            <v>14.4</v>
          </cell>
          <cell r="E9">
            <v>39.833333333333336</v>
          </cell>
          <cell r="F9">
            <v>69</v>
          </cell>
          <cell r="G9">
            <v>17</v>
          </cell>
          <cell r="H9">
            <v>23.040000000000003</v>
          </cell>
          <cell r="I9" t="str">
            <v>NE</v>
          </cell>
          <cell r="J9">
            <v>39.24</v>
          </cell>
          <cell r="K9">
            <v>0</v>
          </cell>
        </row>
        <row r="10">
          <cell r="B10">
            <v>23.229166666666668</v>
          </cell>
          <cell r="C10">
            <v>32.4</v>
          </cell>
          <cell r="D10">
            <v>14.4</v>
          </cell>
          <cell r="E10">
            <v>36.208333333333336</v>
          </cell>
          <cell r="F10">
            <v>58</v>
          </cell>
          <cell r="G10">
            <v>16</v>
          </cell>
          <cell r="H10">
            <v>19.8</v>
          </cell>
          <cell r="I10" t="str">
            <v>NE</v>
          </cell>
          <cell r="J10">
            <v>30.96</v>
          </cell>
          <cell r="K10">
            <v>0</v>
          </cell>
        </row>
        <row r="11">
          <cell r="B11">
            <v>23.458333333333329</v>
          </cell>
          <cell r="C11">
            <v>31.9</v>
          </cell>
          <cell r="D11">
            <v>14.7</v>
          </cell>
          <cell r="E11">
            <v>36.458333333333336</v>
          </cell>
          <cell r="F11">
            <v>64</v>
          </cell>
          <cell r="G11">
            <v>17</v>
          </cell>
          <cell r="H11">
            <v>26.64</v>
          </cell>
          <cell r="I11" t="str">
            <v>NE</v>
          </cell>
          <cell r="J11">
            <v>43.2</v>
          </cell>
          <cell r="K11">
            <v>0</v>
          </cell>
        </row>
        <row r="12">
          <cell r="B12">
            <v>23.454166666666666</v>
          </cell>
          <cell r="C12">
            <v>32.5</v>
          </cell>
          <cell r="D12">
            <v>16.5</v>
          </cell>
          <cell r="E12">
            <v>36.666666666666664</v>
          </cell>
          <cell r="F12">
            <v>57</v>
          </cell>
          <cell r="G12">
            <v>15</v>
          </cell>
          <cell r="H12">
            <v>24.840000000000003</v>
          </cell>
          <cell r="I12" t="str">
            <v>NE</v>
          </cell>
          <cell r="J12">
            <v>45</v>
          </cell>
          <cell r="K12">
            <v>0</v>
          </cell>
        </row>
        <row r="13">
          <cell r="B13">
            <v>24.020833333333329</v>
          </cell>
          <cell r="C13">
            <v>33.700000000000003</v>
          </cell>
          <cell r="D13">
            <v>17.2</v>
          </cell>
          <cell r="E13">
            <v>37.458333333333336</v>
          </cell>
          <cell r="F13">
            <v>54</v>
          </cell>
          <cell r="G13">
            <v>16</v>
          </cell>
          <cell r="H13">
            <v>23.400000000000002</v>
          </cell>
          <cell r="I13" t="str">
            <v>NE</v>
          </cell>
          <cell r="J13">
            <v>37.440000000000005</v>
          </cell>
          <cell r="K13">
            <v>0</v>
          </cell>
        </row>
        <row r="14">
          <cell r="B14">
            <v>15.383333333333338</v>
          </cell>
          <cell r="C14">
            <v>23.4</v>
          </cell>
          <cell r="D14">
            <v>11.2</v>
          </cell>
          <cell r="E14">
            <v>79.75</v>
          </cell>
          <cell r="F14">
            <v>97</v>
          </cell>
          <cell r="G14">
            <v>44</v>
          </cell>
          <cell r="H14">
            <v>19.8</v>
          </cell>
          <cell r="I14" t="str">
            <v>SO</v>
          </cell>
          <cell r="J14">
            <v>30.96</v>
          </cell>
          <cell r="K14">
            <v>0.2</v>
          </cell>
        </row>
        <row r="15">
          <cell r="B15">
            <v>15.283333333333333</v>
          </cell>
          <cell r="C15">
            <v>26.9</v>
          </cell>
          <cell r="D15">
            <v>7.4</v>
          </cell>
          <cell r="E15">
            <v>63.625</v>
          </cell>
          <cell r="F15">
            <v>87</v>
          </cell>
          <cell r="G15">
            <v>30</v>
          </cell>
          <cell r="H15">
            <v>16.559999999999999</v>
          </cell>
          <cell r="I15" t="str">
            <v>L</v>
          </cell>
          <cell r="J15">
            <v>28.08</v>
          </cell>
          <cell r="K15">
            <v>0</v>
          </cell>
        </row>
        <row r="16">
          <cell r="B16">
            <v>20.525000000000002</v>
          </cell>
          <cell r="C16">
            <v>31.4</v>
          </cell>
          <cell r="D16">
            <v>12.6</v>
          </cell>
          <cell r="E16">
            <v>44.708333333333336</v>
          </cell>
          <cell r="F16">
            <v>68</v>
          </cell>
          <cell r="G16">
            <v>19</v>
          </cell>
          <cell r="H16">
            <v>24.840000000000003</v>
          </cell>
          <cell r="I16" t="str">
            <v>NE</v>
          </cell>
          <cell r="J16">
            <v>36.36</v>
          </cell>
          <cell r="K16">
            <v>0</v>
          </cell>
        </row>
        <row r="17">
          <cell r="B17">
            <v>23.345833333333331</v>
          </cell>
          <cell r="C17">
            <v>32.1</v>
          </cell>
          <cell r="D17">
            <v>15.1</v>
          </cell>
          <cell r="E17">
            <v>40.958333333333336</v>
          </cell>
          <cell r="F17">
            <v>65</v>
          </cell>
          <cell r="G17">
            <v>19</v>
          </cell>
          <cell r="H17">
            <v>25.56</v>
          </cell>
          <cell r="I17" t="str">
            <v>NE</v>
          </cell>
          <cell r="J17">
            <v>44.64</v>
          </cell>
          <cell r="K17">
            <v>0</v>
          </cell>
        </row>
        <row r="18">
          <cell r="B18">
            <v>17.895833333333332</v>
          </cell>
          <cell r="C18">
            <v>24.8</v>
          </cell>
          <cell r="D18">
            <v>12.3</v>
          </cell>
          <cell r="E18">
            <v>49.791666666666664</v>
          </cell>
          <cell r="F18">
            <v>75</v>
          </cell>
          <cell r="G18">
            <v>29</v>
          </cell>
          <cell r="H18">
            <v>24.48</v>
          </cell>
          <cell r="I18" t="str">
            <v>S</v>
          </cell>
          <cell r="J18">
            <v>43.2</v>
          </cell>
          <cell r="K18">
            <v>0</v>
          </cell>
        </row>
        <row r="19">
          <cell r="B19">
            <v>13.295833333333334</v>
          </cell>
          <cell r="C19">
            <v>22.7</v>
          </cell>
          <cell r="D19">
            <v>5.2</v>
          </cell>
          <cell r="E19">
            <v>45.541666666666664</v>
          </cell>
          <cell r="F19">
            <v>79</v>
          </cell>
          <cell r="G19">
            <v>18</v>
          </cell>
          <cell r="H19">
            <v>26.64</v>
          </cell>
          <cell r="I19" t="str">
            <v>SE</v>
          </cell>
          <cell r="J19">
            <v>45.72</v>
          </cell>
          <cell r="K19">
            <v>0</v>
          </cell>
        </row>
        <row r="20">
          <cell r="B20">
            <v>18.008333333333336</v>
          </cell>
          <cell r="C20">
            <v>31</v>
          </cell>
          <cell r="D20">
            <v>7.7</v>
          </cell>
          <cell r="E20">
            <v>39</v>
          </cell>
          <cell r="F20">
            <v>74</v>
          </cell>
          <cell r="G20">
            <v>14</v>
          </cell>
          <cell r="H20">
            <v>28.08</v>
          </cell>
          <cell r="I20" t="str">
            <v>L</v>
          </cell>
          <cell r="J20">
            <v>46.440000000000005</v>
          </cell>
          <cell r="K20">
            <v>0</v>
          </cell>
        </row>
        <row r="21">
          <cell r="B21">
            <v>20.391666666666666</v>
          </cell>
          <cell r="C21">
            <v>29.9</v>
          </cell>
          <cell r="D21">
            <v>10.3</v>
          </cell>
          <cell r="E21">
            <v>37.625</v>
          </cell>
          <cell r="F21">
            <v>70</v>
          </cell>
          <cell r="G21">
            <v>17</v>
          </cell>
          <cell r="H21">
            <v>15.120000000000001</v>
          </cell>
          <cell r="I21" t="str">
            <v>L</v>
          </cell>
          <cell r="J21">
            <v>29.880000000000003</v>
          </cell>
          <cell r="K21">
            <v>0</v>
          </cell>
        </row>
        <row r="22">
          <cell r="B22">
            <v>21.462500000000002</v>
          </cell>
          <cell r="C22">
            <v>31.8</v>
          </cell>
          <cell r="D22">
            <v>12</v>
          </cell>
          <cell r="E22">
            <v>39.25</v>
          </cell>
          <cell r="F22">
            <v>68</v>
          </cell>
          <cell r="G22">
            <v>15</v>
          </cell>
          <cell r="H22">
            <v>24.840000000000003</v>
          </cell>
          <cell r="I22" t="str">
            <v>NE</v>
          </cell>
          <cell r="J22">
            <v>35.64</v>
          </cell>
          <cell r="K22">
            <v>0</v>
          </cell>
        </row>
        <row r="23">
          <cell r="B23">
            <v>22.579166666666666</v>
          </cell>
          <cell r="C23">
            <v>31.7</v>
          </cell>
          <cell r="D23">
            <v>14.3</v>
          </cell>
          <cell r="E23">
            <v>42.958333333333336</v>
          </cell>
          <cell r="F23">
            <v>73</v>
          </cell>
          <cell r="G23">
            <v>16</v>
          </cell>
          <cell r="H23">
            <v>23.400000000000002</v>
          </cell>
          <cell r="I23" t="str">
            <v>NE</v>
          </cell>
          <cell r="J23">
            <v>36.36</v>
          </cell>
          <cell r="K23">
            <v>0</v>
          </cell>
        </row>
        <row r="24">
          <cell r="B24">
            <v>23.612500000000001</v>
          </cell>
          <cell r="C24">
            <v>31.4</v>
          </cell>
          <cell r="D24">
            <v>16.100000000000001</v>
          </cell>
          <cell r="E24">
            <v>36.291666666666664</v>
          </cell>
          <cell r="F24">
            <v>62</v>
          </cell>
          <cell r="G24">
            <v>18</v>
          </cell>
          <cell r="H24">
            <v>24.12</v>
          </cell>
          <cell r="I24" t="str">
            <v>L</v>
          </cell>
          <cell r="J24">
            <v>34.92</v>
          </cell>
          <cell r="K24">
            <v>0</v>
          </cell>
        </row>
        <row r="25">
          <cell r="B25">
            <v>22.816666666666666</v>
          </cell>
          <cell r="C25">
            <v>31</v>
          </cell>
          <cell r="D25">
            <v>14.5</v>
          </cell>
          <cell r="E25">
            <v>36.458333333333336</v>
          </cell>
          <cell r="F25">
            <v>63</v>
          </cell>
          <cell r="G25">
            <v>18</v>
          </cell>
          <cell r="H25">
            <v>23.400000000000002</v>
          </cell>
          <cell r="I25" t="str">
            <v>NE</v>
          </cell>
          <cell r="J25">
            <v>38.519999999999996</v>
          </cell>
          <cell r="K25">
            <v>0</v>
          </cell>
        </row>
        <row r="26">
          <cell r="B26">
            <v>23.6875</v>
          </cell>
          <cell r="C26">
            <v>32.799999999999997</v>
          </cell>
          <cell r="D26">
            <v>15.9</v>
          </cell>
          <cell r="E26">
            <v>35.75</v>
          </cell>
          <cell r="F26">
            <v>56</v>
          </cell>
          <cell r="G26">
            <v>18</v>
          </cell>
          <cell r="H26">
            <v>20.52</v>
          </cell>
          <cell r="I26" t="str">
            <v>NE</v>
          </cell>
          <cell r="J26">
            <v>33.840000000000003</v>
          </cell>
          <cell r="K26">
            <v>0</v>
          </cell>
        </row>
        <row r="27">
          <cell r="B27">
            <v>25.379166666666666</v>
          </cell>
          <cell r="C27">
            <v>34.200000000000003</v>
          </cell>
          <cell r="D27">
            <v>17.399999999999999</v>
          </cell>
          <cell r="E27">
            <v>31.333333333333332</v>
          </cell>
          <cell r="F27">
            <v>54</v>
          </cell>
          <cell r="G27">
            <v>14</v>
          </cell>
          <cell r="H27">
            <v>23.759999999999998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25.433333333333334</v>
          </cell>
          <cell r="C28">
            <v>33.299999999999997</v>
          </cell>
          <cell r="D28">
            <v>17.2</v>
          </cell>
          <cell r="E28">
            <v>33.541666666666664</v>
          </cell>
          <cell r="F28">
            <v>56</v>
          </cell>
          <cell r="G28">
            <v>21</v>
          </cell>
          <cell r="H28">
            <v>19.8</v>
          </cell>
          <cell r="I28" t="str">
            <v>NE</v>
          </cell>
          <cell r="J28">
            <v>27.36</v>
          </cell>
          <cell r="K28">
            <v>0</v>
          </cell>
        </row>
        <row r="29">
          <cell r="B29">
            <v>23.500000000000004</v>
          </cell>
          <cell r="C29">
            <v>31.7</v>
          </cell>
          <cell r="D29">
            <v>17.600000000000001</v>
          </cell>
          <cell r="E29">
            <v>52.458333333333336</v>
          </cell>
          <cell r="F29">
            <v>76</v>
          </cell>
          <cell r="G29">
            <v>30</v>
          </cell>
          <cell r="H29">
            <v>25.2</v>
          </cell>
          <cell r="I29" t="str">
            <v>O</v>
          </cell>
          <cell r="J29">
            <v>36</v>
          </cell>
          <cell r="K29">
            <v>0</v>
          </cell>
        </row>
        <row r="30">
          <cell r="B30">
            <v>14.674999999999995</v>
          </cell>
          <cell r="C30">
            <v>21.7</v>
          </cell>
          <cell r="D30">
            <v>10</v>
          </cell>
          <cell r="E30">
            <v>70.583333333333329</v>
          </cell>
          <cell r="F30">
            <v>93</v>
          </cell>
          <cell r="G30">
            <v>45</v>
          </cell>
          <cell r="H30">
            <v>23.040000000000003</v>
          </cell>
          <cell r="I30" t="str">
            <v>O</v>
          </cell>
          <cell r="J30">
            <v>34.56</v>
          </cell>
          <cell r="K30">
            <v>0</v>
          </cell>
        </row>
        <row r="31">
          <cell r="B31">
            <v>12.533333333333333</v>
          </cell>
          <cell r="C31">
            <v>20.8</v>
          </cell>
          <cell r="D31">
            <v>7.8</v>
          </cell>
          <cell r="E31">
            <v>61.916666666666664</v>
          </cell>
          <cell r="F31">
            <v>87</v>
          </cell>
          <cell r="G31">
            <v>28</v>
          </cell>
          <cell r="H31">
            <v>18.36</v>
          </cell>
          <cell r="I31" t="str">
            <v>S</v>
          </cell>
          <cell r="J31">
            <v>32.76</v>
          </cell>
          <cell r="K31">
            <v>0</v>
          </cell>
        </row>
        <row r="32">
          <cell r="B32">
            <v>13.658333333333331</v>
          </cell>
          <cell r="C32">
            <v>25.7</v>
          </cell>
          <cell r="D32">
            <v>4.5999999999999996</v>
          </cell>
          <cell r="E32">
            <v>47.25</v>
          </cell>
          <cell r="F32">
            <v>88</v>
          </cell>
          <cell r="G32">
            <v>13</v>
          </cell>
          <cell r="H32">
            <v>17.64</v>
          </cell>
          <cell r="I32" t="str">
            <v>SE</v>
          </cell>
          <cell r="J32">
            <v>32.76</v>
          </cell>
          <cell r="K32">
            <v>0</v>
          </cell>
        </row>
        <row r="33">
          <cell r="B33">
            <v>18.608333333333334</v>
          </cell>
          <cell r="C33">
            <v>31.8</v>
          </cell>
          <cell r="D33">
            <v>6.5</v>
          </cell>
          <cell r="E33">
            <v>33.583333333333336</v>
          </cell>
          <cell r="F33">
            <v>68</v>
          </cell>
          <cell r="G33">
            <v>11</v>
          </cell>
          <cell r="H33">
            <v>24.48</v>
          </cell>
          <cell r="I33" t="str">
            <v>L</v>
          </cell>
          <cell r="J33">
            <v>34.92</v>
          </cell>
          <cell r="K33">
            <v>0</v>
          </cell>
        </row>
        <row r="34">
          <cell r="B34">
            <v>23.958333333333332</v>
          </cell>
          <cell r="C34">
            <v>34.6</v>
          </cell>
          <cell r="D34">
            <v>14.8</v>
          </cell>
          <cell r="E34">
            <v>30.625</v>
          </cell>
          <cell r="F34">
            <v>47</v>
          </cell>
          <cell r="G34">
            <v>16</v>
          </cell>
          <cell r="H34">
            <v>27</v>
          </cell>
          <cell r="I34" t="str">
            <v>NE</v>
          </cell>
          <cell r="J34">
            <v>47.88</v>
          </cell>
          <cell r="K34">
            <v>0</v>
          </cell>
        </row>
        <row r="35">
          <cell r="B35">
            <v>26.087499999999995</v>
          </cell>
          <cell r="C35">
            <v>32.700000000000003</v>
          </cell>
          <cell r="D35">
            <v>19.8</v>
          </cell>
          <cell r="E35">
            <v>42.041666666666664</v>
          </cell>
          <cell r="F35">
            <v>60</v>
          </cell>
          <cell r="G35">
            <v>26</v>
          </cell>
          <cell r="H35">
            <v>18.720000000000002</v>
          </cell>
          <cell r="I35" t="str">
            <v>NE</v>
          </cell>
          <cell r="J35">
            <v>32.04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26.808333333333337</v>
          </cell>
        </row>
      </sheetData>
      <sheetData sheetId="4">
        <row r="5">
          <cell r="B5">
            <v>23.770833333333332</v>
          </cell>
        </row>
      </sheetData>
      <sheetData sheetId="5">
        <row r="5">
          <cell r="B5">
            <v>23.516666666666666</v>
          </cell>
        </row>
      </sheetData>
      <sheetData sheetId="6"/>
      <sheetData sheetId="7">
        <row r="5">
          <cell r="B5">
            <v>22.604166666666671</v>
          </cell>
          <cell r="C5">
            <v>35.200000000000003</v>
          </cell>
          <cell r="D5">
            <v>12.7</v>
          </cell>
          <cell r="E5">
            <v>57.75</v>
          </cell>
          <cell r="F5">
            <v>90</v>
          </cell>
          <cell r="G5">
            <v>20</v>
          </cell>
          <cell r="H5">
            <v>9.3600000000000012</v>
          </cell>
          <cell r="I5" t="str">
            <v>SE</v>
          </cell>
          <cell r="J5">
            <v>21.96</v>
          </cell>
          <cell r="K5">
            <v>0</v>
          </cell>
        </row>
        <row r="6">
          <cell r="B6">
            <v>23.5625</v>
          </cell>
          <cell r="C6">
            <v>35.200000000000003</v>
          </cell>
          <cell r="D6">
            <v>13.5</v>
          </cell>
          <cell r="E6">
            <v>58.041666666666664</v>
          </cell>
          <cell r="F6">
            <v>93</v>
          </cell>
          <cell r="G6">
            <v>20</v>
          </cell>
          <cell r="H6">
            <v>4.32</v>
          </cell>
          <cell r="I6" t="str">
            <v>L</v>
          </cell>
          <cell r="J6">
            <v>20.88</v>
          </cell>
          <cell r="K6">
            <v>0</v>
          </cell>
        </row>
        <row r="7">
          <cell r="B7">
            <v>24.012500000000003</v>
          </cell>
          <cell r="C7">
            <v>35.9</v>
          </cell>
          <cell r="D7">
            <v>14.1</v>
          </cell>
          <cell r="E7">
            <v>54.083333333333336</v>
          </cell>
          <cell r="F7">
            <v>92</v>
          </cell>
          <cell r="G7">
            <v>16</v>
          </cell>
          <cell r="H7">
            <v>4.6800000000000006</v>
          </cell>
          <cell r="I7" t="str">
            <v>NO</v>
          </cell>
          <cell r="J7">
            <v>22.32</v>
          </cell>
          <cell r="K7">
            <v>0</v>
          </cell>
        </row>
        <row r="8">
          <cell r="B8">
            <v>23.2</v>
          </cell>
          <cell r="C8">
            <v>36</v>
          </cell>
          <cell r="D8">
            <v>13.4</v>
          </cell>
          <cell r="E8">
            <v>57.416666666666664</v>
          </cell>
          <cell r="F8">
            <v>93</v>
          </cell>
          <cell r="G8">
            <v>19</v>
          </cell>
          <cell r="H8">
            <v>4.32</v>
          </cell>
          <cell r="I8" t="str">
            <v>SE</v>
          </cell>
          <cell r="J8">
            <v>18.720000000000002</v>
          </cell>
          <cell r="K8">
            <v>0</v>
          </cell>
        </row>
        <row r="9">
          <cell r="B9">
            <v>24.441666666666666</v>
          </cell>
          <cell r="C9">
            <v>36.1</v>
          </cell>
          <cell r="D9">
            <v>15.2</v>
          </cell>
          <cell r="E9">
            <v>52.958333333333336</v>
          </cell>
          <cell r="F9">
            <v>92</v>
          </cell>
          <cell r="G9">
            <v>14</v>
          </cell>
          <cell r="H9">
            <v>9.3600000000000012</v>
          </cell>
          <cell r="I9" t="str">
            <v>SE</v>
          </cell>
          <cell r="J9">
            <v>27</v>
          </cell>
          <cell r="K9">
            <v>0</v>
          </cell>
        </row>
        <row r="10">
          <cell r="B10">
            <v>23.058333333333334</v>
          </cell>
          <cell r="C10">
            <v>35.1</v>
          </cell>
          <cell r="D10">
            <v>12.3</v>
          </cell>
          <cell r="E10">
            <v>52.708333333333336</v>
          </cell>
          <cell r="F10">
            <v>93</v>
          </cell>
          <cell r="G10">
            <v>14</v>
          </cell>
          <cell r="H10">
            <v>9</v>
          </cell>
          <cell r="I10" t="str">
            <v>L</v>
          </cell>
          <cell r="J10">
            <v>51.480000000000004</v>
          </cell>
          <cell r="K10">
            <v>0</v>
          </cell>
        </row>
        <row r="11">
          <cell r="B11">
            <v>23.366666666666664</v>
          </cell>
          <cell r="C11">
            <v>35.700000000000003</v>
          </cell>
          <cell r="D11">
            <v>12.5</v>
          </cell>
          <cell r="E11">
            <v>50.416666666666664</v>
          </cell>
          <cell r="F11">
            <v>88</v>
          </cell>
          <cell r="G11">
            <v>14</v>
          </cell>
          <cell r="H11">
            <v>11.520000000000001</v>
          </cell>
          <cell r="I11" t="str">
            <v>N</v>
          </cell>
          <cell r="J11">
            <v>36.72</v>
          </cell>
          <cell r="K11">
            <v>0</v>
          </cell>
        </row>
        <row r="12">
          <cell r="B12">
            <v>23.25</v>
          </cell>
          <cell r="C12">
            <v>36.4</v>
          </cell>
          <cell r="D12">
            <v>11.6</v>
          </cell>
          <cell r="E12">
            <v>50.083333333333336</v>
          </cell>
          <cell r="F12">
            <v>92</v>
          </cell>
          <cell r="G12">
            <v>13</v>
          </cell>
          <cell r="H12">
            <v>16.920000000000002</v>
          </cell>
          <cell r="I12" t="str">
            <v>NO</v>
          </cell>
          <cell r="J12">
            <v>39.24</v>
          </cell>
          <cell r="K12">
            <v>0</v>
          </cell>
        </row>
        <row r="13">
          <cell r="B13">
            <v>22.954166666666666</v>
          </cell>
          <cell r="C13">
            <v>33.5</v>
          </cell>
          <cell r="D13">
            <v>14.3</v>
          </cell>
          <cell r="E13">
            <v>55.875</v>
          </cell>
          <cell r="F13">
            <v>87</v>
          </cell>
          <cell r="G13">
            <v>25</v>
          </cell>
          <cell r="H13">
            <v>14.04</v>
          </cell>
          <cell r="I13" t="str">
            <v>SE</v>
          </cell>
          <cell r="J13">
            <v>36.36</v>
          </cell>
          <cell r="K13">
            <v>0</v>
          </cell>
        </row>
        <row r="14">
          <cell r="B14">
            <v>15.729166666666666</v>
          </cell>
          <cell r="C14">
            <v>24.2</v>
          </cell>
          <cell r="D14">
            <v>12.5</v>
          </cell>
          <cell r="E14">
            <v>65.375</v>
          </cell>
          <cell r="F14">
            <v>76</v>
          </cell>
          <cell r="G14">
            <v>46</v>
          </cell>
          <cell r="H14">
            <v>19.8</v>
          </cell>
          <cell r="I14" t="str">
            <v>SO</v>
          </cell>
          <cell r="J14">
            <v>38.519999999999996</v>
          </cell>
          <cell r="K14">
            <v>0</v>
          </cell>
        </row>
        <row r="15">
          <cell r="B15">
            <v>15.9625</v>
          </cell>
          <cell r="C15">
            <v>25.6</v>
          </cell>
          <cell r="D15">
            <v>8.9</v>
          </cell>
          <cell r="E15">
            <v>57.75</v>
          </cell>
          <cell r="F15">
            <v>86</v>
          </cell>
          <cell r="G15">
            <v>30</v>
          </cell>
          <cell r="H15">
            <v>12.6</v>
          </cell>
          <cell r="I15" t="str">
            <v>SE</v>
          </cell>
          <cell r="J15">
            <v>28.08</v>
          </cell>
          <cell r="K15">
            <v>0</v>
          </cell>
        </row>
        <row r="16">
          <cell r="B16">
            <v>21.1875</v>
          </cell>
          <cell r="C16">
            <v>34.6</v>
          </cell>
          <cell r="D16">
            <v>12.4</v>
          </cell>
          <cell r="E16">
            <v>46.791666666666664</v>
          </cell>
          <cell r="F16">
            <v>73</v>
          </cell>
          <cell r="G16">
            <v>20</v>
          </cell>
          <cell r="H16">
            <v>4.32</v>
          </cell>
          <cell r="I16" t="str">
            <v>SE</v>
          </cell>
          <cell r="J16">
            <v>24.840000000000003</v>
          </cell>
          <cell r="K16">
            <v>0</v>
          </cell>
        </row>
        <row r="17">
          <cell r="B17">
            <v>23.229166666666671</v>
          </cell>
          <cell r="C17">
            <v>35.4</v>
          </cell>
          <cell r="D17">
            <v>12.8</v>
          </cell>
          <cell r="E17">
            <v>56.5</v>
          </cell>
          <cell r="F17">
            <v>92</v>
          </cell>
          <cell r="G17">
            <v>22</v>
          </cell>
          <cell r="H17">
            <v>18.720000000000002</v>
          </cell>
          <cell r="I17" t="str">
            <v>N</v>
          </cell>
          <cell r="J17">
            <v>35.28</v>
          </cell>
          <cell r="K17">
            <v>0</v>
          </cell>
        </row>
        <row r="18">
          <cell r="B18">
            <v>20.341666666666665</v>
          </cell>
          <cell r="C18">
            <v>26.9</v>
          </cell>
          <cell r="D18">
            <v>15.3</v>
          </cell>
          <cell r="E18">
            <v>44.541666666666664</v>
          </cell>
          <cell r="F18">
            <v>60</v>
          </cell>
          <cell r="G18">
            <v>22</v>
          </cell>
          <cell r="H18">
            <v>17.64</v>
          </cell>
          <cell r="I18" t="str">
            <v>N</v>
          </cell>
          <cell r="J18">
            <v>38.519999999999996</v>
          </cell>
          <cell r="K18">
            <v>0</v>
          </cell>
        </row>
        <row r="19">
          <cell r="B19">
            <v>15.179166666666667</v>
          </cell>
          <cell r="C19">
            <v>24.7</v>
          </cell>
          <cell r="D19">
            <v>5.4</v>
          </cell>
          <cell r="E19">
            <v>41.041666666666664</v>
          </cell>
          <cell r="F19">
            <v>71</v>
          </cell>
          <cell r="G19">
            <v>18</v>
          </cell>
          <cell r="H19">
            <v>14.76</v>
          </cell>
          <cell r="I19" t="str">
            <v>N</v>
          </cell>
          <cell r="J19">
            <v>39.6</v>
          </cell>
          <cell r="K19">
            <v>0</v>
          </cell>
        </row>
        <row r="20">
          <cell r="B20">
            <v>18.274999999999999</v>
          </cell>
          <cell r="C20">
            <v>31.4</v>
          </cell>
          <cell r="D20">
            <v>8.8000000000000007</v>
          </cell>
          <cell r="E20">
            <v>38.333333333333336</v>
          </cell>
          <cell r="F20">
            <v>58</v>
          </cell>
          <cell r="G20">
            <v>13</v>
          </cell>
          <cell r="H20">
            <v>7.9200000000000008</v>
          </cell>
          <cell r="I20" t="str">
            <v>N</v>
          </cell>
          <cell r="J20">
            <v>19.8</v>
          </cell>
          <cell r="K20">
            <v>0</v>
          </cell>
        </row>
        <row r="21">
          <cell r="B21">
            <v>20.804166666666664</v>
          </cell>
          <cell r="C21">
            <v>31.5</v>
          </cell>
          <cell r="D21">
            <v>10.199999999999999</v>
          </cell>
          <cell r="E21">
            <v>41.416666666666664</v>
          </cell>
          <cell r="F21">
            <v>76</v>
          </cell>
          <cell r="G21">
            <v>18</v>
          </cell>
          <cell r="H21">
            <v>9.3600000000000012</v>
          </cell>
          <cell r="I21" t="str">
            <v>N</v>
          </cell>
          <cell r="J21">
            <v>23.400000000000002</v>
          </cell>
          <cell r="K21">
            <v>0</v>
          </cell>
        </row>
        <row r="22">
          <cell r="B22">
            <v>22.649999999999995</v>
          </cell>
          <cell r="C22">
            <v>33.5</v>
          </cell>
          <cell r="D22">
            <v>14.4</v>
          </cell>
          <cell r="E22">
            <v>41.583333333333336</v>
          </cell>
          <cell r="F22">
            <v>65</v>
          </cell>
          <cell r="G22">
            <v>16</v>
          </cell>
          <cell r="H22">
            <v>10.44</v>
          </cell>
          <cell r="I22" t="str">
            <v>N</v>
          </cell>
          <cell r="J22">
            <v>25.2</v>
          </cell>
          <cell r="K22">
            <v>0</v>
          </cell>
        </row>
        <row r="23">
          <cell r="B23">
            <v>24.108333333333324</v>
          </cell>
          <cell r="C23">
            <v>35.4</v>
          </cell>
          <cell r="D23">
            <v>15.4</v>
          </cell>
          <cell r="E23">
            <v>43.958333333333336</v>
          </cell>
          <cell r="F23">
            <v>72</v>
          </cell>
          <cell r="G23">
            <v>14</v>
          </cell>
          <cell r="H23">
            <v>6.48</v>
          </cell>
          <cell r="I23" t="str">
            <v>N</v>
          </cell>
          <cell r="J23">
            <v>27</v>
          </cell>
          <cell r="K23">
            <v>0</v>
          </cell>
        </row>
        <row r="24">
          <cell r="B24">
            <v>25.104166666666668</v>
          </cell>
          <cell r="C24">
            <v>35.200000000000003</v>
          </cell>
          <cell r="D24">
            <v>17.3</v>
          </cell>
          <cell r="E24">
            <v>39.75</v>
          </cell>
          <cell r="F24">
            <v>62</v>
          </cell>
          <cell r="G24">
            <v>15</v>
          </cell>
          <cell r="H24">
            <v>11.520000000000001</v>
          </cell>
          <cell r="I24" t="str">
            <v>N</v>
          </cell>
          <cell r="J24">
            <v>27.36</v>
          </cell>
          <cell r="K24">
            <v>0</v>
          </cell>
        </row>
        <row r="25">
          <cell r="B25">
            <v>25.012500000000003</v>
          </cell>
          <cell r="C25">
            <v>35.4</v>
          </cell>
          <cell r="D25">
            <v>14.9</v>
          </cell>
          <cell r="E25">
            <v>39.875</v>
          </cell>
          <cell r="F25">
            <v>77</v>
          </cell>
          <cell r="G25">
            <v>14</v>
          </cell>
          <cell r="H25">
            <v>9.3600000000000012</v>
          </cell>
          <cell r="I25" t="str">
            <v>N</v>
          </cell>
          <cell r="J25">
            <v>27.36</v>
          </cell>
          <cell r="K25">
            <v>0</v>
          </cell>
        </row>
        <row r="26">
          <cell r="B26">
            <v>24.491666666666671</v>
          </cell>
          <cell r="C26">
            <v>37.1</v>
          </cell>
          <cell r="D26">
            <v>12.8</v>
          </cell>
          <cell r="E26">
            <v>44.041666666666664</v>
          </cell>
          <cell r="F26">
            <v>84</v>
          </cell>
          <cell r="G26">
            <v>14</v>
          </cell>
          <cell r="H26">
            <v>11.879999999999999</v>
          </cell>
          <cell r="I26" t="str">
            <v>N</v>
          </cell>
          <cell r="J26">
            <v>33.840000000000003</v>
          </cell>
          <cell r="K26">
            <v>0</v>
          </cell>
        </row>
        <row r="27">
          <cell r="B27">
            <v>25.44583333333334</v>
          </cell>
          <cell r="C27">
            <v>37.6</v>
          </cell>
          <cell r="D27">
            <v>14.4</v>
          </cell>
          <cell r="E27">
            <v>45.416666666666664</v>
          </cell>
          <cell r="F27">
            <v>85</v>
          </cell>
          <cell r="G27">
            <v>14</v>
          </cell>
          <cell r="H27">
            <v>11.16</v>
          </cell>
          <cell r="I27" t="str">
            <v>N</v>
          </cell>
          <cell r="J27">
            <v>29.52</v>
          </cell>
          <cell r="K27">
            <v>0</v>
          </cell>
        </row>
        <row r="28">
          <cell r="B28">
            <v>25.095833333333331</v>
          </cell>
          <cell r="C28">
            <v>32.799999999999997</v>
          </cell>
          <cell r="D28">
            <v>18.3</v>
          </cell>
          <cell r="E28">
            <v>56.583333333333336</v>
          </cell>
          <cell r="F28">
            <v>84</v>
          </cell>
          <cell r="G28">
            <v>31</v>
          </cell>
          <cell r="H28">
            <v>16.2</v>
          </cell>
          <cell r="I28" t="str">
            <v>N</v>
          </cell>
          <cell r="J28">
            <v>32.04</v>
          </cell>
          <cell r="K28">
            <v>0</v>
          </cell>
        </row>
        <row r="29">
          <cell r="B29">
            <v>19.858333333333331</v>
          </cell>
          <cell r="C29">
            <v>24.6</v>
          </cell>
          <cell r="D29">
            <v>14.6</v>
          </cell>
          <cell r="E29">
            <v>58.666666666666664</v>
          </cell>
          <cell r="F29">
            <v>78</v>
          </cell>
          <cell r="G29">
            <v>39</v>
          </cell>
          <cell r="H29">
            <v>17.64</v>
          </cell>
          <cell r="I29" t="str">
            <v>N</v>
          </cell>
          <cell r="J29">
            <v>32.4</v>
          </cell>
          <cell r="K29">
            <v>0</v>
          </cell>
        </row>
        <row r="30">
          <cell r="B30">
            <v>14.037500000000003</v>
          </cell>
          <cell r="C30">
            <v>18</v>
          </cell>
          <cell r="D30">
            <v>10.4</v>
          </cell>
          <cell r="E30">
            <v>64.833333333333329</v>
          </cell>
          <cell r="F30">
            <v>80</v>
          </cell>
          <cell r="G30">
            <v>48</v>
          </cell>
          <cell r="H30">
            <v>18.720000000000002</v>
          </cell>
          <cell r="I30" t="str">
            <v>N</v>
          </cell>
          <cell r="J30">
            <v>33.840000000000003</v>
          </cell>
          <cell r="K30">
            <v>0</v>
          </cell>
        </row>
        <row r="31">
          <cell r="B31">
            <v>15.120833333333335</v>
          </cell>
          <cell r="C31">
            <v>23.3</v>
          </cell>
          <cell r="D31">
            <v>9.5</v>
          </cell>
          <cell r="E31">
            <v>52.75</v>
          </cell>
          <cell r="F31">
            <v>77</v>
          </cell>
          <cell r="G31">
            <v>25</v>
          </cell>
          <cell r="H31">
            <v>12.6</v>
          </cell>
          <cell r="I31" t="str">
            <v>N</v>
          </cell>
          <cell r="J31">
            <v>29.52</v>
          </cell>
          <cell r="K31">
            <v>0</v>
          </cell>
        </row>
        <row r="32">
          <cell r="B32">
            <v>15.225</v>
          </cell>
          <cell r="C32">
            <v>26.8</v>
          </cell>
          <cell r="D32">
            <v>6.9</v>
          </cell>
          <cell r="E32">
            <v>38.041666666666664</v>
          </cell>
          <cell r="F32">
            <v>65</v>
          </cell>
          <cell r="G32">
            <v>12</v>
          </cell>
          <cell r="H32">
            <v>13.68</v>
          </cell>
          <cell r="I32" t="str">
            <v>N</v>
          </cell>
          <cell r="J32">
            <v>29.16</v>
          </cell>
          <cell r="K32">
            <v>0</v>
          </cell>
        </row>
        <row r="33">
          <cell r="B33">
            <v>18.500000000000004</v>
          </cell>
          <cell r="C33">
            <v>32</v>
          </cell>
          <cell r="D33">
            <v>6.3</v>
          </cell>
          <cell r="E33">
            <v>30.625</v>
          </cell>
          <cell r="F33">
            <v>61</v>
          </cell>
          <cell r="G33">
            <v>7</v>
          </cell>
          <cell r="H33">
            <v>8.2799999999999994</v>
          </cell>
          <cell r="I33" t="str">
            <v>N</v>
          </cell>
          <cell r="J33">
            <v>25.56</v>
          </cell>
          <cell r="K33">
            <v>0</v>
          </cell>
        </row>
        <row r="34">
          <cell r="B34">
            <v>23.208333333333332</v>
          </cell>
          <cell r="C34">
            <v>37.6</v>
          </cell>
          <cell r="D34">
            <v>12</v>
          </cell>
          <cell r="E34">
            <v>32.666666666666664</v>
          </cell>
          <cell r="F34">
            <v>63</v>
          </cell>
          <cell r="G34">
            <v>12</v>
          </cell>
          <cell r="H34">
            <v>5.7600000000000007</v>
          </cell>
          <cell r="I34" t="str">
            <v>N</v>
          </cell>
          <cell r="J34">
            <v>30.6</v>
          </cell>
          <cell r="K34">
            <v>0</v>
          </cell>
        </row>
        <row r="35">
          <cell r="B35">
            <v>24.749999999999996</v>
          </cell>
          <cell r="C35">
            <v>36.5</v>
          </cell>
          <cell r="D35">
            <v>14.5</v>
          </cell>
          <cell r="E35">
            <v>46.083333333333336</v>
          </cell>
          <cell r="F35">
            <v>80</v>
          </cell>
          <cell r="G35">
            <v>22</v>
          </cell>
          <cell r="H35">
            <v>10.08</v>
          </cell>
          <cell r="I35" t="str">
            <v>N</v>
          </cell>
          <cell r="J35">
            <v>24.48</v>
          </cell>
          <cell r="K35">
            <v>1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25.983333333333331</v>
          </cell>
        </row>
      </sheetData>
      <sheetData sheetId="4">
        <row r="5">
          <cell r="B5">
            <v>24.837499999999995</v>
          </cell>
        </row>
      </sheetData>
      <sheetData sheetId="5">
        <row r="5">
          <cell r="B5">
            <v>21.758333333333329</v>
          </cell>
        </row>
      </sheetData>
      <sheetData sheetId="6"/>
      <sheetData sheetId="7">
        <row r="5">
          <cell r="B5">
            <v>24.579166666666669</v>
          </cell>
          <cell r="C5">
            <v>33.799999999999997</v>
          </cell>
          <cell r="D5">
            <v>18</v>
          </cell>
          <cell r="E5">
            <v>37.916666666666664</v>
          </cell>
          <cell r="F5">
            <v>55</v>
          </cell>
          <cell r="G5">
            <v>21</v>
          </cell>
          <cell r="H5">
            <v>17.28</v>
          </cell>
          <cell r="I5" t="str">
            <v>NE</v>
          </cell>
          <cell r="J5">
            <v>39.96</v>
          </cell>
          <cell r="K5">
            <v>0</v>
          </cell>
        </row>
        <row r="6">
          <cell r="B6">
            <v>24.716666666666665</v>
          </cell>
          <cell r="C6">
            <v>33.200000000000003</v>
          </cell>
          <cell r="D6">
            <v>17.5</v>
          </cell>
          <cell r="E6">
            <v>46.833333333333336</v>
          </cell>
          <cell r="F6">
            <v>73</v>
          </cell>
          <cell r="G6">
            <v>25</v>
          </cell>
          <cell r="H6">
            <v>18.720000000000002</v>
          </cell>
          <cell r="I6" t="str">
            <v>NE</v>
          </cell>
          <cell r="J6">
            <v>39.6</v>
          </cell>
          <cell r="K6">
            <v>0</v>
          </cell>
        </row>
        <row r="7">
          <cell r="B7">
            <v>23.029166666666669</v>
          </cell>
          <cell r="C7">
            <v>32.200000000000003</v>
          </cell>
          <cell r="D7">
            <v>15.4</v>
          </cell>
          <cell r="E7">
            <v>62.791666666666664</v>
          </cell>
          <cell r="F7">
            <v>97</v>
          </cell>
          <cell r="G7">
            <v>25</v>
          </cell>
          <cell r="H7">
            <v>16.559999999999999</v>
          </cell>
          <cell r="I7" t="str">
            <v>S</v>
          </cell>
          <cell r="J7">
            <v>42.84</v>
          </cell>
          <cell r="K7">
            <v>0</v>
          </cell>
        </row>
        <row r="8">
          <cell r="B8">
            <v>23.5625</v>
          </cell>
          <cell r="C8">
            <v>29.2</v>
          </cell>
          <cell r="D8">
            <v>17.600000000000001</v>
          </cell>
          <cell r="E8">
            <v>59.208333333333336</v>
          </cell>
          <cell r="F8">
            <v>80</v>
          </cell>
          <cell r="G8">
            <v>40</v>
          </cell>
          <cell r="H8">
            <v>13.68</v>
          </cell>
          <cell r="I8" t="str">
            <v>SE</v>
          </cell>
          <cell r="J8">
            <v>25.56</v>
          </cell>
          <cell r="K8">
            <v>0</v>
          </cell>
        </row>
        <row r="9">
          <cell r="B9">
            <v>23.633333333333329</v>
          </cell>
          <cell r="C9">
            <v>32.9</v>
          </cell>
          <cell r="D9">
            <v>15.7</v>
          </cell>
          <cell r="E9">
            <v>56.75</v>
          </cell>
          <cell r="F9">
            <v>83</v>
          </cell>
          <cell r="G9">
            <v>25</v>
          </cell>
          <cell r="H9">
            <v>14.4</v>
          </cell>
          <cell r="I9" t="str">
            <v>NE</v>
          </cell>
          <cell r="J9">
            <v>32.76</v>
          </cell>
          <cell r="K9">
            <v>0</v>
          </cell>
        </row>
        <row r="10">
          <cell r="B10">
            <v>26.441666666666666</v>
          </cell>
          <cell r="C10">
            <v>33.6</v>
          </cell>
          <cell r="D10">
            <v>18.399999999999999</v>
          </cell>
          <cell r="E10">
            <v>40.875</v>
          </cell>
          <cell r="F10">
            <v>72</v>
          </cell>
          <cell r="G10">
            <v>18</v>
          </cell>
          <cell r="H10">
            <v>15.840000000000002</v>
          </cell>
          <cell r="I10" t="str">
            <v>N</v>
          </cell>
          <cell r="J10">
            <v>28.8</v>
          </cell>
          <cell r="K10">
            <v>0</v>
          </cell>
        </row>
        <row r="11">
          <cell r="B11">
            <v>24.912499999999998</v>
          </cell>
          <cell r="C11">
            <v>33.9</v>
          </cell>
          <cell r="D11">
            <v>17.600000000000001</v>
          </cell>
          <cell r="E11">
            <v>38.291666666666664</v>
          </cell>
          <cell r="F11">
            <v>61</v>
          </cell>
          <cell r="G11">
            <v>19</v>
          </cell>
          <cell r="H11">
            <v>24.12</v>
          </cell>
          <cell r="I11" t="str">
            <v>NE</v>
          </cell>
          <cell r="J11">
            <v>47.88</v>
          </cell>
          <cell r="K11">
            <v>0</v>
          </cell>
        </row>
        <row r="12">
          <cell r="B12">
            <v>23.512500000000003</v>
          </cell>
          <cell r="C12">
            <v>33.1</v>
          </cell>
          <cell r="D12">
            <v>17.100000000000001</v>
          </cell>
          <cell r="E12">
            <v>42.791666666666664</v>
          </cell>
          <cell r="F12">
            <v>59</v>
          </cell>
          <cell r="G12">
            <v>22</v>
          </cell>
          <cell r="H12">
            <v>25.92</v>
          </cell>
          <cell r="I12" t="str">
            <v>N</v>
          </cell>
          <cell r="J12">
            <v>50.76</v>
          </cell>
          <cell r="K12">
            <v>0</v>
          </cell>
        </row>
        <row r="13">
          <cell r="B13">
            <v>21.533333333333331</v>
          </cell>
          <cell r="C13">
            <v>28.9</v>
          </cell>
          <cell r="D13">
            <v>11.9</v>
          </cell>
          <cell r="E13">
            <v>59.291666666666664</v>
          </cell>
          <cell r="F13">
            <v>85</v>
          </cell>
          <cell r="G13">
            <v>44</v>
          </cell>
          <cell r="H13">
            <v>16.559999999999999</v>
          </cell>
          <cell r="I13" t="str">
            <v>N</v>
          </cell>
          <cell r="J13">
            <v>41.4</v>
          </cell>
          <cell r="K13">
            <v>0</v>
          </cell>
        </row>
        <row r="14">
          <cell r="B14">
            <v>11.033333333333331</v>
          </cell>
          <cell r="C14">
            <v>15.7</v>
          </cell>
          <cell r="D14">
            <v>8</v>
          </cell>
          <cell r="E14">
            <v>76.458333333333329</v>
          </cell>
          <cell r="F14">
            <v>95</v>
          </cell>
          <cell r="G14">
            <v>42</v>
          </cell>
          <cell r="H14">
            <v>19.079999999999998</v>
          </cell>
          <cell r="I14" t="str">
            <v>SO</v>
          </cell>
          <cell r="J14">
            <v>39.96</v>
          </cell>
          <cell r="K14">
            <v>1.5999999999999999</v>
          </cell>
        </row>
        <row r="15">
          <cell r="B15">
            <v>10.754166666666668</v>
          </cell>
          <cell r="C15">
            <v>19.100000000000001</v>
          </cell>
          <cell r="D15">
            <v>4.5999999999999996</v>
          </cell>
          <cell r="E15">
            <v>59.166666666666664</v>
          </cell>
          <cell r="F15">
            <v>88</v>
          </cell>
          <cell r="G15">
            <v>23</v>
          </cell>
          <cell r="H15">
            <v>13.68</v>
          </cell>
          <cell r="I15" t="str">
            <v>S</v>
          </cell>
          <cell r="J15">
            <v>28.44</v>
          </cell>
          <cell r="K15">
            <v>0</v>
          </cell>
        </row>
        <row r="16">
          <cell r="B16">
            <v>17.208333333333332</v>
          </cell>
          <cell r="C16">
            <v>29.3</v>
          </cell>
          <cell r="D16">
            <v>8.6</v>
          </cell>
          <cell r="E16">
            <v>44.541666666666664</v>
          </cell>
          <cell r="F16">
            <v>64</v>
          </cell>
          <cell r="G16">
            <v>26</v>
          </cell>
          <cell r="H16">
            <v>18.720000000000002</v>
          </cell>
          <cell r="I16" t="str">
            <v>NE</v>
          </cell>
          <cell r="J16">
            <v>34.92</v>
          </cell>
          <cell r="K16">
            <v>0</v>
          </cell>
        </row>
        <row r="17">
          <cell r="B17">
            <v>21.775000000000002</v>
          </cell>
          <cell r="C17">
            <v>30.8</v>
          </cell>
          <cell r="D17">
            <v>13.3</v>
          </cell>
          <cell r="E17">
            <v>51.791666666666664</v>
          </cell>
          <cell r="F17">
            <v>82</v>
          </cell>
          <cell r="G17">
            <v>30</v>
          </cell>
          <cell r="H17">
            <v>32.76</v>
          </cell>
          <cell r="I17" t="str">
            <v>N</v>
          </cell>
          <cell r="J17">
            <v>60.480000000000004</v>
          </cell>
          <cell r="K17">
            <v>0</v>
          </cell>
        </row>
        <row r="18">
          <cell r="B18">
            <v>12.154166666666667</v>
          </cell>
          <cell r="C18">
            <v>17.100000000000001</v>
          </cell>
          <cell r="D18">
            <v>9.1</v>
          </cell>
          <cell r="E18">
            <v>60.833333333333336</v>
          </cell>
          <cell r="F18">
            <v>85</v>
          </cell>
          <cell r="G18">
            <v>25</v>
          </cell>
          <cell r="H18">
            <v>32.04</v>
          </cell>
          <cell r="I18" t="str">
            <v>S</v>
          </cell>
          <cell r="J18">
            <v>64.44</v>
          </cell>
          <cell r="K18">
            <v>0.2</v>
          </cell>
        </row>
        <row r="19">
          <cell r="B19">
            <v>9.7500000000000018</v>
          </cell>
          <cell r="C19">
            <v>18.7</v>
          </cell>
          <cell r="D19">
            <v>1.2</v>
          </cell>
          <cell r="E19">
            <v>57.833333333333336</v>
          </cell>
          <cell r="F19">
            <v>89</v>
          </cell>
          <cell r="G19">
            <v>29</v>
          </cell>
          <cell r="H19">
            <v>22.68</v>
          </cell>
          <cell r="I19" t="str">
            <v>S</v>
          </cell>
          <cell r="J19">
            <v>37.800000000000004</v>
          </cell>
          <cell r="K19">
            <v>0</v>
          </cell>
        </row>
        <row r="20">
          <cell r="B20">
            <v>14.604166666666666</v>
          </cell>
          <cell r="C20">
            <v>22.2</v>
          </cell>
          <cell r="D20">
            <v>8.3000000000000007</v>
          </cell>
          <cell r="E20">
            <v>52.458333333333336</v>
          </cell>
          <cell r="F20">
            <v>85</v>
          </cell>
          <cell r="G20">
            <v>28</v>
          </cell>
          <cell r="H20">
            <v>13.68</v>
          </cell>
          <cell r="I20" t="str">
            <v>L</v>
          </cell>
          <cell r="J20">
            <v>28.44</v>
          </cell>
          <cell r="K20">
            <v>0</v>
          </cell>
        </row>
        <row r="21">
          <cell r="B21">
            <v>16.129166666666666</v>
          </cell>
          <cell r="C21">
            <v>24.6</v>
          </cell>
          <cell r="D21">
            <v>6.5</v>
          </cell>
          <cell r="E21">
            <v>50.875</v>
          </cell>
          <cell r="F21">
            <v>84</v>
          </cell>
          <cell r="G21">
            <v>26</v>
          </cell>
          <cell r="H21">
            <v>16.2</v>
          </cell>
          <cell r="I21" t="str">
            <v>SE</v>
          </cell>
          <cell r="J21">
            <v>31.319999999999997</v>
          </cell>
          <cell r="K21">
            <v>0</v>
          </cell>
        </row>
        <row r="22">
          <cell r="B22">
            <v>18.537500000000001</v>
          </cell>
          <cell r="C22">
            <v>25.6</v>
          </cell>
          <cell r="D22">
            <v>11.8</v>
          </cell>
          <cell r="E22">
            <v>57</v>
          </cell>
          <cell r="F22">
            <v>90</v>
          </cell>
          <cell r="G22">
            <v>33</v>
          </cell>
          <cell r="H22">
            <v>18.36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19.895833333333336</v>
          </cell>
          <cell r="C23">
            <v>28.5</v>
          </cell>
          <cell r="D23">
            <v>12.4</v>
          </cell>
          <cell r="E23">
            <v>59.458333333333336</v>
          </cell>
          <cell r="F23">
            <v>91</v>
          </cell>
          <cell r="G23">
            <v>30</v>
          </cell>
          <cell r="H23">
            <v>16.920000000000002</v>
          </cell>
          <cell r="I23" t="str">
            <v>L</v>
          </cell>
          <cell r="J23">
            <v>33.840000000000003</v>
          </cell>
          <cell r="K23">
            <v>0</v>
          </cell>
        </row>
        <row r="24">
          <cell r="B24">
            <v>23.025000000000002</v>
          </cell>
          <cell r="C24">
            <v>31.2</v>
          </cell>
          <cell r="D24">
            <v>15.8</v>
          </cell>
          <cell r="E24">
            <v>46.5</v>
          </cell>
          <cell r="F24">
            <v>71</v>
          </cell>
          <cell r="G24">
            <v>21</v>
          </cell>
          <cell r="H24">
            <v>19.8</v>
          </cell>
          <cell r="I24" t="str">
            <v>L</v>
          </cell>
          <cell r="J24">
            <v>38.880000000000003</v>
          </cell>
          <cell r="K24">
            <v>0</v>
          </cell>
        </row>
        <row r="25">
          <cell r="B25">
            <v>24.070833333333336</v>
          </cell>
          <cell r="C25">
            <v>32.6</v>
          </cell>
          <cell r="D25">
            <v>15.1</v>
          </cell>
          <cell r="E25">
            <v>40.666666666666664</v>
          </cell>
          <cell r="F25">
            <v>69</v>
          </cell>
          <cell r="G25">
            <v>19</v>
          </cell>
          <cell r="H25">
            <v>18.36</v>
          </cell>
          <cell r="I25" t="str">
            <v>NE</v>
          </cell>
          <cell r="J25">
            <v>35.64</v>
          </cell>
          <cell r="K25">
            <v>0</v>
          </cell>
        </row>
        <row r="26">
          <cell r="B26">
            <v>25.695833333333329</v>
          </cell>
          <cell r="C26">
            <v>35.1</v>
          </cell>
          <cell r="D26">
            <v>17.399999999999999</v>
          </cell>
          <cell r="E26">
            <v>34.458333333333336</v>
          </cell>
          <cell r="F26">
            <v>55</v>
          </cell>
          <cell r="G26">
            <v>16</v>
          </cell>
          <cell r="H26">
            <v>20.88</v>
          </cell>
          <cell r="I26" t="str">
            <v>NE</v>
          </cell>
          <cell r="J26">
            <v>52.92</v>
          </cell>
          <cell r="K26">
            <v>0</v>
          </cell>
        </row>
        <row r="27">
          <cell r="B27">
            <v>25.420833333333331</v>
          </cell>
          <cell r="C27">
            <v>33.299999999999997</v>
          </cell>
          <cell r="D27">
            <v>18.399999999999999</v>
          </cell>
          <cell r="E27">
            <v>42.5</v>
          </cell>
          <cell r="F27">
            <v>76</v>
          </cell>
          <cell r="G27">
            <v>23</v>
          </cell>
          <cell r="H27">
            <v>16.2</v>
          </cell>
          <cell r="I27" t="str">
            <v>N</v>
          </cell>
          <cell r="J27">
            <v>44.64</v>
          </cell>
          <cell r="K27">
            <v>0</v>
          </cell>
        </row>
        <row r="28">
          <cell r="B28">
            <v>16.304166666666671</v>
          </cell>
          <cell r="C28">
            <v>25.1</v>
          </cell>
          <cell r="D28">
            <v>11</v>
          </cell>
          <cell r="E28">
            <v>72.541666666666671</v>
          </cell>
          <cell r="F28">
            <v>93</v>
          </cell>
          <cell r="G28">
            <v>44</v>
          </cell>
          <cell r="H28">
            <v>17.64</v>
          </cell>
          <cell r="I28" t="str">
            <v>S</v>
          </cell>
          <cell r="J28">
            <v>32.4</v>
          </cell>
          <cell r="K28">
            <v>0</v>
          </cell>
        </row>
        <row r="29">
          <cell r="B29">
            <v>10.975000000000001</v>
          </cell>
          <cell r="C29">
            <v>14.6</v>
          </cell>
          <cell r="D29">
            <v>7.6</v>
          </cell>
          <cell r="E29">
            <v>79.666666666666671</v>
          </cell>
          <cell r="F29">
            <v>92</v>
          </cell>
          <cell r="G29">
            <v>66</v>
          </cell>
          <cell r="H29">
            <v>19.440000000000001</v>
          </cell>
          <cell r="I29" t="str">
            <v>SO</v>
          </cell>
          <cell r="J29">
            <v>37.800000000000004</v>
          </cell>
          <cell r="K29">
            <v>0</v>
          </cell>
        </row>
        <row r="30">
          <cell r="B30">
            <v>8.7833333333333314</v>
          </cell>
          <cell r="C30">
            <v>12</v>
          </cell>
          <cell r="D30">
            <v>7.5</v>
          </cell>
          <cell r="E30">
            <v>85.041666666666671</v>
          </cell>
          <cell r="F30">
            <v>96</v>
          </cell>
          <cell r="G30">
            <v>71</v>
          </cell>
          <cell r="H30">
            <v>15.48</v>
          </cell>
          <cell r="I30" t="str">
            <v>SO</v>
          </cell>
          <cell r="J30">
            <v>41.04</v>
          </cell>
          <cell r="K30">
            <v>1</v>
          </cell>
        </row>
        <row r="31">
          <cell r="B31">
            <v>8.7791666666666668</v>
          </cell>
          <cell r="C31">
            <v>17.100000000000001</v>
          </cell>
          <cell r="D31">
            <v>4.2</v>
          </cell>
          <cell r="E31">
            <v>62.166666666666664</v>
          </cell>
          <cell r="F31">
            <v>89</v>
          </cell>
          <cell r="G31">
            <v>21</v>
          </cell>
          <cell r="H31">
            <v>22.32</v>
          </cell>
          <cell r="I31" t="str">
            <v>S</v>
          </cell>
          <cell r="J31">
            <v>43.56</v>
          </cell>
          <cell r="K31">
            <v>0</v>
          </cell>
        </row>
        <row r="32">
          <cell r="B32">
            <v>10.054166666666667</v>
          </cell>
          <cell r="C32">
            <v>20.5</v>
          </cell>
          <cell r="D32">
            <v>2</v>
          </cell>
          <cell r="E32">
            <v>52.541666666666664</v>
          </cell>
          <cell r="F32">
            <v>85</v>
          </cell>
          <cell r="G32">
            <v>18</v>
          </cell>
          <cell r="H32">
            <v>16.2</v>
          </cell>
          <cell r="I32" t="str">
            <v>S</v>
          </cell>
          <cell r="J32">
            <v>28.8</v>
          </cell>
          <cell r="K32">
            <v>0</v>
          </cell>
        </row>
        <row r="33">
          <cell r="B33">
            <v>16.683333333333334</v>
          </cell>
          <cell r="C33">
            <v>25.6</v>
          </cell>
          <cell r="D33">
            <v>4.7</v>
          </cell>
          <cell r="E33">
            <v>35.458333333333336</v>
          </cell>
          <cell r="F33">
            <v>70</v>
          </cell>
          <cell r="G33">
            <v>15</v>
          </cell>
          <cell r="H33">
            <v>16.2</v>
          </cell>
          <cell r="I33" t="str">
            <v>SE</v>
          </cell>
          <cell r="J33">
            <v>31.680000000000003</v>
          </cell>
          <cell r="K33">
            <v>0</v>
          </cell>
        </row>
        <row r="34">
          <cell r="B34">
            <v>21.945833333333336</v>
          </cell>
          <cell r="C34">
            <v>34.799999999999997</v>
          </cell>
          <cell r="D34">
            <v>12.9</v>
          </cell>
          <cell r="E34">
            <v>33.5</v>
          </cell>
          <cell r="F34">
            <v>57</v>
          </cell>
          <cell r="G34">
            <v>13</v>
          </cell>
          <cell r="H34">
            <v>19.079999999999998</v>
          </cell>
          <cell r="I34" t="str">
            <v>L</v>
          </cell>
          <cell r="J34">
            <v>46.800000000000004</v>
          </cell>
          <cell r="K34">
            <v>0</v>
          </cell>
        </row>
        <row r="35">
          <cell r="B35">
            <v>26.479166666666661</v>
          </cell>
          <cell r="C35">
            <v>35.700000000000003</v>
          </cell>
          <cell r="D35">
            <v>19.399999999999999</v>
          </cell>
          <cell r="E35">
            <v>32.416666666666664</v>
          </cell>
          <cell r="F35">
            <v>49</v>
          </cell>
          <cell r="G35">
            <v>18</v>
          </cell>
          <cell r="H35">
            <v>16.2</v>
          </cell>
          <cell r="I35" t="str">
            <v>NE</v>
          </cell>
          <cell r="J35">
            <v>39.24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21.791666666666671</v>
          </cell>
        </row>
      </sheetData>
      <sheetData sheetId="6" refreshError="1"/>
      <sheetData sheetId="7" refreshError="1">
        <row r="5">
          <cell r="B5">
            <v>22.358333333333334</v>
          </cell>
          <cell r="C5">
            <v>31</v>
          </cell>
          <cell r="D5">
            <v>15.3</v>
          </cell>
          <cell r="E5">
            <v>54.125</v>
          </cell>
          <cell r="F5">
            <v>76</v>
          </cell>
          <cell r="G5">
            <v>28</v>
          </cell>
          <cell r="H5">
            <v>21.240000000000002</v>
          </cell>
          <cell r="I5" t="str">
            <v>NE</v>
          </cell>
          <cell r="J5">
            <v>38.159999999999997</v>
          </cell>
          <cell r="K5">
            <v>0</v>
          </cell>
        </row>
        <row r="6">
          <cell r="B6">
            <v>24.133333333333329</v>
          </cell>
          <cell r="C6">
            <v>33.4</v>
          </cell>
          <cell r="D6">
            <v>15.5</v>
          </cell>
          <cell r="E6">
            <v>51.958333333333336</v>
          </cell>
          <cell r="F6">
            <v>83</v>
          </cell>
          <cell r="G6">
            <v>26</v>
          </cell>
          <cell r="H6">
            <v>17.28</v>
          </cell>
          <cell r="I6" t="str">
            <v>NE</v>
          </cell>
          <cell r="J6">
            <v>31.680000000000003</v>
          </cell>
          <cell r="K6">
            <v>0</v>
          </cell>
        </row>
        <row r="7">
          <cell r="B7">
            <v>22.495833333333334</v>
          </cell>
          <cell r="C7">
            <v>30.8</v>
          </cell>
          <cell r="D7">
            <v>15.5</v>
          </cell>
          <cell r="E7">
            <v>68.208333333333329</v>
          </cell>
          <cell r="F7">
            <v>96</v>
          </cell>
          <cell r="G7">
            <v>31</v>
          </cell>
          <cell r="H7">
            <v>9.3600000000000012</v>
          </cell>
          <cell r="I7" t="str">
            <v>S</v>
          </cell>
          <cell r="J7">
            <v>24.12</v>
          </cell>
          <cell r="K7">
            <v>0</v>
          </cell>
        </row>
        <row r="8">
          <cell r="B8">
            <v>22.345833333333335</v>
          </cell>
          <cell r="C8">
            <v>27.2</v>
          </cell>
          <cell r="D8">
            <v>17</v>
          </cell>
          <cell r="E8">
            <v>64.5</v>
          </cell>
          <cell r="F8">
            <v>95</v>
          </cell>
          <cell r="G8">
            <v>47</v>
          </cell>
          <cell r="H8">
            <v>9</v>
          </cell>
          <cell r="I8" t="str">
            <v>S</v>
          </cell>
          <cell r="J8">
            <v>34.200000000000003</v>
          </cell>
          <cell r="K8">
            <v>0</v>
          </cell>
        </row>
        <row r="9">
          <cell r="B9">
            <v>21.454166666666669</v>
          </cell>
          <cell r="C9">
            <v>31.6</v>
          </cell>
          <cell r="D9">
            <v>13.4</v>
          </cell>
          <cell r="E9">
            <v>69.583333333333329</v>
          </cell>
          <cell r="F9">
            <v>95</v>
          </cell>
          <cell r="G9">
            <v>39</v>
          </cell>
          <cell r="H9">
            <v>15.120000000000001</v>
          </cell>
          <cell r="I9" t="str">
            <v>NE</v>
          </cell>
          <cell r="J9">
            <v>28.8</v>
          </cell>
          <cell r="K9">
            <v>0</v>
          </cell>
        </row>
        <row r="10">
          <cell r="B10">
            <v>25.129166666666666</v>
          </cell>
          <cell r="C10">
            <v>33.1</v>
          </cell>
          <cell r="D10">
            <v>19.100000000000001</v>
          </cell>
          <cell r="E10">
            <v>53.25</v>
          </cell>
          <cell r="F10">
            <v>73</v>
          </cell>
          <cell r="G10">
            <v>22</v>
          </cell>
          <cell r="H10">
            <v>3.24</v>
          </cell>
          <cell r="I10" t="str">
            <v>NE</v>
          </cell>
          <cell r="J10">
            <v>23.040000000000003</v>
          </cell>
          <cell r="K10">
            <v>0</v>
          </cell>
        </row>
        <row r="11">
          <cell r="B11">
            <v>23.008333333333336</v>
          </cell>
          <cell r="C11">
            <v>30.5</v>
          </cell>
          <cell r="D11">
            <v>16.5</v>
          </cell>
          <cell r="E11">
            <v>61.875</v>
          </cell>
          <cell r="F11">
            <v>91</v>
          </cell>
          <cell r="G11">
            <v>35</v>
          </cell>
          <cell r="H11">
            <v>23.040000000000003</v>
          </cell>
          <cell r="I11" t="str">
            <v>NE</v>
          </cell>
          <cell r="J11">
            <v>43.56</v>
          </cell>
          <cell r="K11">
            <v>0</v>
          </cell>
        </row>
        <row r="12">
          <cell r="B12">
            <v>23.716666666666669</v>
          </cell>
          <cell r="C12">
            <v>33</v>
          </cell>
          <cell r="D12">
            <v>15.6</v>
          </cell>
          <cell r="E12">
            <v>47.833333333333336</v>
          </cell>
          <cell r="F12">
            <v>73</v>
          </cell>
          <cell r="G12">
            <v>22</v>
          </cell>
          <cell r="H12">
            <v>21.240000000000002</v>
          </cell>
          <cell r="I12" t="str">
            <v>NE</v>
          </cell>
          <cell r="J12">
            <v>52.92</v>
          </cell>
          <cell r="K12">
            <v>0</v>
          </cell>
        </row>
        <row r="13">
          <cell r="B13">
            <v>20.958333333333336</v>
          </cell>
          <cell r="C13">
            <v>27.5</v>
          </cell>
          <cell r="D13">
            <v>13.3</v>
          </cell>
          <cell r="E13">
            <v>63.041666666666664</v>
          </cell>
          <cell r="F13">
            <v>84</v>
          </cell>
          <cell r="G13">
            <v>44</v>
          </cell>
          <cell r="H13">
            <v>17.28</v>
          </cell>
          <cell r="I13" t="str">
            <v>SO</v>
          </cell>
          <cell r="J13">
            <v>42.480000000000004</v>
          </cell>
          <cell r="K13">
            <v>0</v>
          </cell>
        </row>
        <row r="14">
          <cell r="B14">
            <v>10.983333333333333</v>
          </cell>
          <cell r="C14">
            <v>15.2</v>
          </cell>
          <cell r="D14">
            <v>8.4</v>
          </cell>
          <cell r="E14">
            <v>79.666666666666671</v>
          </cell>
          <cell r="F14">
            <v>94</v>
          </cell>
          <cell r="G14">
            <v>49</v>
          </cell>
          <cell r="H14">
            <v>21.6</v>
          </cell>
          <cell r="I14" t="str">
            <v>SO</v>
          </cell>
          <cell r="J14">
            <v>46.440000000000005</v>
          </cell>
          <cell r="K14">
            <v>1.6</v>
          </cell>
        </row>
        <row r="15">
          <cell r="B15">
            <v>9.8791666666666664</v>
          </cell>
          <cell r="C15">
            <v>18.600000000000001</v>
          </cell>
          <cell r="D15">
            <v>2.8</v>
          </cell>
          <cell r="E15">
            <v>71.291666666666671</v>
          </cell>
          <cell r="F15">
            <v>96</v>
          </cell>
          <cell r="G15">
            <v>33</v>
          </cell>
          <cell r="H15">
            <v>4.32</v>
          </cell>
          <cell r="I15" t="str">
            <v>S</v>
          </cell>
          <cell r="J15">
            <v>20.16</v>
          </cell>
          <cell r="K15">
            <v>0</v>
          </cell>
        </row>
        <row r="16">
          <cell r="B16">
            <v>14.958333333333336</v>
          </cell>
          <cell r="C16">
            <v>26.8</v>
          </cell>
          <cell r="D16">
            <v>6.2</v>
          </cell>
          <cell r="E16">
            <v>65.333333333333329</v>
          </cell>
          <cell r="F16">
            <v>94</v>
          </cell>
          <cell r="G16">
            <v>33</v>
          </cell>
          <cell r="H16">
            <v>15.840000000000002</v>
          </cell>
          <cell r="I16" t="str">
            <v>NE</v>
          </cell>
          <cell r="J16">
            <v>30.240000000000002</v>
          </cell>
          <cell r="K16">
            <v>0</v>
          </cell>
        </row>
        <row r="17">
          <cell r="B17">
            <v>19.625000000000004</v>
          </cell>
          <cell r="C17">
            <v>30.6</v>
          </cell>
          <cell r="D17">
            <v>14.5</v>
          </cell>
          <cell r="E17">
            <v>62.208333333333336</v>
          </cell>
          <cell r="F17">
            <v>83</v>
          </cell>
          <cell r="G17">
            <v>31</v>
          </cell>
          <cell r="H17">
            <v>29.16</v>
          </cell>
          <cell r="I17" t="str">
            <v>NE</v>
          </cell>
          <cell r="J17">
            <v>57.960000000000008</v>
          </cell>
          <cell r="K17">
            <v>0</v>
          </cell>
        </row>
        <row r="18">
          <cell r="B18">
            <v>11.887499999999998</v>
          </cell>
          <cell r="C18">
            <v>16.600000000000001</v>
          </cell>
          <cell r="D18">
            <v>8.9</v>
          </cell>
          <cell r="E18">
            <v>68.25</v>
          </cell>
          <cell r="F18">
            <v>91</v>
          </cell>
          <cell r="G18">
            <v>37</v>
          </cell>
          <cell r="H18">
            <v>24.48</v>
          </cell>
          <cell r="I18" t="str">
            <v>SO</v>
          </cell>
          <cell r="J18">
            <v>53.28</v>
          </cell>
          <cell r="K18">
            <v>0.6</v>
          </cell>
        </row>
        <row r="19">
          <cell r="B19">
            <v>10.195833333333335</v>
          </cell>
          <cell r="C19">
            <v>19.100000000000001</v>
          </cell>
          <cell r="D19">
            <v>2.1</v>
          </cell>
          <cell r="E19">
            <v>59.5</v>
          </cell>
          <cell r="F19">
            <v>89</v>
          </cell>
          <cell r="G19">
            <v>27</v>
          </cell>
          <cell r="H19">
            <v>17.64</v>
          </cell>
          <cell r="I19" t="str">
            <v>S</v>
          </cell>
          <cell r="J19">
            <v>36.36</v>
          </cell>
          <cell r="K19">
            <v>0</v>
          </cell>
        </row>
        <row r="20">
          <cell r="B20">
            <v>13.708333333333334</v>
          </cell>
          <cell r="C20">
            <v>22</v>
          </cell>
          <cell r="D20">
            <v>6.2</v>
          </cell>
          <cell r="E20">
            <v>56.666666666666664</v>
          </cell>
          <cell r="F20">
            <v>87</v>
          </cell>
          <cell r="G20">
            <v>32</v>
          </cell>
          <cell r="H20">
            <v>24.12</v>
          </cell>
          <cell r="I20" t="str">
            <v>L</v>
          </cell>
          <cell r="J20">
            <v>39.24</v>
          </cell>
          <cell r="K20">
            <v>0</v>
          </cell>
        </row>
        <row r="21">
          <cell r="B21">
            <v>15.658333333333333</v>
          </cell>
          <cell r="C21">
            <v>24</v>
          </cell>
          <cell r="D21">
            <v>6.6</v>
          </cell>
          <cell r="E21">
            <v>57.625</v>
          </cell>
          <cell r="F21">
            <v>86</v>
          </cell>
          <cell r="G21">
            <v>32</v>
          </cell>
          <cell r="H21">
            <v>11.16</v>
          </cell>
          <cell r="I21" t="str">
            <v>S</v>
          </cell>
          <cell r="J21">
            <v>20.16</v>
          </cell>
          <cell r="K21">
            <v>0</v>
          </cell>
        </row>
        <row r="22">
          <cell r="B22">
            <v>16.970833333333335</v>
          </cell>
          <cell r="C22">
            <v>24.9</v>
          </cell>
          <cell r="D22">
            <v>9.6999999999999993</v>
          </cell>
          <cell r="E22">
            <v>62.458333333333336</v>
          </cell>
          <cell r="F22">
            <v>91</v>
          </cell>
          <cell r="G22">
            <v>34</v>
          </cell>
          <cell r="H22">
            <v>27.720000000000002</v>
          </cell>
          <cell r="I22" t="str">
            <v>L</v>
          </cell>
          <cell r="J22">
            <v>46.800000000000004</v>
          </cell>
          <cell r="K22">
            <v>0</v>
          </cell>
        </row>
        <row r="23">
          <cell r="B23">
            <v>18.75</v>
          </cell>
          <cell r="C23">
            <v>27.6</v>
          </cell>
          <cell r="D23">
            <v>10.8</v>
          </cell>
          <cell r="E23">
            <v>65.75</v>
          </cell>
          <cell r="F23">
            <v>93</v>
          </cell>
          <cell r="G23">
            <v>35</v>
          </cell>
          <cell r="H23">
            <v>24.12</v>
          </cell>
          <cell r="I23" t="str">
            <v>NE</v>
          </cell>
          <cell r="J23">
            <v>35.64</v>
          </cell>
          <cell r="K23">
            <v>0</v>
          </cell>
        </row>
        <row r="24">
          <cell r="B24">
            <v>20.804166666666664</v>
          </cell>
          <cell r="C24">
            <v>28.6</v>
          </cell>
          <cell r="D24">
            <v>14</v>
          </cell>
          <cell r="E24">
            <v>60.083333333333336</v>
          </cell>
          <cell r="F24">
            <v>86</v>
          </cell>
          <cell r="G24">
            <v>31</v>
          </cell>
          <cell r="H24">
            <v>23.400000000000002</v>
          </cell>
          <cell r="I24" t="str">
            <v>NE</v>
          </cell>
          <cell r="J24">
            <v>38.519999999999996</v>
          </cell>
          <cell r="K24">
            <v>0</v>
          </cell>
        </row>
        <row r="25">
          <cell r="B25">
            <v>22.587500000000002</v>
          </cell>
          <cell r="C25">
            <v>31.4</v>
          </cell>
          <cell r="D25">
            <v>15.8</v>
          </cell>
          <cell r="E25">
            <v>51.916666666666664</v>
          </cell>
          <cell r="F25">
            <v>76</v>
          </cell>
          <cell r="G25">
            <v>25</v>
          </cell>
          <cell r="H25">
            <v>19.8</v>
          </cell>
          <cell r="I25" t="str">
            <v>NE</v>
          </cell>
          <cell r="J25">
            <v>30.96</v>
          </cell>
          <cell r="K25">
            <v>0</v>
          </cell>
        </row>
        <row r="26">
          <cell r="B26">
            <v>25.329166666666666</v>
          </cell>
          <cell r="C26">
            <v>34.9</v>
          </cell>
          <cell r="D26">
            <v>17.8</v>
          </cell>
          <cell r="E26">
            <v>40.125</v>
          </cell>
          <cell r="F26">
            <v>60</v>
          </cell>
          <cell r="G26">
            <v>18</v>
          </cell>
          <cell r="H26">
            <v>20.88</v>
          </cell>
          <cell r="I26" t="str">
            <v>NE</v>
          </cell>
          <cell r="J26">
            <v>50.04</v>
          </cell>
          <cell r="K26">
            <v>0</v>
          </cell>
        </row>
        <row r="27">
          <cell r="B27">
            <v>23.945833333333336</v>
          </cell>
          <cell r="C27">
            <v>31.4</v>
          </cell>
          <cell r="D27">
            <v>18.100000000000001</v>
          </cell>
          <cell r="E27">
            <v>49.708333333333336</v>
          </cell>
          <cell r="F27">
            <v>72</v>
          </cell>
          <cell r="G27">
            <v>31</v>
          </cell>
          <cell r="H27">
            <v>12.96</v>
          </cell>
          <cell r="I27" t="str">
            <v>SO</v>
          </cell>
          <cell r="J27">
            <v>25.2</v>
          </cell>
          <cell r="K27">
            <v>0</v>
          </cell>
        </row>
        <row r="28">
          <cell r="B28">
            <v>15.862499999999995</v>
          </cell>
          <cell r="C28">
            <v>21.7</v>
          </cell>
          <cell r="D28">
            <v>11.6</v>
          </cell>
          <cell r="E28">
            <v>77.458333333333329</v>
          </cell>
          <cell r="F28">
            <v>96</v>
          </cell>
          <cell r="G28">
            <v>53</v>
          </cell>
          <cell r="H28">
            <v>14.76</v>
          </cell>
          <cell r="I28" t="str">
            <v>SO</v>
          </cell>
          <cell r="J28">
            <v>30.240000000000002</v>
          </cell>
          <cell r="K28">
            <v>0</v>
          </cell>
        </row>
        <row r="29">
          <cell r="B29">
            <v>11.7125</v>
          </cell>
          <cell r="C29">
            <v>16.899999999999999</v>
          </cell>
          <cell r="D29">
            <v>9.1</v>
          </cell>
          <cell r="E29">
            <v>79.625</v>
          </cell>
          <cell r="F29">
            <v>91</v>
          </cell>
          <cell r="G29">
            <v>60</v>
          </cell>
          <cell r="H29">
            <v>16.559999999999999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9.5124999999999993</v>
          </cell>
          <cell r="C30">
            <v>11.7</v>
          </cell>
          <cell r="D30">
            <v>7.9</v>
          </cell>
          <cell r="E30">
            <v>88.291666666666671</v>
          </cell>
          <cell r="F30">
            <v>95</v>
          </cell>
          <cell r="G30">
            <v>75</v>
          </cell>
          <cell r="H30">
            <v>20.52</v>
          </cell>
          <cell r="I30" t="str">
            <v>SO</v>
          </cell>
          <cell r="J30">
            <v>38.519999999999996</v>
          </cell>
          <cell r="K30">
            <v>3</v>
          </cell>
        </row>
        <row r="31">
          <cell r="B31">
            <v>8.4458333333333311</v>
          </cell>
          <cell r="C31">
            <v>15.6</v>
          </cell>
          <cell r="D31">
            <v>4.7</v>
          </cell>
          <cell r="E31">
            <v>70.166666666666671</v>
          </cell>
          <cell r="F31">
            <v>92</v>
          </cell>
          <cell r="G31">
            <v>35</v>
          </cell>
          <cell r="H31">
            <v>19.440000000000001</v>
          </cell>
          <cell r="I31" t="str">
            <v>SO</v>
          </cell>
          <cell r="J31">
            <v>38.519999999999996</v>
          </cell>
          <cell r="K31">
            <v>0</v>
          </cell>
        </row>
        <row r="32">
          <cell r="B32">
            <v>9.9041666666666668</v>
          </cell>
          <cell r="C32">
            <v>19.8</v>
          </cell>
          <cell r="D32">
            <v>1.1000000000000001</v>
          </cell>
          <cell r="E32">
            <v>59.333333333333336</v>
          </cell>
          <cell r="F32">
            <v>92</v>
          </cell>
          <cell r="G32">
            <v>25</v>
          </cell>
          <cell r="H32">
            <v>12.24</v>
          </cell>
          <cell r="I32" t="str">
            <v>S</v>
          </cell>
          <cell r="J32">
            <v>24.840000000000003</v>
          </cell>
          <cell r="K32">
            <v>0</v>
          </cell>
        </row>
        <row r="33">
          <cell r="B33">
            <v>13.962499999999999</v>
          </cell>
          <cell r="C33">
            <v>25.2</v>
          </cell>
          <cell r="D33">
            <v>3.3</v>
          </cell>
          <cell r="E33">
            <v>53.625</v>
          </cell>
          <cell r="F33">
            <v>91</v>
          </cell>
          <cell r="G33">
            <v>19</v>
          </cell>
          <cell r="H33">
            <v>14.76</v>
          </cell>
          <cell r="I33" t="str">
            <v>NE</v>
          </cell>
          <cell r="J33">
            <v>28.8</v>
          </cell>
          <cell r="K33">
            <v>0</v>
          </cell>
        </row>
        <row r="34">
          <cell r="B34">
            <v>19.95</v>
          </cell>
          <cell r="C34">
            <v>31.8</v>
          </cell>
          <cell r="D34">
            <v>8.6999999999999993</v>
          </cell>
          <cell r="E34">
            <v>45.375</v>
          </cell>
          <cell r="F34">
            <v>77</v>
          </cell>
          <cell r="G34">
            <v>22</v>
          </cell>
          <cell r="H34">
            <v>21.96</v>
          </cell>
          <cell r="I34" t="str">
            <v>NE</v>
          </cell>
          <cell r="J34">
            <v>33.119999999999997</v>
          </cell>
          <cell r="K34">
            <v>0</v>
          </cell>
        </row>
        <row r="35">
          <cell r="B35">
            <v>24.724999999999994</v>
          </cell>
          <cell r="C35">
            <v>32.799999999999997</v>
          </cell>
          <cell r="D35">
            <v>17.600000000000001</v>
          </cell>
          <cell r="E35">
            <v>40.5</v>
          </cell>
          <cell r="F35">
            <v>62</v>
          </cell>
          <cell r="G35">
            <v>25</v>
          </cell>
          <cell r="H35">
            <v>21.240000000000002</v>
          </cell>
          <cell r="I35" t="str">
            <v>NE</v>
          </cell>
          <cell r="J35">
            <v>33.480000000000004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24.25</v>
          </cell>
          <cell r="C5">
            <v>33.4</v>
          </cell>
          <cell r="D5">
            <v>16.8</v>
          </cell>
          <cell r="E5">
            <v>42.875</v>
          </cell>
          <cell r="F5">
            <v>61</v>
          </cell>
          <cell r="G5">
            <v>21</v>
          </cell>
          <cell r="H5">
            <v>16.2</v>
          </cell>
          <cell r="I5" t="str">
            <v>NE</v>
          </cell>
          <cell r="J5">
            <v>47.519999999999996</v>
          </cell>
          <cell r="K5">
            <v>0</v>
          </cell>
        </row>
        <row r="6">
          <cell r="B6">
            <v>25.020833333333332</v>
          </cell>
          <cell r="C6">
            <v>33.1</v>
          </cell>
          <cell r="D6">
            <v>18.5</v>
          </cell>
          <cell r="E6">
            <v>43.333333333333336</v>
          </cell>
          <cell r="F6">
            <v>61</v>
          </cell>
          <cell r="G6">
            <v>22</v>
          </cell>
          <cell r="H6">
            <v>15.840000000000002</v>
          </cell>
          <cell r="I6" t="str">
            <v>NE</v>
          </cell>
          <cell r="J6">
            <v>32.4</v>
          </cell>
          <cell r="K6">
            <v>0</v>
          </cell>
        </row>
        <row r="7">
          <cell r="B7">
            <v>24.829166666666669</v>
          </cell>
          <cell r="C7">
            <v>33</v>
          </cell>
          <cell r="D7">
            <v>17.8</v>
          </cell>
          <cell r="E7">
            <v>54.708333333333336</v>
          </cell>
          <cell r="F7">
            <v>89</v>
          </cell>
          <cell r="G7">
            <v>26</v>
          </cell>
          <cell r="H7">
            <v>17.28</v>
          </cell>
          <cell r="I7" t="str">
            <v>S</v>
          </cell>
          <cell r="J7">
            <v>33.480000000000004</v>
          </cell>
          <cell r="K7">
            <v>0</v>
          </cell>
        </row>
        <row r="8">
          <cell r="B8">
            <v>23.987500000000001</v>
          </cell>
          <cell r="C8">
            <v>29.7</v>
          </cell>
          <cell r="D8">
            <v>19.100000000000001</v>
          </cell>
          <cell r="E8">
            <v>55.875</v>
          </cell>
          <cell r="F8">
            <v>71</v>
          </cell>
          <cell r="G8">
            <v>40</v>
          </cell>
          <cell r="H8">
            <v>14.4</v>
          </cell>
          <cell r="I8" t="str">
            <v>S</v>
          </cell>
          <cell r="J8">
            <v>28.8</v>
          </cell>
          <cell r="K8">
            <v>0</v>
          </cell>
        </row>
        <row r="9">
          <cell r="B9">
            <v>24.895833333333332</v>
          </cell>
          <cell r="C9">
            <v>33.5</v>
          </cell>
          <cell r="D9">
            <v>18.5</v>
          </cell>
          <cell r="E9">
            <v>54.708333333333336</v>
          </cell>
          <cell r="F9">
            <v>79</v>
          </cell>
          <cell r="G9">
            <v>25</v>
          </cell>
          <cell r="H9">
            <v>19.440000000000001</v>
          </cell>
          <cell r="I9" t="str">
            <v>S</v>
          </cell>
          <cell r="J9">
            <v>41.76</v>
          </cell>
          <cell r="K9">
            <v>0</v>
          </cell>
        </row>
        <row r="10">
          <cell r="B10">
            <v>25.870833333333326</v>
          </cell>
          <cell r="C10">
            <v>33.799999999999997</v>
          </cell>
          <cell r="D10">
            <v>18</v>
          </cell>
          <cell r="E10">
            <v>41.291666666666664</v>
          </cell>
          <cell r="F10">
            <v>67</v>
          </cell>
          <cell r="G10">
            <v>18</v>
          </cell>
          <cell r="H10">
            <v>18</v>
          </cell>
          <cell r="I10" t="str">
            <v>NE</v>
          </cell>
          <cell r="J10">
            <v>31.319999999999997</v>
          </cell>
          <cell r="K10">
            <v>0</v>
          </cell>
        </row>
        <row r="11">
          <cell r="B11">
            <v>24.995833333333334</v>
          </cell>
          <cell r="C11">
            <v>33.299999999999997</v>
          </cell>
          <cell r="D11">
            <v>17.899999999999999</v>
          </cell>
          <cell r="E11">
            <v>45.583333333333336</v>
          </cell>
          <cell r="F11">
            <v>79</v>
          </cell>
          <cell r="G11">
            <v>19</v>
          </cell>
          <cell r="H11">
            <v>24.840000000000003</v>
          </cell>
          <cell r="I11" t="str">
            <v>L</v>
          </cell>
          <cell r="J11">
            <v>45.36</v>
          </cell>
          <cell r="K11">
            <v>0</v>
          </cell>
        </row>
        <row r="12">
          <cell r="B12">
            <v>24.887499999999999</v>
          </cell>
          <cell r="C12">
            <v>34.9</v>
          </cell>
          <cell r="D12">
            <v>17.7</v>
          </cell>
          <cell r="E12">
            <v>38.25</v>
          </cell>
          <cell r="F12">
            <v>57</v>
          </cell>
          <cell r="G12">
            <v>18</v>
          </cell>
          <cell r="H12">
            <v>26.64</v>
          </cell>
          <cell r="I12" t="str">
            <v>NE</v>
          </cell>
          <cell r="J12">
            <v>49.32</v>
          </cell>
          <cell r="K12">
            <v>0</v>
          </cell>
        </row>
        <row r="13">
          <cell r="B13">
            <v>23.650000000000006</v>
          </cell>
          <cell r="C13">
            <v>32.5</v>
          </cell>
          <cell r="D13">
            <v>15</v>
          </cell>
          <cell r="E13">
            <v>49.958333333333336</v>
          </cell>
          <cell r="F13">
            <v>79</v>
          </cell>
          <cell r="G13">
            <v>31</v>
          </cell>
          <cell r="H13">
            <v>24.840000000000003</v>
          </cell>
          <cell r="I13" t="str">
            <v>N</v>
          </cell>
          <cell r="J13">
            <v>61.92</v>
          </cell>
          <cell r="K13">
            <v>1</v>
          </cell>
        </row>
        <row r="14">
          <cell r="B14">
            <v>12.070833333333335</v>
          </cell>
          <cell r="C14">
            <v>15.7</v>
          </cell>
          <cell r="D14">
            <v>9.4</v>
          </cell>
          <cell r="E14">
            <v>74.625</v>
          </cell>
          <cell r="F14">
            <v>91</v>
          </cell>
          <cell r="G14">
            <v>51</v>
          </cell>
          <cell r="H14">
            <v>20.88</v>
          </cell>
          <cell r="I14" t="str">
            <v>SO</v>
          </cell>
          <cell r="J14">
            <v>45.72</v>
          </cell>
          <cell r="K14">
            <v>0.4</v>
          </cell>
        </row>
        <row r="15">
          <cell r="B15">
            <v>11.704166666666666</v>
          </cell>
          <cell r="C15">
            <v>19.100000000000001</v>
          </cell>
          <cell r="D15">
            <v>6.8</v>
          </cell>
          <cell r="E15">
            <v>60.625</v>
          </cell>
          <cell r="F15">
            <v>85</v>
          </cell>
          <cell r="G15">
            <v>26</v>
          </cell>
          <cell r="H15">
            <v>16.920000000000002</v>
          </cell>
          <cell r="I15" t="str">
            <v>SE</v>
          </cell>
          <cell r="J15">
            <v>29.880000000000003</v>
          </cell>
          <cell r="K15">
            <v>0</v>
          </cell>
        </row>
        <row r="16">
          <cell r="B16">
            <v>17.329166666666669</v>
          </cell>
          <cell r="C16">
            <v>29.6</v>
          </cell>
          <cell r="D16">
            <v>8.6</v>
          </cell>
          <cell r="E16">
            <v>50.5</v>
          </cell>
          <cell r="F16">
            <v>73</v>
          </cell>
          <cell r="G16">
            <v>25</v>
          </cell>
          <cell r="H16">
            <v>17.28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22.920833333333331</v>
          </cell>
          <cell r="C17">
            <v>32</v>
          </cell>
          <cell r="D17">
            <v>17</v>
          </cell>
          <cell r="E17">
            <v>48.791666666666664</v>
          </cell>
          <cell r="F17">
            <v>75</v>
          </cell>
          <cell r="G17">
            <v>27</v>
          </cell>
          <cell r="H17">
            <v>30.240000000000002</v>
          </cell>
          <cell r="I17" t="str">
            <v>NE</v>
          </cell>
          <cell r="J17">
            <v>65.160000000000011</v>
          </cell>
          <cell r="K17">
            <v>0.2</v>
          </cell>
        </row>
        <row r="18">
          <cell r="B18">
            <v>13.237499999999999</v>
          </cell>
          <cell r="C18">
            <v>17.100000000000001</v>
          </cell>
          <cell r="D18">
            <v>9.6999999999999993</v>
          </cell>
          <cell r="E18">
            <v>60.666666666666664</v>
          </cell>
          <cell r="F18">
            <v>81</v>
          </cell>
          <cell r="G18">
            <v>29</v>
          </cell>
          <cell r="H18">
            <v>36</v>
          </cell>
          <cell r="I18" t="str">
            <v>S</v>
          </cell>
          <cell r="J18">
            <v>60.12</v>
          </cell>
          <cell r="K18">
            <v>0.8</v>
          </cell>
        </row>
        <row r="19">
          <cell r="B19">
            <v>11.112499999999999</v>
          </cell>
          <cell r="C19">
            <v>18.7</v>
          </cell>
          <cell r="D19">
            <v>4.0999999999999996</v>
          </cell>
          <cell r="E19">
            <v>55.25</v>
          </cell>
          <cell r="F19">
            <v>80</v>
          </cell>
          <cell r="G19">
            <v>26</v>
          </cell>
          <cell r="H19">
            <v>18.720000000000002</v>
          </cell>
          <cell r="I19" t="str">
            <v>S</v>
          </cell>
          <cell r="J19">
            <v>38.519999999999996</v>
          </cell>
          <cell r="K19">
            <v>0</v>
          </cell>
        </row>
        <row r="20">
          <cell r="B20">
            <v>15.283333333333333</v>
          </cell>
          <cell r="C20">
            <v>22.7</v>
          </cell>
          <cell r="D20">
            <v>9</v>
          </cell>
          <cell r="E20">
            <v>56.791666666666664</v>
          </cell>
          <cell r="F20">
            <v>88</v>
          </cell>
          <cell r="G20">
            <v>30</v>
          </cell>
          <cell r="H20">
            <v>15.120000000000001</v>
          </cell>
          <cell r="I20" t="str">
            <v>L</v>
          </cell>
          <cell r="J20">
            <v>29.16</v>
          </cell>
          <cell r="K20">
            <v>0</v>
          </cell>
        </row>
        <row r="21">
          <cell r="B21">
            <v>17.304166666666667</v>
          </cell>
          <cell r="C21">
            <v>24.4</v>
          </cell>
          <cell r="D21">
            <v>10.5</v>
          </cell>
          <cell r="E21">
            <v>50.208333333333336</v>
          </cell>
          <cell r="F21">
            <v>70</v>
          </cell>
          <cell r="G21">
            <v>28</v>
          </cell>
          <cell r="H21">
            <v>14.76</v>
          </cell>
          <cell r="I21" t="str">
            <v>SE</v>
          </cell>
          <cell r="J21">
            <v>24.840000000000003</v>
          </cell>
          <cell r="K21">
            <v>0</v>
          </cell>
        </row>
        <row r="22">
          <cell r="B22">
            <v>18.529166666666669</v>
          </cell>
          <cell r="C22">
            <v>25.7</v>
          </cell>
          <cell r="D22">
            <v>12.8</v>
          </cell>
          <cell r="E22">
            <v>59.5</v>
          </cell>
          <cell r="F22">
            <v>87</v>
          </cell>
          <cell r="G22">
            <v>28</v>
          </cell>
          <cell r="H22">
            <v>19.440000000000001</v>
          </cell>
          <cell r="I22" t="str">
            <v>L</v>
          </cell>
          <cell r="J22">
            <v>40.680000000000007</v>
          </cell>
          <cell r="K22">
            <v>0</v>
          </cell>
        </row>
        <row r="23">
          <cell r="B23">
            <v>20.291666666666664</v>
          </cell>
          <cell r="C23">
            <v>29.6</v>
          </cell>
          <cell r="D23">
            <v>13.4</v>
          </cell>
          <cell r="E23">
            <v>60.291666666666664</v>
          </cell>
          <cell r="F23">
            <v>86</v>
          </cell>
          <cell r="G23">
            <v>26</v>
          </cell>
          <cell r="H23">
            <v>18.36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22.737500000000001</v>
          </cell>
          <cell r="C24">
            <v>30.5</v>
          </cell>
          <cell r="D24">
            <v>15.3</v>
          </cell>
          <cell r="E24">
            <v>52.208333333333336</v>
          </cell>
          <cell r="F24">
            <v>86</v>
          </cell>
          <cell r="G24">
            <v>27</v>
          </cell>
          <cell r="H24">
            <v>17.28</v>
          </cell>
          <cell r="I24" t="str">
            <v>L</v>
          </cell>
          <cell r="J24">
            <v>32.76</v>
          </cell>
          <cell r="K24">
            <v>0</v>
          </cell>
        </row>
        <row r="25">
          <cell r="B25">
            <v>24.570833333333336</v>
          </cell>
          <cell r="C25">
            <v>32.5</v>
          </cell>
          <cell r="D25">
            <v>17.100000000000001</v>
          </cell>
          <cell r="E25">
            <v>39.875</v>
          </cell>
          <cell r="F25">
            <v>63</v>
          </cell>
          <cell r="G25">
            <v>19</v>
          </cell>
          <cell r="H25">
            <v>20.52</v>
          </cell>
          <cell r="I25" t="str">
            <v>L</v>
          </cell>
          <cell r="J25">
            <v>38.159999999999997</v>
          </cell>
          <cell r="K25">
            <v>0</v>
          </cell>
        </row>
        <row r="26">
          <cell r="B26">
            <v>25.804166666666671</v>
          </cell>
          <cell r="C26">
            <v>35</v>
          </cell>
          <cell r="D26">
            <v>17.899999999999999</v>
          </cell>
          <cell r="E26">
            <v>35.041666666666664</v>
          </cell>
          <cell r="F26">
            <v>56</v>
          </cell>
          <cell r="G26">
            <v>17</v>
          </cell>
          <cell r="H26">
            <v>25.2</v>
          </cell>
          <cell r="I26" t="str">
            <v>N</v>
          </cell>
          <cell r="J26">
            <v>45.72</v>
          </cell>
          <cell r="K26">
            <v>0</v>
          </cell>
        </row>
        <row r="27">
          <cell r="B27">
            <v>26.495833333333334</v>
          </cell>
          <cell r="C27">
            <v>34.4</v>
          </cell>
          <cell r="D27">
            <v>19.899999999999999</v>
          </cell>
          <cell r="E27">
            <v>35.916666666666664</v>
          </cell>
          <cell r="F27">
            <v>51</v>
          </cell>
          <cell r="G27">
            <v>19</v>
          </cell>
          <cell r="H27">
            <v>19.440000000000001</v>
          </cell>
          <cell r="I27" t="str">
            <v>N</v>
          </cell>
          <cell r="J27">
            <v>40.32</v>
          </cell>
          <cell r="K27">
            <v>0</v>
          </cell>
        </row>
        <row r="28">
          <cell r="B28">
            <v>19.704166666666669</v>
          </cell>
          <cell r="C28">
            <v>26.8</v>
          </cell>
          <cell r="D28">
            <v>14</v>
          </cell>
          <cell r="E28">
            <v>67.916666666666671</v>
          </cell>
          <cell r="F28">
            <v>87</v>
          </cell>
          <cell r="G28">
            <v>44</v>
          </cell>
          <cell r="H28">
            <v>19.440000000000001</v>
          </cell>
          <cell r="I28" t="str">
            <v>S</v>
          </cell>
          <cell r="J28">
            <v>36</v>
          </cell>
          <cell r="K28">
            <v>0</v>
          </cell>
        </row>
        <row r="29">
          <cell r="B29">
            <v>13.991666666666669</v>
          </cell>
          <cell r="C29">
            <v>20.100000000000001</v>
          </cell>
          <cell r="D29">
            <v>9.5</v>
          </cell>
          <cell r="E29">
            <v>71.125</v>
          </cell>
          <cell r="F29">
            <v>85</v>
          </cell>
          <cell r="G29">
            <v>50</v>
          </cell>
          <cell r="H29">
            <v>23.040000000000003</v>
          </cell>
          <cell r="I29" t="str">
            <v>SO</v>
          </cell>
          <cell r="J29">
            <v>40.680000000000007</v>
          </cell>
          <cell r="K29">
            <v>0</v>
          </cell>
        </row>
        <row r="30">
          <cell r="B30">
            <v>10.5375</v>
          </cell>
          <cell r="C30">
            <v>13.1</v>
          </cell>
          <cell r="D30">
            <v>9.3000000000000007</v>
          </cell>
          <cell r="E30">
            <v>78.125</v>
          </cell>
          <cell r="F30">
            <v>87</v>
          </cell>
          <cell r="G30">
            <v>68</v>
          </cell>
          <cell r="H30">
            <v>19.440000000000001</v>
          </cell>
          <cell r="I30" t="str">
            <v>SO</v>
          </cell>
          <cell r="J30">
            <v>41.4</v>
          </cell>
          <cell r="K30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24.391666666666666</v>
          </cell>
        </row>
      </sheetData>
      <sheetData sheetId="6" refreshError="1"/>
      <sheetData sheetId="7" refreshError="1">
        <row r="5">
          <cell r="B5">
            <v>22.5</v>
          </cell>
          <cell r="C5">
            <v>32.799999999999997</v>
          </cell>
          <cell r="D5">
            <v>13.2</v>
          </cell>
          <cell r="E5">
            <v>58.333333333333336</v>
          </cell>
          <cell r="F5">
            <v>90</v>
          </cell>
          <cell r="G5">
            <v>27</v>
          </cell>
          <cell r="H5">
            <v>20.88</v>
          </cell>
          <cell r="I5" t="str">
            <v>N</v>
          </cell>
          <cell r="J5">
            <v>33.119999999999997</v>
          </cell>
          <cell r="K5">
            <v>0</v>
          </cell>
        </row>
        <row r="6">
          <cell r="B6">
            <v>23.666666666666661</v>
          </cell>
          <cell r="C6">
            <v>32.299999999999997</v>
          </cell>
          <cell r="D6">
            <v>15.5</v>
          </cell>
          <cell r="E6">
            <v>61.791666666666664</v>
          </cell>
          <cell r="F6">
            <v>92</v>
          </cell>
          <cell r="G6">
            <v>30</v>
          </cell>
          <cell r="H6">
            <v>12.96</v>
          </cell>
          <cell r="I6" t="str">
            <v>N</v>
          </cell>
          <cell r="J6">
            <v>27</v>
          </cell>
          <cell r="K6">
            <v>0</v>
          </cell>
        </row>
        <row r="7">
          <cell r="B7">
            <v>23.754166666666663</v>
          </cell>
          <cell r="C7">
            <v>31.8</v>
          </cell>
          <cell r="D7">
            <v>17.5</v>
          </cell>
          <cell r="E7">
            <v>66.625</v>
          </cell>
          <cell r="F7">
            <v>90</v>
          </cell>
          <cell r="G7">
            <v>33</v>
          </cell>
          <cell r="H7">
            <v>17.64</v>
          </cell>
          <cell r="I7" t="str">
            <v>N</v>
          </cell>
          <cell r="J7">
            <v>36.72</v>
          </cell>
          <cell r="K7">
            <v>0</v>
          </cell>
        </row>
        <row r="8">
          <cell r="B8">
            <v>24.566666666666666</v>
          </cell>
          <cell r="C8">
            <v>32.5</v>
          </cell>
          <cell r="D8">
            <v>18.2</v>
          </cell>
          <cell r="E8">
            <v>66.333333333333329</v>
          </cell>
          <cell r="F8">
            <v>90</v>
          </cell>
          <cell r="G8">
            <v>40</v>
          </cell>
          <cell r="H8">
            <v>5.04</v>
          </cell>
          <cell r="I8" t="str">
            <v>S</v>
          </cell>
          <cell r="J8">
            <v>21.96</v>
          </cell>
          <cell r="K8">
            <v>0</v>
          </cell>
        </row>
        <row r="9">
          <cell r="B9">
            <v>25.883333333333329</v>
          </cell>
          <cell r="C9">
            <v>33.4</v>
          </cell>
          <cell r="D9">
            <v>19</v>
          </cell>
          <cell r="E9">
            <v>61.958333333333336</v>
          </cell>
          <cell r="F9">
            <v>88</v>
          </cell>
          <cell r="G9">
            <v>31</v>
          </cell>
          <cell r="H9">
            <v>15.840000000000002</v>
          </cell>
          <cell r="I9" t="str">
            <v>SE</v>
          </cell>
          <cell r="J9">
            <v>30.240000000000002</v>
          </cell>
          <cell r="K9">
            <v>0</v>
          </cell>
        </row>
        <row r="10">
          <cell r="B10">
            <v>24.854166666666668</v>
          </cell>
          <cell r="C10">
            <v>34.700000000000003</v>
          </cell>
          <cell r="D10">
            <v>16.899999999999999</v>
          </cell>
          <cell r="E10">
            <v>61.541666666666664</v>
          </cell>
          <cell r="F10">
            <v>92</v>
          </cell>
          <cell r="G10">
            <v>21</v>
          </cell>
          <cell r="H10">
            <v>12.24</v>
          </cell>
          <cell r="I10" t="str">
            <v>SE</v>
          </cell>
          <cell r="J10">
            <v>24.48</v>
          </cell>
          <cell r="K10">
            <v>0</v>
          </cell>
        </row>
        <row r="11">
          <cell r="B11">
            <v>23.833333333333339</v>
          </cell>
          <cell r="C11">
            <v>32.9</v>
          </cell>
          <cell r="D11">
            <v>15.2</v>
          </cell>
          <cell r="E11">
            <v>58.291666666666664</v>
          </cell>
          <cell r="F11">
            <v>91</v>
          </cell>
          <cell r="G11">
            <v>24</v>
          </cell>
          <cell r="H11">
            <v>20.88</v>
          </cell>
          <cell r="I11" t="str">
            <v>SE</v>
          </cell>
          <cell r="J11">
            <v>42.12</v>
          </cell>
          <cell r="K11">
            <v>0</v>
          </cell>
        </row>
        <row r="12">
          <cell r="B12">
            <v>23.679166666666664</v>
          </cell>
          <cell r="C12">
            <v>31.3</v>
          </cell>
          <cell r="D12">
            <v>15</v>
          </cell>
          <cell r="E12">
            <v>54.125</v>
          </cell>
          <cell r="F12">
            <v>87</v>
          </cell>
          <cell r="G12">
            <v>34</v>
          </cell>
          <cell r="H12">
            <v>18.720000000000002</v>
          </cell>
          <cell r="I12" t="str">
            <v>N</v>
          </cell>
          <cell r="J12">
            <v>36.36</v>
          </cell>
          <cell r="K12">
            <v>0</v>
          </cell>
        </row>
        <row r="13">
          <cell r="B13">
            <v>19.516666666666669</v>
          </cell>
          <cell r="C13">
            <v>25.6</v>
          </cell>
          <cell r="D13">
            <v>12.4</v>
          </cell>
          <cell r="E13">
            <v>67.083333333333329</v>
          </cell>
          <cell r="F13">
            <v>81</v>
          </cell>
          <cell r="G13">
            <v>54</v>
          </cell>
          <cell r="H13">
            <v>18</v>
          </cell>
          <cell r="I13" t="str">
            <v>SO</v>
          </cell>
          <cell r="J13">
            <v>41.76</v>
          </cell>
          <cell r="K13">
            <v>0</v>
          </cell>
        </row>
        <row r="14">
          <cell r="B14">
            <v>12.812499999999998</v>
          </cell>
          <cell r="C14">
            <v>18.2</v>
          </cell>
          <cell r="D14">
            <v>8.5</v>
          </cell>
          <cell r="E14">
            <v>67</v>
          </cell>
          <cell r="F14">
            <v>91</v>
          </cell>
          <cell r="G14">
            <v>36</v>
          </cell>
          <cell r="H14">
            <v>14.4</v>
          </cell>
          <cell r="I14" t="str">
            <v>SO</v>
          </cell>
          <cell r="J14">
            <v>39.24</v>
          </cell>
          <cell r="K14">
            <v>1.5999999999999999</v>
          </cell>
        </row>
        <row r="15">
          <cell r="B15">
            <v>12.64583333333333</v>
          </cell>
          <cell r="C15">
            <v>21.8</v>
          </cell>
          <cell r="D15">
            <v>4.8</v>
          </cell>
          <cell r="E15">
            <v>60.791666666666664</v>
          </cell>
          <cell r="F15">
            <v>93</v>
          </cell>
          <cell r="G15">
            <v>22</v>
          </cell>
          <cell r="H15">
            <v>11.879999999999999</v>
          </cell>
          <cell r="I15" t="str">
            <v>S</v>
          </cell>
          <cell r="J15">
            <v>23.400000000000002</v>
          </cell>
          <cell r="K15">
            <v>0</v>
          </cell>
        </row>
        <row r="16">
          <cell r="B16">
            <v>17.374999999999996</v>
          </cell>
          <cell r="C16">
            <v>29.5</v>
          </cell>
          <cell r="D16">
            <v>7.6</v>
          </cell>
          <cell r="E16">
            <v>57.416666666666664</v>
          </cell>
          <cell r="F16">
            <v>89</v>
          </cell>
          <cell r="G16">
            <v>28</v>
          </cell>
          <cell r="H16">
            <v>15.120000000000001</v>
          </cell>
          <cell r="I16" t="str">
            <v>N</v>
          </cell>
          <cell r="J16">
            <v>29.52</v>
          </cell>
          <cell r="K16">
            <v>0</v>
          </cell>
        </row>
        <row r="17">
          <cell r="B17">
            <v>20.495833333333334</v>
          </cell>
          <cell r="C17">
            <v>32.5</v>
          </cell>
          <cell r="D17">
            <v>13</v>
          </cell>
          <cell r="E17">
            <v>63.083333333333336</v>
          </cell>
          <cell r="F17">
            <v>90</v>
          </cell>
          <cell r="G17">
            <v>29</v>
          </cell>
          <cell r="H17">
            <v>20.16</v>
          </cell>
          <cell r="I17" t="str">
            <v>SE</v>
          </cell>
          <cell r="J17">
            <v>47.88</v>
          </cell>
          <cell r="K17">
            <v>0</v>
          </cell>
        </row>
        <row r="18">
          <cell r="B18">
            <v>14.170833333333336</v>
          </cell>
          <cell r="C18">
            <v>19.100000000000001</v>
          </cell>
          <cell r="D18">
            <v>9.8000000000000007</v>
          </cell>
          <cell r="E18">
            <v>54</v>
          </cell>
          <cell r="F18">
            <v>73</v>
          </cell>
          <cell r="G18">
            <v>23</v>
          </cell>
          <cell r="H18">
            <v>14.04</v>
          </cell>
          <cell r="I18" t="str">
            <v>S</v>
          </cell>
          <cell r="J18">
            <v>41.76</v>
          </cell>
          <cell r="K18">
            <v>0</v>
          </cell>
        </row>
        <row r="19">
          <cell r="B19">
            <v>11.195833333333335</v>
          </cell>
          <cell r="C19">
            <v>22.3</v>
          </cell>
          <cell r="D19">
            <v>1.5</v>
          </cell>
          <cell r="E19">
            <v>57.833333333333336</v>
          </cell>
          <cell r="F19">
            <v>96</v>
          </cell>
          <cell r="G19">
            <v>23</v>
          </cell>
          <cell r="H19">
            <v>10.08</v>
          </cell>
          <cell r="I19" t="str">
            <v>SE</v>
          </cell>
          <cell r="J19">
            <v>20.52</v>
          </cell>
          <cell r="K19">
            <v>0</v>
          </cell>
        </row>
        <row r="20">
          <cell r="B20">
            <v>16.166666666666668</v>
          </cell>
          <cell r="C20">
            <v>26.8</v>
          </cell>
          <cell r="D20">
            <v>5.9</v>
          </cell>
          <cell r="E20">
            <v>45.958333333333336</v>
          </cell>
          <cell r="F20">
            <v>79</v>
          </cell>
          <cell r="G20">
            <v>15</v>
          </cell>
          <cell r="H20">
            <v>9.7200000000000006</v>
          </cell>
          <cell r="I20" t="str">
            <v>S</v>
          </cell>
          <cell r="J20">
            <v>23.040000000000003</v>
          </cell>
          <cell r="K20">
            <v>0</v>
          </cell>
        </row>
        <row r="21">
          <cell r="B21">
            <v>17.45</v>
          </cell>
          <cell r="C21">
            <v>28.8</v>
          </cell>
          <cell r="D21">
            <v>6.6</v>
          </cell>
          <cell r="E21">
            <v>51.458333333333336</v>
          </cell>
          <cell r="F21">
            <v>93</v>
          </cell>
          <cell r="G21">
            <v>16</v>
          </cell>
          <cell r="H21">
            <v>6.84</v>
          </cell>
          <cell r="I21" t="str">
            <v>S</v>
          </cell>
          <cell r="J21">
            <v>19.8</v>
          </cell>
          <cell r="K21">
            <v>0</v>
          </cell>
        </row>
        <row r="22">
          <cell r="B22">
            <v>20.016666666666666</v>
          </cell>
          <cell r="C22">
            <v>29.6</v>
          </cell>
          <cell r="D22">
            <v>10.5</v>
          </cell>
          <cell r="E22">
            <v>53.041666666666664</v>
          </cell>
          <cell r="F22">
            <v>88</v>
          </cell>
          <cell r="G22">
            <v>28</v>
          </cell>
          <cell r="H22">
            <v>14.04</v>
          </cell>
          <cell r="I22" t="str">
            <v>L</v>
          </cell>
          <cell r="J22">
            <v>33.840000000000003</v>
          </cell>
          <cell r="K22">
            <v>0</v>
          </cell>
        </row>
        <row r="23">
          <cell r="B23">
            <v>22.979166666666668</v>
          </cell>
          <cell r="C23">
            <v>32.200000000000003</v>
          </cell>
          <cell r="D23">
            <v>16.100000000000001</v>
          </cell>
          <cell r="E23">
            <v>49.833333333333336</v>
          </cell>
          <cell r="F23">
            <v>75</v>
          </cell>
          <cell r="G23">
            <v>24</v>
          </cell>
          <cell r="H23">
            <v>10.8</v>
          </cell>
          <cell r="I23" t="str">
            <v>SE</v>
          </cell>
          <cell r="J23">
            <v>25.2</v>
          </cell>
          <cell r="K23">
            <v>0</v>
          </cell>
        </row>
        <row r="24">
          <cell r="B24">
            <v>25.041666666666668</v>
          </cell>
          <cell r="C24">
            <v>33.6</v>
          </cell>
          <cell r="D24">
            <v>13.8</v>
          </cell>
          <cell r="E24">
            <v>43.208333333333336</v>
          </cell>
          <cell r="F24">
            <v>86</v>
          </cell>
          <cell r="G24">
            <v>21</v>
          </cell>
          <cell r="H24">
            <v>14.4</v>
          </cell>
          <cell r="I24" t="str">
            <v>SE</v>
          </cell>
          <cell r="J24">
            <v>27.36</v>
          </cell>
          <cell r="K24">
            <v>0</v>
          </cell>
        </row>
        <row r="25">
          <cell r="B25">
            <v>25.625</v>
          </cell>
          <cell r="C25">
            <v>33.9</v>
          </cell>
          <cell r="D25">
            <v>15.1</v>
          </cell>
          <cell r="E25">
            <v>41.5</v>
          </cell>
          <cell r="F25">
            <v>82</v>
          </cell>
          <cell r="G25">
            <v>20</v>
          </cell>
          <cell r="H25">
            <v>21.6</v>
          </cell>
          <cell r="I25" t="str">
            <v>SE</v>
          </cell>
          <cell r="J25">
            <v>38.880000000000003</v>
          </cell>
          <cell r="K25">
            <v>0</v>
          </cell>
        </row>
        <row r="26">
          <cell r="B26">
            <v>25.129166666666674</v>
          </cell>
          <cell r="C26">
            <v>34.5</v>
          </cell>
          <cell r="D26">
            <v>15.4</v>
          </cell>
          <cell r="E26">
            <v>46.416666666666664</v>
          </cell>
          <cell r="F26">
            <v>83</v>
          </cell>
          <cell r="G26">
            <v>22</v>
          </cell>
          <cell r="H26">
            <v>20.52</v>
          </cell>
          <cell r="I26" t="str">
            <v>N</v>
          </cell>
          <cell r="J26">
            <v>39.24</v>
          </cell>
          <cell r="K26">
            <v>0</v>
          </cell>
        </row>
        <row r="27">
          <cell r="B27">
            <v>23.066666666666666</v>
          </cell>
          <cell r="C27">
            <v>27.9</v>
          </cell>
          <cell r="D27">
            <v>19.100000000000001</v>
          </cell>
          <cell r="E27">
            <v>58.958333333333336</v>
          </cell>
          <cell r="F27">
            <v>88</v>
          </cell>
          <cell r="G27">
            <v>35</v>
          </cell>
          <cell r="H27">
            <v>18.36</v>
          </cell>
          <cell r="I27" t="str">
            <v>S</v>
          </cell>
          <cell r="J27">
            <v>47.88</v>
          </cell>
          <cell r="K27">
            <v>3.6</v>
          </cell>
        </row>
        <row r="28">
          <cell r="B28">
            <v>14.933333333333332</v>
          </cell>
          <cell r="C28">
            <v>20.6</v>
          </cell>
          <cell r="D28">
            <v>11.5</v>
          </cell>
          <cell r="E28">
            <v>71.125</v>
          </cell>
          <cell r="F28">
            <v>86</v>
          </cell>
          <cell r="G28">
            <v>52</v>
          </cell>
          <cell r="H28">
            <v>13.68</v>
          </cell>
          <cell r="I28" t="str">
            <v>SO</v>
          </cell>
          <cell r="J28">
            <v>35.64</v>
          </cell>
          <cell r="K28">
            <v>0</v>
          </cell>
        </row>
        <row r="29">
          <cell r="B29">
            <v>10.741666666666665</v>
          </cell>
          <cell r="C29">
            <v>15.3</v>
          </cell>
          <cell r="D29">
            <v>8.4</v>
          </cell>
          <cell r="E29">
            <v>75.166666666666671</v>
          </cell>
          <cell r="F29">
            <v>84</v>
          </cell>
          <cell r="G29">
            <v>62</v>
          </cell>
          <cell r="H29">
            <v>18</v>
          </cell>
          <cell r="I29" t="str">
            <v>SO</v>
          </cell>
          <cell r="J29">
            <v>34.56</v>
          </cell>
          <cell r="K29">
            <v>0</v>
          </cell>
        </row>
        <row r="30">
          <cell r="B30">
            <v>9.8833333333333346</v>
          </cell>
          <cell r="C30">
            <v>13</v>
          </cell>
          <cell r="D30">
            <v>8.1999999999999993</v>
          </cell>
          <cell r="E30">
            <v>80.125</v>
          </cell>
          <cell r="F30">
            <v>92</v>
          </cell>
          <cell r="G30">
            <v>65</v>
          </cell>
          <cell r="H30">
            <v>19.079999999999998</v>
          </cell>
          <cell r="I30" t="str">
            <v>SO</v>
          </cell>
          <cell r="J30">
            <v>36.72</v>
          </cell>
          <cell r="K30">
            <v>1</v>
          </cell>
        </row>
        <row r="31">
          <cell r="B31">
            <v>10.166666666666668</v>
          </cell>
          <cell r="C31">
            <v>19</v>
          </cell>
          <cell r="D31">
            <v>3.1</v>
          </cell>
          <cell r="E31">
            <v>60.75</v>
          </cell>
          <cell r="F31">
            <v>94</v>
          </cell>
          <cell r="H31">
            <v>11.16</v>
          </cell>
          <cell r="I31" t="str">
            <v>S</v>
          </cell>
          <cell r="J31">
            <v>29.880000000000003</v>
          </cell>
          <cell r="K31">
            <v>0</v>
          </cell>
        </row>
        <row r="32">
          <cell r="B32">
            <v>11.804166666666665</v>
          </cell>
          <cell r="C32">
            <v>24</v>
          </cell>
          <cell r="D32">
            <v>0.4</v>
          </cell>
          <cell r="E32">
            <v>48.958333333333336</v>
          </cell>
          <cell r="F32">
            <v>93</v>
          </cell>
          <cell r="H32">
            <v>9</v>
          </cell>
          <cell r="I32" t="str">
            <v>S</v>
          </cell>
          <cell r="J32">
            <v>23.400000000000002</v>
          </cell>
          <cell r="K32">
            <v>0</v>
          </cell>
        </row>
        <row r="33">
          <cell r="B33">
            <v>14.845833333333333</v>
          </cell>
          <cell r="C33">
            <v>28.8</v>
          </cell>
          <cell r="D33">
            <v>2.2000000000000002</v>
          </cell>
          <cell r="E33">
            <v>51.375</v>
          </cell>
          <cell r="F33">
            <v>90</v>
          </cell>
          <cell r="H33">
            <v>10.08</v>
          </cell>
          <cell r="I33" t="str">
            <v>SE</v>
          </cell>
          <cell r="J33">
            <v>23.759999999999998</v>
          </cell>
          <cell r="K33">
            <v>0</v>
          </cell>
        </row>
        <row r="34">
          <cell r="B34">
            <v>19.945833333333336</v>
          </cell>
          <cell r="C34">
            <v>33.799999999999997</v>
          </cell>
          <cell r="D34">
            <v>6.6</v>
          </cell>
          <cell r="E34">
            <v>47.375</v>
          </cell>
          <cell r="F34">
            <v>92</v>
          </cell>
          <cell r="H34">
            <v>20.16</v>
          </cell>
          <cell r="I34" t="str">
            <v>N</v>
          </cell>
          <cell r="J34">
            <v>37.440000000000005</v>
          </cell>
          <cell r="K34">
            <v>0</v>
          </cell>
        </row>
        <row r="35">
          <cell r="B35">
            <v>24.866666666666671</v>
          </cell>
          <cell r="C35">
            <v>36</v>
          </cell>
          <cell r="D35">
            <v>13.6</v>
          </cell>
          <cell r="E35">
            <v>44.791666666666664</v>
          </cell>
          <cell r="F35">
            <v>82</v>
          </cell>
          <cell r="H35">
            <v>17.64</v>
          </cell>
          <cell r="I35" t="str">
            <v>SE</v>
          </cell>
          <cell r="J35">
            <v>42.12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22.508333333333329</v>
          </cell>
        </row>
      </sheetData>
      <sheetData sheetId="6" refreshError="1"/>
      <sheetData sheetId="7" refreshError="1">
        <row r="5">
          <cell r="B5">
            <v>24.999999999999996</v>
          </cell>
          <cell r="C5">
            <v>33.6</v>
          </cell>
          <cell r="D5">
            <v>18</v>
          </cell>
          <cell r="E5">
            <v>40.041666666666664</v>
          </cell>
          <cell r="F5">
            <v>62</v>
          </cell>
          <cell r="G5">
            <v>20</v>
          </cell>
          <cell r="H5">
            <v>16.920000000000002</v>
          </cell>
          <cell r="I5" t="str">
            <v>NE</v>
          </cell>
          <cell r="J5">
            <v>35.28</v>
          </cell>
          <cell r="K5">
            <v>0</v>
          </cell>
        </row>
        <row r="6">
          <cell r="B6">
            <v>24.870833333333337</v>
          </cell>
          <cell r="C6">
            <v>34</v>
          </cell>
          <cell r="D6">
            <v>17.100000000000001</v>
          </cell>
          <cell r="E6">
            <v>46.375</v>
          </cell>
          <cell r="F6">
            <v>73</v>
          </cell>
          <cell r="G6">
            <v>23</v>
          </cell>
          <cell r="H6">
            <v>15.840000000000002</v>
          </cell>
          <cell r="I6" t="str">
            <v>N</v>
          </cell>
          <cell r="J6">
            <v>34.92</v>
          </cell>
          <cell r="K6">
            <v>0</v>
          </cell>
        </row>
        <row r="7">
          <cell r="B7">
            <v>22.787499999999998</v>
          </cell>
          <cell r="C7">
            <v>32.200000000000003</v>
          </cell>
          <cell r="D7">
            <v>15.7</v>
          </cell>
          <cell r="E7">
            <v>65.083333333333329</v>
          </cell>
          <cell r="F7">
            <v>95</v>
          </cell>
          <cell r="G7">
            <v>26</v>
          </cell>
          <cell r="H7">
            <v>16.559999999999999</v>
          </cell>
          <cell r="I7" t="str">
            <v>SO</v>
          </cell>
          <cell r="J7">
            <v>36.72</v>
          </cell>
          <cell r="K7">
            <v>0</v>
          </cell>
        </row>
        <row r="8">
          <cell r="B8">
            <v>23.791666666666668</v>
          </cell>
          <cell r="C8">
            <v>28.7</v>
          </cell>
          <cell r="D8">
            <v>18.600000000000001</v>
          </cell>
          <cell r="E8">
            <v>58.625</v>
          </cell>
          <cell r="F8">
            <v>86</v>
          </cell>
          <cell r="G8">
            <v>44</v>
          </cell>
          <cell r="H8">
            <v>8.64</v>
          </cell>
          <cell r="I8" t="str">
            <v>SE</v>
          </cell>
          <cell r="J8">
            <v>21.96</v>
          </cell>
          <cell r="K8">
            <v>0</v>
          </cell>
        </row>
        <row r="9">
          <cell r="B9">
            <v>23.120833333333326</v>
          </cell>
          <cell r="C9">
            <v>32.6</v>
          </cell>
          <cell r="D9">
            <v>15.3</v>
          </cell>
          <cell r="E9">
            <v>58.625</v>
          </cell>
          <cell r="F9">
            <v>84</v>
          </cell>
          <cell r="G9">
            <v>29</v>
          </cell>
          <cell r="H9">
            <v>16.920000000000002</v>
          </cell>
          <cell r="I9" t="str">
            <v>N</v>
          </cell>
          <cell r="J9">
            <v>34.200000000000003</v>
          </cell>
          <cell r="K9">
            <v>0</v>
          </cell>
        </row>
        <row r="10">
          <cell r="B10">
            <v>25.420833333333334</v>
          </cell>
          <cell r="C10">
            <v>34</v>
          </cell>
          <cell r="D10">
            <v>17.399999999999999</v>
          </cell>
          <cell r="E10">
            <v>44.791666666666664</v>
          </cell>
          <cell r="F10">
            <v>75</v>
          </cell>
          <cell r="G10">
            <v>17</v>
          </cell>
          <cell r="H10">
            <v>14.04</v>
          </cell>
          <cell r="I10" t="str">
            <v>N</v>
          </cell>
          <cell r="J10">
            <v>28.44</v>
          </cell>
          <cell r="K10">
            <v>0</v>
          </cell>
        </row>
        <row r="11">
          <cell r="B11">
            <v>25.216666666666669</v>
          </cell>
          <cell r="C11">
            <v>33</v>
          </cell>
          <cell r="D11">
            <v>17.8</v>
          </cell>
          <cell r="E11">
            <v>45.541666666666664</v>
          </cell>
          <cell r="F11">
            <v>79</v>
          </cell>
          <cell r="G11">
            <v>21</v>
          </cell>
          <cell r="H11">
            <v>19.8</v>
          </cell>
          <cell r="I11" t="str">
            <v>NE</v>
          </cell>
          <cell r="J11">
            <v>38.880000000000003</v>
          </cell>
          <cell r="K11">
            <v>0</v>
          </cell>
        </row>
        <row r="12">
          <cell r="B12">
            <v>25.345833333333331</v>
          </cell>
          <cell r="C12">
            <v>33.9</v>
          </cell>
          <cell r="D12">
            <v>18.7</v>
          </cell>
          <cell r="E12">
            <v>36.291666666666664</v>
          </cell>
          <cell r="F12">
            <v>54</v>
          </cell>
          <cell r="G12">
            <v>20</v>
          </cell>
          <cell r="H12">
            <v>18.36</v>
          </cell>
          <cell r="I12" t="str">
            <v>N</v>
          </cell>
          <cell r="J12">
            <v>42.480000000000004</v>
          </cell>
          <cell r="K12">
            <v>0</v>
          </cell>
        </row>
        <row r="13">
          <cell r="B13">
            <v>21.429166666666664</v>
          </cell>
          <cell r="C13">
            <v>26.8</v>
          </cell>
          <cell r="D13">
            <v>12.8</v>
          </cell>
          <cell r="E13">
            <v>58.708333333333336</v>
          </cell>
          <cell r="F13">
            <v>82</v>
          </cell>
          <cell r="G13">
            <v>39</v>
          </cell>
          <cell r="H13">
            <v>21.240000000000002</v>
          </cell>
          <cell r="I13" t="str">
            <v>N</v>
          </cell>
          <cell r="J13">
            <v>43.2</v>
          </cell>
          <cell r="K13">
            <v>0</v>
          </cell>
        </row>
        <row r="14">
          <cell r="B14">
            <v>11.366666666666667</v>
          </cell>
          <cell r="C14">
            <v>15.9</v>
          </cell>
          <cell r="D14">
            <v>8.4</v>
          </cell>
          <cell r="E14">
            <v>74.583333333333329</v>
          </cell>
          <cell r="F14">
            <v>94</v>
          </cell>
          <cell r="G14">
            <v>43</v>
          </cell>
          <cell r="H14">
            <v>18.36</v>
          </cell>
          <cell r="I14" t="str">
            <v>SO</v>
          </cell>
          <cell r="J14">
            <v>34.92</v>
          </cell>
          <cell r="K14">
            <v>3.1999999999999997</v>
          </cell>
        </row>
        <row r="15">
          <cell r="B15">
            <v>10.35</v>
          </cell>
          <cell r="C15">
            <v>19.600000000000001</v>
          </cell>
          <cell r="D15">
            <v>2.8</v>
          </cell>
          <cell r="E15">
            <v>61.458333333333336</v>
          </cell>
          <cell r="F15">
            <v>94</v>
          </cell>
          <cell r="G15">
            <v>20</v>
          </cell>
          <cell r="H15">
            <v>9</v>
          </cell>
          <cell r="I15" t="str">
            <v>N</v>
          </cell>
          <cell r="J15">
            <v>20.52</v>
          </cell>
          <cell r="K15">
            <v>0</v>
          </cell>
        </row>
        <row r="16">
          <cell r="B16">
            <v>17.18333333333333</v>
          </cell>
          <cell r="C16">
            <v>28.9</v>
          </cell>
          <cell r="D16">
            <v>8.1999999999999993</v>
          </cell>
          <cell r="E16">
            <v>47.833333333333336</v>
          </cell>
          <cell r="F16">
            <v>72</v>
          </cell>
          <cell r="G16">
            <v>26</v>
          </cell>
          <cell r="H16">
            <v>11.16</v>
          </cell>
          <cell r="I16" t="str">
            <v>NE</v>
          </cell>
          <cell r="J16">
            <v>27</v>
          </cell>
          <cell r="K16">
            <v>0</v>
          </cell>
        </row>
        <row r="17">
          <cell r="B17">
            <v>21.266666666666666</v>
          </cell>
          <cell r="C17">
            <v>31.5</v>
          </cell>
          <cell r="D17">
            <v>14.7</v>
          </cell>
          <cell r="E17">
            <v>53.5</v>
          </cell>
          <cell r="F17">
            <v>77</v>
          </cell>
          <cell r="G17">
            <v>26</v>
          </cell>
          <cell r="H17">
            <v>20.16</v>
          </cell>
          <cell r="I17" t="str">
            <v>NE</v>
          </cell>
          <cell r="J17">
            <v>50.76</v>
          </cell>
          <cell r="K17">
            <v>0</v>
          </cell>
        </row>
        <row r="18">
          <cell r="B18">
            <v>12.379166666666663</v>
          </cell>
          <cell r="C18">
            <v>16.8</v>
          </cell>
          <cell r="D18">
            <v>9.5</v>
          </cell>
          <cell r="E18">
            <v>60.791666666666664</v>
          </cell>
          <cell r="F18">
            <v>80</v>
          </cell>
          <cell r="G18">
            <v>27</v>
          </cell>
          <cell r="H18">
            <v>16.559999999999999</v>
          </cell>
          <cell r="I18" t="str">
            <v>SO</v>
          </cell>
          <cell r="J18">
            <v>42.12</v>
          </cell>
          <cell r="K18">
            <v>0</v>
          </cell>
        </row>
        <row r="19">
          <cell r="B19">
            <v>10.100000000000001</v>
          </cell>
          <cell r="C19">
            <v>19.2</v>
          </cell>
          <cell r="D19">
            <v>1.4</v>
          </cell>
          <cell r="E19">
            <v>56.083333333333336</v>
          </cell>
          <cell r="F19">
            <v>90</v>
          </cell>
          <cell r="G19">
            <v>25</v>
          </cell>
          <cell r="H19">
            <v>14.04</v>
          </cell>
          <cell r="I19" t="str">
            <v>S</v>
          </cell>
          <cell r="J19">
            <v>50.4</v>
          </cell>
          <cell r="K19">
            <v>0</v>
          </cell>
        </row>
        <row r="20">
          <cell r="B20">
            <v>13.83333333333333</v>
          </cell>
          <cell r="C20">
            <v>22.3</v>
          </cell>
          <cell r="D20">
            <v>6.5</v>
          </cell>
          <cell r="E20">
            <v>55.208333333333336</v>
          </cell>
          <cell r="F20">
            <v>85</v>
          </cell>
          <cell r="G20">
            <v>29</v>
          </cell>
          <cell r="H20">
            <v>9.3600000000000012</v>
          </cell>
          <cell r="I20" t="str">
            <v>L</v>
          </cell>
          <cell r="J20">
            <v>27.36</v>
          </cell>
          <cell r="K20">
            <v>0</v>
          </cell>
        </row>
        <row r="21">
          <cell r="B21">
            <v>14.704166666666667</v>
          </cell>
          <cell r="C21">
            <v>24.8</v>
          </cell>
          <cell r="D21">
            <v>6.2</v>
          </cell>
          <cell r="E21">
            <v>58.291666666666664</v>
          </cell>
          <cell r="F21">
            <v>85</v>
          </cell>
          <cell r="G21">
            <v>27</v>
          </cell>
          <cell r="H21">
            <v>8.2799999999999994</v>
          </cell>
          <cell r="I21" t="str">
            <v>SE</v>
          </cell>
          <cell r="J21">
            <v>23.400000000000002</v>
          </cell>
          <cell r="K21">
            <v>0</v>
          </cell>
        </row>
        <row r="22">
          <cell r="B22">
            <v>17.875</v>
          </cell>
          <cell r="C22">
            <v>26.5</v>
          </cell>
          <cell r="D22">
            <v>11.7</v>
          </cell>
          <cell r="E22">
            <v>57.416666666666664</v>
          </cell>
          <cell r="F22">
            <v>86</v>
          </cell>
          <cell r="G22">
            <v>28</v>
          </cell>
          <cell r="H22">
            <v>13.68</v>
          </cell>
          <cell r="I22" t="str">
            <v>L</v>
          </cell>
          <cell r="J22">
            <v>34.200000000000003</v>
          </cell>
          <cell r="K22">
            <v>0</v>
          </cell>
        </row>
        <row r="23">
          <cell r="B23">
            <v>20.05</v>
          </cell>
          <cell r="C23">
            <v>29.3</v>
          </cell>
          <cell r="D23">
            <v>13.3</v>
          </cell>
          <cell r="E23">
            <v>57.958333333333336</v>
          </cell>
          <cell r="F23">
            <v>84</v>
          </cell>
          <cell r="G23">
            <v>27</v>
          </cell>
          <cell r="H23">
            <v>12.6</v>
          </cell>
          <cell r="I23" t="str">
            <v>L</v>
          </cell>
          <cell r="J23">
            <v>30.96</v>
          </cell>
          <cell r="K23">
            <v>0</v>
          </cell>
        </row>
        <row r="24">
          <cell r="B24">
            <v>22.633333333333336</v>
          </cell>
          <cell r="C24">
            <v>31</v>
          </cell>
          <cell r="D24">
            <v>15.7</v>
          </cell>
          <cell r="E24">
            <v>52</v>
          </cell>
          <cell r="F24">
            <v>80</v>
          </cell>
          <cell r="G24">
            <v>27</v>
          </cell>
          <cell r="H24">
            <v>14.4</v>
          </cell>
          <cell r="I24" t="str">
            <v>L</v>
          </cell>
          <cell r="J24">
            <v>32.04</v>
          </cell>
          <cell r="K24">
            <v>0</v>
          </cell>
        </row>
        <row r="25">
          <cell r="B25">
            <v>24.079166666666669</v>
          </cell>
          <cell r="C25">
            <v>32.6</v>
          </cell>
          <cell r="D25">
            <v>14.2</v>
          </cell>
          <cell r="E25">
            <v>41.791666666666664</v>
          </cell>
          <cell r="F25">
            <v>77</v>
          </cell>
          <cell r="G25">
            <v>18</v>
          </cell>
          <cell r="H25">
            <v>15.48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26.316666666666666</v>
          </cell>
          <cell r="C26">
            <v>35.299999999999997</v>
          </cell>
          <cell r="D26">
            <v>19</v>
          </cell>
          <cell r="E26">
            <v>33.416666666666664</v>
          </cell>
          <cell r="F26">
            <v>53</v>
          </cell>
          <cell r="G26">
            <v>16</v>
          </cell>
          <cell r="H26">
            <v>18</v>
          </cell>
          <cell r="I26" t="str">
            <v>N</v>
          </cell>
          <cell r="J26">
            <v>41.76</v>
          </cell>
          <cell r="K26">
            <v>0</v>
          </cell>
        </row>
        <row r="27">
          <cell r="B27">
            <v>24.849999999999998</v>
          </cell>
          <cell r="C27">
            <v>32</v>
          </cell>
          <cell r="D27">
            <v>18.8</v>
          </cell>
          <cell r="E27">
            <v>47.708333333333336</v>
          </cell>
          <cell r="F27">
            <v>76</v>
          </cell>
          <cell r="G27">
            <v>28</v>
          </cell>
          <cell r="H27">
            <v>12.96</v>
          </cell>
          <cell r="I27" t="str">
            <v>N</v>
          </cell>
          <cell r="J27">
            <v>36</v>
          </cell>
          <cell r="K27">
            <v>0.4</v>
          </cell>
        </row>
        <row r="28">
          <cell r="B28">
            <v>15.620833333333332</v>
          </cell>
          <cell r="C28">
            <v>22.1</v>
          </cell>
          <cell r="D28">
            <v>10.8</v>
          </cell>
          <cell r="E28">
            <v>72.416666666666671</v>
          </cell>
          <cell r="F28">
            <v>91</v>
          </cell>
          <cell r="G28">
            <v>49</v>
          </cell>
          <cell r="H28">
            <v>13.32</v>
          </cell>
          <cell r="I28" t="str">
            <v>SO</v>
          </cell>
          <cell r="J28">
            <v>29.52</v>
          </cell>
          <cell r="K28">
            <v>0</v>
          </cell>
        </row>
        <row r="29">
          <cell r="B29">
            <v>11.424999999999999</v>
          </cell>
          <cell r="C29">
            <v>15.5</v>
          </cell>
          <cell r="D29">
            <v>8.5</v>
          </cell>
          <cell r="E29">
            <v>75.958333333333329</v>
          </cell>
          <cell r="F29">
            <v>86</v>
          </cell>
          <cell r="G29">
            <v>62</v>
          </cell>
          <cell r="H29">
            <v>15.840000000000002</v>
          </cell>
          <cell r="I29" t="str">
            <v>SO</v>
          </cell>
          <cell r="J29">
            <v>29.52</v>
          </cell>
          <cell r="K29">
            <v>0</v>
          </cell>
        </row>
        <row r="30">
          <cell r="B30">
            <v>9.2916666666666643</v>
          </cell>
          <cell r="C30">
            <v>12.5</v>
          </cell>
          <cell r="D30">
            <v>7.7</v>
          </cell>
          <cell r="E30">
            <v>84</v>
          </cell>
          <cell r="F30">
            <v>95</v>
          </cell>
          <cell r="G30">
            <v>69</v>
          </cell>
          <cell r="H30">
            <v>19.8</v>
          </cell>
          <cell r="I30" t="str">
            <v>SO</v>
          </cell>
          <cell r="J30">
            <v>38.519999999999996</v>
          </cell>
          <cell r="K30">
            <v>1.2000000000000002</v>
          </cell>
        </row>
        <row r="31">
          <cell r="B31">
            <v>9.1999999999999993</v>
          </cell>
          <cell r="C31">
            <v>16.600000000000001</v>
          </cell>
          <cell r="D31">
            <v>5.2</v>
          </cell>
          <cell r="E31">
            <v>60.25</v>
          </cell>
          <cell r="F31">
            <v>88</v>
          </cell>
          <cell r="G31">
            <v>24</v>
          </cell>
          <cell r="H31">
            <v>14.4</v>
          </cell>
          <cell r="I31" t="str">
            <v>SO</v>
          </cell>
          <cell r="J31">
            <v>39.24</v>
          </cell>
          <cell r="K31">
            <v>0</v>
          </cell>
        </row>
        <row r="32">
          <cell r="B32">
            <v>10.15</v>
          </cell>
          <cell r="C32">
            <v>21.4</v>
          </cell>
          <cell r="D32">
            <v>1.1000000000000001</v>
          </cell>
          <cell r="E32">
            <v>53.666666666666664</v>
          </cell>
          <cell r="F32">
            <v>90</v>
          </cell>
          <cell r="G32">
            <v>17</v>
          </cell>
          <cell r="H32">
            <v>9</v>
          </cell>
          <cell r="I32" t="str">
            <v>SE</v>
          </cell>
          <cell r="J32">
            <v>31.680000000000003</v>
          </cell>
          <cell r="K32">
            <v>0</v>
          </cell>
        </row>
        <row r="33">
          <cell r="B33">
            <v>14.441666666666665</v>
          </cell>
          <cell r="C33">
            <v>27.2</v>
          </cell>
          <cell r="D33">
            <v>2.6</v>
          </cell>
          <cell r="E33">
            <v>45.875</v>
          </cell>
          <cell r="F33">
            <v>82</v>
          </cell>
          <cell r="G33">
            <v>15</v>
          </cell>
          <cell r="H33">
            <v>9.7200000000000006</v>
          </cell>
          <cell r="I33" t="str">
            <v>SE</v>
          </cell>
          <cell r="J33">
            <v>23.040000000000003</v>
          </cell>
          <cell r="K33">
            <v>0</v>
          </cell>
        </row>
        <row r="34">
          <cell r="B34">
            <v>20.487500000000001</v>
          </cell>
          <cell r="C34">
            <v>33.200000000000003</v>
          </cell>
          <cell r="D34">
            <v>8.3000000000000007</v>
          </cell>
          <cell r="E34">
            <v>41.041666666666664</v>
          </cell>
          <cell r="F34">
            <v>74</v>
          </cell>
          <cell r="G34">
            <v>15</v>
          </cell>
          <cell r="H34">
            <v>15.840000000000002</v>
          </cell>
          <cell r="I34" t="str">
            <v>L</v>
          </cell>
          <cell r="J34">
            <v>35.28</v>
          </cell>
          <cell r="K34">
            <v>0</v>
          </cell>
        </row>
        <row r="35">
          <cell r="B35">
            <v>26.775000000000002</v>
          </cell>
          <cell r="C35">
            <v>35.299999999999997</v>
          </cell>
          <cell r="D35">
            <v>20.100000000000001</v>
          </cell>
          <cell r="E35">
            <v>33.791666666666664</v>
          </cell>
          <cell r="F35">
            <v>49</v>
          </cell>
          <cell r="G35">
            <v>19</v>
          </cell>
          <cell r="H35">
            <v>17.28</v>
          </cell>
          <cell r="I35" t="str">
            <v>NE</v>
          </cell>
          <cell r="J35">
            <v>34.92</v>
          </cell>
          <cell r="K35">
            <v>0</v>
          </cell>
        </row>
        <row r="36">
          <cell r="I36" t="str">
            <v>N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21.920833333333334</v>
          </cell>
        </row>
      </sheetData>
      <sheetData sheetId="6" refreshError="1"/>
      <sheetData sheetId="7" refreshError="1">
        <row r="5">
          <cell r="B5">
            <v>20.916666666666664</v>
          </cell>
          <cell r="C5">
            <v>34.200000000000003</v>
          </cell>
          <cell r="D5">
            <v>10.6</v>
          </cell>
          <cell r="E5">
            <v>58.708333333333336</v>
          </cell>
          <cell r="F5">
            <v>96</v>
          </cell>
          <cell r="G5">
            <v>21</v>
          </cell>
          <cell r="H5">
            <v>8.64</v>
          </cell>
          <cell r="I5" t="str">
            <v>NO</v>
          </cell>
          <cell r="J5">
            <v>33.480000000000004</v>
          </cell>
          <cell r="K5">
            <v>0</v>
          </cell>
        </row>
        <row r="6">
          <cell r="B6">
            <v>22.316666666666666</v>
          </cell>
          <cell r="C6">
            <v>34.1</v>
          </cell>
          <cell r="D6">
            <v>12.4</v>
          </cell>
          <cell r="E6">
            <v>61.666666666666664</v>
          </cell>
          <cell r="F6">
            <v>100</v>
          </cell>
          <cell r="G6">
            <v>23</v>
          </cell>
          <cell r="H6">
            <v>12.6</v>
          </cell>
          <cell r="I6" t="str">
            <v>O</v>
          </cell>
          <cell r="J6">
            <v>30.240000000000002</v>
          </cell>
          <cell r="K6">
            <v>0</v>
          </cell>
        </row>
        <row r="7">
          <cell r="B7">
            <v>22.229166666666668</v>
          </cell>
          <cell r="C7">
            <v>33.6</v>
          </cell>
          <cell r="D7">
            <v>15.4</v>
          </cell>
          <cell r="E7">
            <v>66.875</v>
          </cell>
          <cell r="F7">
            <v>100</v>
          </cell>
          <cell r="G7">
            <v>24</v>
          </cell>
          <cell r="H7">
            <v>9</v>
          </cell>
          <cell r="I7" t="str">
            <v>NO</v>
          </cell>
          <cell r="J7">
            <v>31.680000000000003</v>
          </cell>
          <cell r="K7">
            <v>0</v>
          </cell>
        </row>
        <row r="8">
          <cell r="B8">
            <v>22.433333333333337</v>
          </cell>
          <cell r="C8">
            <v>31.6</v>
          </cell>
          <cell r="D8">
            <v>15.1</v>
          </cell>
          <cell r="E8">
            <v>68.458333333333329</v>
          </cell>
          <cell r="F8">
            <v>96</v>
          </cell>
          <cell r="G8">
            <v>37</v>
          </cell>
          <cell r="H8">
            <v>5.7600000000000007</v>
          </cell>
          <cell r="I8" t="str">
            <v>O</v>
          </cell>
          <cell r="J8">
            <v>18.36</v>
          </cell>
          <cell r="K8">
            <v>0</v>
          </cell>
        </row>
        <row r="9">
          <cell r="B9">
            <v>23.55</v>
          </cell>
          <cell r="C9">
            <v>33.9</v>
          </cell>
          <cell r="D9">
            <v>15.2</v>
          </cell>
          <cell r="E9">
            <v>64.583333333333329</v>
          </cell>
          <cell r="F9">
            <v>100</v>
          </cell>
          <cell r="G9">
            <v>23</v>
          </cell>
          <cell r="H9">
            <v>7.9200000000000008</v>
          </cell>
          <cell r="I9" t="str">
            <v>O</v>
          </cell>
          <cell r="J9">
            <v>24.48</v>
          </cell>
          <cell r="K9">
            <v>0</v>
          </cell>
        </row>
        <row r="10">
          <cell r="B10">
            <v>23.370833333333334</v>
          </cell>
          <cell r="C10">
            <v>34.9</v>
          </cell>
          <cell r="D10">
            <v>14.4</v>
          </cell>
          <cell r="E10">
            <v>59.208333333333336</v>
          </cell>
          <cell r="F10">
            <v>98</v>
          </cell>
          <cell r="G10">
            <v>15</v>
          </cell>
          <cell r="H10">
            <v>5.4</v>
          </cell>
          <cell r="I10" t="str">
            <v>O</v>
          </cell>
          <cell r="J10">
            <v>19.440000000000001</v>
          </cell>
          <cell r="K10">
            <v>0</v>
          </cell>
        </row>
        <row r="11">
          <cell r="B11">
            <v>22.229166666666668</v>
          </cell>
          <cell r="C11">
            <v>34.1</v>
          </cell>
          <cell r="D11">
            <v>12.9</v>
          </cell>
          <cell r="E11">
            <v>56.333333333333336</v>
          </cell>
          <cell r="F11">
            <v>97</v>
          </cell>
          <cell r="G11">
            <v>19</v>
          </cell>
          <cell r="H11">
            <v>11.879999999999999</v>
          </cell>
          <cell r="I11" t="str">
            <v>O</v>
          </cell>
          <cell r="J11">
            <v>39.6</v>
          </cell>
          <cell r="K11">
            <v>0</v>
          </cell>
        </row>
        <row r="12">
          <cell r="B12">
            <v>21.549999999999997</v>
          </cell>
          <cell r="C12">
            <v>33.4</v>
          </cell>
          <cell r="D12">
            <v>12</v>
          </cell>
          <cell r="E12">
            <v>55.5</v>
          </cell>
          <cell r="F12">
            <v>93</v>
          </cell>
          <cell r="G12">
            <v>24</v>
          </cell>
          <cell r="H12">
            <v>15.120000000000001</v>
          </cell>
          <cell r="I12" t="str">
            <v>NO</v>
          </cell>
          <cell r="J12">
            <v>42.84</v>
          </cell>
          <cell r="K12">
            <v>0</v>
          </cell>
        </row>
        <row r="13">
          <cell r="B13">
            <v>20.733333333333334</v>
          </cell>
          <cell r="C13">
            <v>31.9</v>
          </cell>
          <cell r="D13">
            <v>13.1</v>
          </cell>
          <cell r="E13">
            <v>67.208333333333329</v>
          </cell>
          <cell r="F13">
            <v>88</v>
          </cell>
          <cell r="G13">
            <v>35</v>
          </cell>
          <cell r="H13">
            <v>26.64</v>
          </cell>
          <cell r="I13" t="str">
            <v>O</v>
          </cell>
          <cell r="J13">
            <v>48.96</v>
          </cell>
          <cell r="K13">
            <v>0</v>
          </cell>
        </row>
        <row r="14">
          <cell r="B14">
            <v>12.299999999999997</v>
          </cell>
          <cell r="C14">
            <v>17.899999999999999</v>
          </cell>
          <cell r="D14">
            <v>8.8000000000000007</v>
          </cell>
          <cell r="E14">
            <v>69.708333333333329</v>
          </cell>
          <cell r="F14">
            <v>96</v>
          </cell>
          <cell r="G14">
            <v>35</v>
          </cell>
          <cell r="H14">
            <v>11.520000000000001</v>
          </cell>
          <cell r="I14" t="str">
            <v>SO</v>
          </cell>
          <cell r="J14">
            <v>33.840000000000003</v>
          </cell>
          <cell r="K14">
            <v>1.4</v>
          </cell>
        </row>
        <row r="15">
          <cell r="B15">
            <v>10.925000000000002</v>
          </cell>
          <cell r="C15">
            <v>20.2</v>
          </cell>
          <cell r="D15">
            <v>3</v>
          </cell>
          <cell r="E15">
            <v>65.083333333333329</v>
          </cell>
          <cell r="F15">
            <v>100</v>
          </cell>
          <cell r="G15">
            <v>21</v>
          </cell>
          <cell r="H15">
            <v>11.16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15.137499999999998</v>
          </cell>
          <cell r="C16">
            <v>31.9</v>
          </cell>
          <cell r="D16">
            <v>5.0999999999999996</v>
          </cell>
          <cell r="E16">
            <v>61.208333333333336</v>
          </cell>
          <cell r="F16">
            <v>95</v>
          </cell>
          <cell r="G16">
            <v>21</v>
          </cell>
          <cell r="H16">
            <v>7.2</v>
          </cell>
          <cell r="I16" t="str">
            <v>O</v>
          </cell>
          <cell r="J16">
            <v>25.56</v>
          </cell>
          <cell r="K16">
            <v>0</v>
          </cell>
        </row>
        <row r="17">
          <cell r="B17">
            <v>20.50416666666667</v>
          </cell>
          <cell r="C17">
            <v>31.8</v>
          </cell>
          <cell r="D17">
            <v>11.7</v>
          </cell>
          <cell r="E17">
            <v>62.041666666666664</v>
          </cell>
          <cell r="F17">
            <v>95</v>
          </cell>
          <cell r="G17">
            <v>28</v>
          </cell>
          <cell r="H17">
            <v>22.68</v>
          </cell>
          <cell r="I17" t="str">
            <v>O</v>
          </cell>
          <cell r="J17">
            <v>45</v>
          </cell>
          <cell r="K17">
            <v>0</v>
          </cell>
        </row>
        <row r="18">
          <cell r="B18">
            <v>13.799999999999999</v>
          </cell>
          <cell r="C18">
            <v>18.600000000000001</v>
          </cell>
          <cell r="D18">
            <v>9.6</v>
          </cell>
          <cell r="E18">
            <v>54.75</v>
          </cell>
          <cell r="F18">
            <v>77</v>
          </cell>
          <cell r="G18">
            <v>22</v>
          </cell>
          <cell r="H18">
            <v>14.4</v>
          </cell>
          <cell r="I18" t="str">
            <v>S</v>
          </cell>
          <cell r="J18">
            <v>40.680000000000007</v>
          </cell>
          <cell r="K18">
            <v>0</v>
          </cell>
        </row>
        <row r="19">
          <cell r="B19">
            <v>10.445833333333335</v>
          </cell>
          <cell r="C19">
            <v>19.7</v>
          </cell>
          <cell r="D19">
            <v>1.5</v>
          </cell>
          <cell r="E19">
            <v>56.708333333333336</v>
          </cell>
          <cell r="F19">
            <v>90</v>
          </cell>
          <cell r="G19">
            <v>27</v>
          </cell>
          <cell r="H19">
            <v>14.4</v>
          </cell>
          <cell r="I19" t="str">
            <v>SE</v>
          </cell>
          <cell r="J19">
            <v>28.44</v>
          </cell>
          <cell r="K19">
            <v>0</v>
          </cell>
        </row>
        <row r="20">
          <cell r="B20">
            <v>12.383333333333333</v>
          </cell>
          <cell r="C20">
            <v>24</v>
          </cell>
          <cell r="D20">
            <v>2</v>
          </cell>
          <cell r="E20">
            <v>59.541666666666664</v>
          </cell>
          <cell r="F20">
            <v>97</v>
          </cell>
          <cell r="G20">
            <v>25</v>
          </cell>
          <cell r="H20">
            <v>13.32</v>
          </cell>
          <cell r="I20" t="str">
            <v>SE</v>
          </cell>
          <cell r="J20">
            <v>24.12</v>
          </cell>
          <cell r="K20">
            <v>0</v>
          </cell>
        </row>
        <row r="21">
          <cell r="B21">
            <v>15.112500000000004</v>
          </cell>
          <cell r="C21">
            <v>25.6</v>
          </cell>
          <cell r="D21">
            <v>5.6</v>
          </cell>
          <cell r="E21">
            <v>56.875</v>
          </cell>
          <cell r="F21">
            <v>91</v>
          </cell>
          <cell r="G21">
            <v>24</v>
          </cell>
          <cell r="H21">
            <v>10.08</v>
          </cell>
          <cell r="I21" t="str">
            <v>SE</v>
          </cell>
          <cell r="J21">
            <v>24.840000000000003</v>
          </cell>
          <cell r="K21">
            <v>0</v>
          </cell>
        </row>
        <row r="22">
          <cell r="B22">
            <v>18.254166666666666</v>
          </cell>
          <cell r="C22">
            <v>27</v>
          </cell>
          <cell r="D22">
            <v>11.4</v>
          </cell>
          <cell r="E22">
            <v>57.458333333333336</v>
          </cell>
          <cell r="F22">
            <v>82</v>
          </cell>
          <cell r="G22">
            <v>32</v>
          </cell>
          <cell r="H22">
            <v>14.76</v>
          </cell>
          <cell r="I22" t="str">
            <v>L</v>
          </cell>
          <cell r="J22">
            <v>30.240000000000002</v>
          </cell>
          <cell r="K22">
            <v>0</v>
          </cell>
        </row>
        <row r="23">
          <cell r="B23">
            <v>20.166666666666668</v>
          </cell>
          <cell r="C23">
            <v>30.8</v>
          </cell>
          <cell r="D23">
            <v>11.6</v>
          </cell>
          <cell r="E23">
            <v>58.958333333333336</v>
          </cell>
          <cell r="F23">
            <v>92</v>
          </cell>
          <cell r="G23">
            <v>24</v>
          </cell>
          <cell r="H23">
            <v>10.44</v>
          </cell>
          <cell r="I23" t="str">
            <v>SE</v>
          </cell>
          <cell r="J23">
            <v>23.040000000000003</v>
          </cell>
          <cell r="K23">
            <v>0</v>
          </cell>
        </row>
        <row r="24">
          <cell r="B24">
            <v>21.25</v>
          </cell>
          <cell r="C24">
            <v>32.1</v>
          </cell>
          <cell r="D24">
            <v>11.4</v>
          </cell>
          <cell r="E24">
            <v>54.5</v>
          </cell>
          <cell r="F24">
            <v>92</v>
          </cell>
          <cell r="G24">
            <v>20</v>
          </cell>
          <cell r="H24">
            <v>10.44</v>
          </cell>
          <cell r="I24" t="str">
            <v>L</v>
          </cell>
          <cell r="J24">
            <v>30.6</v>
          </cell>
          <cell r="K24">
            <v>0</v>
          </cell>
        </row>
        <row r="25">
          <cell r="B25">
            <v>21.658333333333335</v>
          </cell>
          <cell r="C25">
            <v>33.6</v>
          </cell>
          <cell r="D25">
            <v>11.3</v>
          </cell>
          <cell r="E25">
            <v>53.291666666666664</v>
          </cell>
          <cell r="F25">
            <v>91</v>
          </cell>
          <cell r="G25">
            <v>18</v>
          </cell>
          <cell r="H25">
            <v>9.3600000000000012</v>
          </cell>
          <cell r="I25" t="str">
            <v>O</v>
          </cell>
          <cell r="J25">
            <v>33.840000000000003</v>
          </cell>
          <cell r="K25">
            <v>0</v>
          </cell>
        </row>
        <row r="26">
          <cell r="B26">
            <v>23.333333333333332</v>
          </cell>
          <cell r="C26">
            <v>35.4</v>
          </cell>
          <cell r="D26">
            <v>12.8</v>
          </cell>
          <cell r="E26">
            <v>48.291666666666664</v>
          </cell>
          <cell r="F26">
            <v>84</v>
          </cell>
          <cell r="G26">
            <v>17</v>
          </cell>
          <cell r="H26">
            <v>9.7200000000000006</v>
          </cell>
          <cell r="I26" t="str">
            <v>NO</v>
          </cell>
          <cell r="J26">
            <v>34.56</v>
          </cell>
          <cell r="K26">
            <v>0</v>
          </cell>
        </row>
        <row r="27">
          <cell r="B27">
            <v>23.741666666666664</v>
          </cell>
          <cell r="C27">
            <v>32.700000000000003</v>
          </cell>
          <cell r="D27">
            <v>16.8</v>
          </cell>
          <cell r="E27">
            <v>52</v>
          </cell>
          <cell r="F27">
            <v>76</v>
          </cell>
          <cell r="G27">
            <v>25</v>
          </cell>
          <cell r="H27">
            <v>18</v>
          </cell>
          <cell r="I27" t="str">
            <v>O</v>
          </cell>
          <cell r="J27">
            <v>30.240000000000002</v>
          </cell>
          <cell r="K27">
            <v>0</v>
          </cell>
        </row>
        <row r="28">
          <cell r="B28">
            <v>18.899999999999999</v>
          </cell>
          <cell r="C28">
            <v>26.6</v>
          </cell>
          <cell r="D28">
            <v>13.3</v>
          </cell>
          <cell r="E28">
            <v>64.375</v>
          </cell>
          <cell r="F28">
            <v>86</v>
          </cell>
          <cell r="G28">
            <v>40</v>
          </cell>
          <cell r="H28">
            <v>9.7200000000000006</v>
          </cell>
          <cell r="I28" t="str">
            <v>S</v>
          </cell>
          <cell r="J28">
            <v>27.36</v>
          </cell>
          <cell r="K28">
            <v>0</v>
          </cell>
        </row>
        <row r="29">
          <cell r="B29">
            <v>13.183333333333332</v>
          </cell>
          <cell r="C29">
            <v>17.899999999999999</v>
          </cell>
          <cell r="D29">
            <v>10</v>
          </cell>
          <cell r="E29">
            <v>72.25</v>
          </cell>
          <cell r="F29">
            <v>84</v>
          </cell>
          <cell r="G29">
            <v>57</v>
          </cell>
          <cell r="H29">
            <v>12.24</v>
          </cell>
          <cell r="I29" t="str">
            <v>SO</v>
          </cell>
          <cell r="J29">
            <v>28.44</v>
          </cell>
          <cell r="K29">
            <v>0</v>
          </cell>
        </row>
        <row r="30">
          <cell r="B30">
            <v>9.9666666666666668</v>
          </cell>
          <cell r="C30">
            <v>13.3</v>
          </cell>
          <cell r="D30">
            <v>7.9</v>
          </cell>
          <cell r="E30">
            <v>80.166666666666671</v>
          </cell>
          <cell r="F30">
            <v>97</v>
          </cell>
          <cell r="G30">
            <v>65</v>
          </cell>
          <cell r="H30">
            <v>18.36</v>
          </cell>
          <cell r="I30" t="str">
            <v>O</v>
          </cell>
          <cell r="J30">
            <v>36</v>
          </cell>
          <cell r="K30">
            <v>0</v>
          </cell>
        </row>
        <row r="31">
          <cell r="B31">
            <v>9.1958333333333346</v>
          </cell>
          <cell r="C31">
            <v>18.600000000000001</v>
          </cell>
          <cell r="D31">
            <v>0.8</v>
          </cell>
          <cell r="E31">
            <v>63.041666666666664</v>
          </cell>
          <cell r="F31">
            <v>98</v>
          </cell>
          <cell r="G31">
            <v>20</v>
          </cell>
          <cell r="H31">
            <v>9.3600000000000012</v>
          </cell>
          <cell r="I31" t="str">
            <v>S</v>
          </cell>
          <cell r="J31">
            <v>29.52</v>
          </cell>
          <cell r="K31">
            <v>0.2</v>
          </cell>
        </row>
        <row r="32">
          <cell r="B32">
            <v>10.562499999999998</v>
          </cell>
          <cell r="C32">
            <v>21.2</v>
          </cell>
          <cell r="D32">
            <v>1</v>
          </cell>
          <cell r="E32">
            <v>51.458333333333336</v>
          </cell>
          <cell r="F32">
            <v>90</v>
          </cell>
          <cell r="G32">
            <v>17</v>
          </cell>
          <cell r="H32">
            <v>13.68</v>
          </cell>
          <cell r="I32" t="str">
            <v>SE</v>
          </cell>
          <cell r="J32">
            <v>27.720000000000002</v>
          </cell>
          <cell r="K32">
            <v>0.2</v>
          </cell>
        </row>
        <row r="33">
          <cell r="B33">
            <v>12.658333333333333</v>
          </cell>
          <cell r="C33">
            <v>26.8</v>
          </cell>
          <cell r="D33">
            <v>1.1000000000000001</v>
          </cell>
          <cell r="E33">
            <v>53.75</v>
          </cell>
          <cell r="F33">
            <v>88</v>
          </cell>
          <cell r="G33">
            <v>18</v>
          </cell>
          <cell r="H33">
            <v>12.24</v>
          </cell>
          <cell r="I33" t="str">
            <v>O</v>
          </cell>
          <cell r="J33">
            <v>25.56</v>
          </cell>
          <cell r="K33">
            <v>0</v>
          </cell>
        </row>
        <row r="34">
          <cell r="B34">
            <v>18.420833333333327</v>
          </cell>
          <cell r="C34">
            <v>35.5</v>
          </cell>
          <cell r="D34">
            <v>5.3</v>
          </cell>
          <cell r="E34">
            <v>49.708333333333336</v>
          </cell>
          <cell r="F34">
            <v>88</v>
          </cell>
          <cell r="G34">
            <v>13</v>
          </cell>
          <cell r="H34">
            <v>9.3600000000000012</v>
          </cell>
          <cell r="I34" t="str">
            <v>O</v>
          </cell>
          <cell r="J34">
            <v>36.36</v>
          </cell>
          <cell r="K34">
            <v>0</v>
          </cell>
        </row>
        <row r="35">
          <cell r="B35">
            <v>21.887499999999999</v>
          </cell>
          <cell r="C35">
            <v>37.1</v>
          </cell>
          <cell r="D35">
            <v>10.9</v>
          </cell>
          <cell r="E35">
            <v>51.666666666666664</v>
          </cell>
          <cell r="F35">
            <v>88</v>
          </cell>
          <cell r="G35">
            <v>16</v>
          </cell>
          <cell r="H35">
            <v>7.2</v>
          </cell>
          <cell r="I35" t="str">
            <v>NO</v>
          </cell>
          <cell r="J35">
            <v>23.040000000000003</v>
          </cell>
          <cell r="K35">
            <v>0</v>
          </cell>
        </row>
        <row r="36">
          <cell r="I36" t="str">
            <v>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24.400000000000006</v>
          </cell>
        </row>
      </sheetData>
      <sheetData sheetId="6" refreshError="1"/>
      <sheetData sheetId="7" refreshError="1">
        <row r="5">
          <cell r="B5">
            <v>22.283333333333335</v>
          </cell>
          <cell r="C5">
            <v>32.700000000000003</v>
          </cell>
          <cell r="D5">
            <v>14.3</v>
          </cell>
          <cell r="E5">
            <v>67.833333333333329</v>
          </cell>
          <cell r="F5">
            <v>94</v>
          </cell>
          <cell r="G5">
            <v>32</v>
          </cell>
          <cell r="H5">
            <v>9</v>
          </cell>
          <cell r="I5" t="str">
            <v>O</v>
          </cell>
          <cell r="J5">
            <v>23.759999999999998</v>
          </cell>
          <cell r="K5">
            <v>0</v>
          </cell>
        </row>
        <row r="6">
          <cell r="B6">
            <v>23.204166666666666</v>
          </cell>
          <cell r="C6">
            <v>32.9</v>
          </cell>
          <cell r="D6">
            <v>16</v>
          </cell>
          <cell r="E6">
            <v>71.208333333333329</v>
          </cell>
          <cell r="F6">
            <v>95</v>
          </cell>
          <cell r="G6">
            <v>35</v>
          </cell>
          <cell r="H6">
            <v>6.84</v>
          </cell>
          <cell r="I6" t="str">
            <v>O</v>
          </cell>
          <cell r="J6">
            <v>16.920000000000002</v>
          </cell>
          <cell r="K6">
            <v>0</v>
          </cell>
        </row>
        <row r="7">
          <cell r="B7">
            <v>24.116666666666671</v>
          </cell>
          <cell r="C7">
            <v>32.200000000000003</v>
          </cell>
          <cell r="D7">
            <v>18.3</v>
          </cell>
          <cell r="E7">
            <v>71.041666666666671</v>
          </cell>
          <cell r="F7">
            <v>92</v>
          </cell>
          <cell r="G7">
            <v>36</v>
          </cell>
          <cell r="H7">
            <v>9.3600000000000012</v>
          </cell>
          <cell r="I7" t="str">
            <v>S</v>
          </cell>
          <cell r="J7">
            <v>23.040000000000003</v>
          </cell>
          <cell r="K7">
            <v>0</v>
          </cell>
        </row>
        <row r="8">
          <cell r="B8">
            <v>24.849999999999998</v>
          </cell>
          <cell r="C8">
            <v>33.1</v>
          </cell>
          <cell r="D8">
            <v>18.7</v>
          </cell>
          <cell r="E8">
            <v>72.75</v>
          </cell>
          <cell r="F8">
            <v>95</v>
          </cell>
          <cell r="G8">
            <v>39</v>
          </cell>
          <cell r="H8">
            <v>7.2</v>
          </cell>
          <cell r="I8" t="str">
            <v>S</v>
          </cell>
          <cell r="J8">
            <v>13.68</v>
          </cell>
          <cell r="K8">
            <v>0</v>
          </cell>
        </row>
        <row r="9">
          <cell r="B9">
            <v>25.883333333333336</v>
          </cell>
          <cell r="C9">
            <v>34.1</v>
          </cell>
          <cell r="D9">
            <v>20.7</v>
          </cell>
          <cell r="E9">
            <v>67.416666666666671</v>
          </cell>
          <cell r="F9">
            <v>92</v>
          </cell>
          <cell r="G9">
            <v>29</v>
          </cell>
          <cell r="H9">
            <v>8.64</v>
          </cell>
          <cell r="I9" t="str">
            <v>S</v>
          </cell>
          <cell r="J9">
            <v>19.8</v>
          </cell>
          <cell r="K9">
            <v>0</v>
          </cell>
        </row>
        <row r="10">
          <cell r="B10">
            <v>25.020833333333332</v>
          </cell>
          <cell r="C10">
            <v>34.5</v>
          </cell>
          <cell r="D10">
            <v>17.5</v>
          </cell>
          <cell r="E10">
            <v>66.125</v>
          </cell>
          <cell r="F10">
            <v>95</v>
          </cell>
          <cell r="G10">
            <v>22</v>
          </cell>
          <cell r="H10">
            <v>8.2799999999999994</v>
          </cell>
          <cell r="I10" t="str">
            <v>S</v>
          </cell>
          <cell r="J10">
            <v>19.079999999999998</v>
          </cell>
          <cell r="K10">
            <v>0</v>
          </cell>
        </row>
        <row r="11">
          <cell r="B11">
            <v>23.483333333333334</v>
          </cell>
          <cell r="C11">
            <v>33.799999999999997</v>
          </cell>
          <cell r="D11">
            <v>15.3</v>
          </cell>
          <cell r="E11">
            <v>64.541666666666671</v>
          </cell>
          <cell r="F11">
            <v>94</v>
          </cell>
          <cell r="G11">
            <v>25</v>
          </cell>
          <cell r="H11">
            <v>12.6</v>
          </cell>
          <cell r="I11" t="str">
            <v>N</v>
          </cell>
          <cell r="J11">
            <v>33.480000000000004</v>
          </cell>
          <cell r="K11">
            <v>0</v>
          </cell>
        </row>
        <row r="12">
          <cell r="B12">
            <v>22.887500000000006</v>
          </cell>
          <cell r="C12">
            <v>32</v>
          </cell>
          <cell r="D12">
            <v>14.9</v>
          </cell>
          <cell r="E12">
            <v>63.208333333333336</v>
          </cell>
          <cell r="F12">
            <v>92</v>
          </cell>
          <cell r="G12">
            <v>34</v>
          </cell>
          <cell r="H12">
            <v>12.96</v>
          </cell>
          <cell r="I12" t="str">
            <v>N</v>
          </cell>
          <cell r="J12">
            <v>32.04</v>
          </cell>
          <cell r="K12">
            <v>0</v>
          </cell>
        </row>
        <row r="13">
          <cell r="B13">
            <v>21.241666666666664</v>
          </cell>
          <cell r="C13">
            <v>27.5</v>
          </cell>
          <cell r="D13">
            <v>15</v>
          </cell>
          <cell r="E13">
            <v>73.875</v>
          </cell>
          <cell r="F13">
            <v>93</v>
          </cell>
          <cell r="G13">
            <v>47</v>
          </cell>
          <cell r="H13">
            <v>15.48</v>
          </cell>
          <cell r="I13" t="str">
            <v>O</v>
          </cell>
          <cell r="J13">
            <v>42.12</v>
          </cell>
          <cell r="K13">
            <v>0</v>
          </cell>
        </row>
        <row r="14">
          <cell r="B14">
            <v>13.829166666666666</v>
          </cell>
          <cell r="C14">
            <v>18.899999999999999</v>
          </cell>
          <cell r="D14">
            <v>10.1</v>
          </cell>
          <cell r="E14">
            <v>64.458333333333329</v>
          </cell>
          <cell r="F14">
            <v>84</v>
          </cell>
          <cell r="G14">
            <v>41</v>
          </cell>
          <cell r="H14">
            <v>9.7200000000000006</v>
          </cell>
          <cell r="I14" t="str">
            <v>S</v>
          </cell>
          <cell r="J14">
            <v>33.480000000000004</v>
          </cell>
          <cell r="K14">
            <v>0.8</v>
          </cell>
        </row>
        <row r="15">
          <cell r="B15">
            <v>13.841666666666667</v>
          </cell>
          <cell r="C15">
            <v>22.1</v>
          </cell>
          <cell r="D15">
            <v>8.6</v>
          </cell>
          <cell r="E15">
            <v>65.083333333333329</v>
          </cell>
          <cell r="F15">
            <v>90</v>
          </cell>
          <cell r="G15">
            <v>30</v>
          </cell>
          <cell r="H15">
            <v>7.9200000000000008</v>
          </cell>
          <cell r="I15" t="str">
            <v>S</v>
          </cell>
          <cell r="J15">
            <v>20.16</v>
          </cell>
          <cell r="K15">
            <v>0</v>
          </cell>
        </row>
        <row r="16">
          <cell r="B16">
            <v>17.925000000000004</v>
          </cell>
          <cell r="C16">
            <v>30.3</v>
          </cell>
          <cell r="D16">
            <v>9.8000000000000007</v>
          </cell>
          <cell r="E16">
            <v>61.958333333333336</v>
          </cell>
          <cell r="F16">
            <v>88</v>
          </cell>
          <cell r="G16">
            <v>29</v>
          </cell>
          <cell r="H16">
            <v>12.96</v>
          </cell>
          <cell r="I16" t="str">
            <v>SO</v>
          </cell>
          <cell r="J16">
            <v>25.2</v>
          </cell>
          <cell r="K16">
            <v>0</v>
          </cell>
        </row>
        <row r="17">
          <cell r="B17">
            <v>21.9375</v>
          </cell>
          <cell r="C17">
            <v>32.6</v>
          </cell>
          <cell r="D17">
            <v>13.4</v>
          </cell>
          <cell r="E17">
            <v>65.791666666666671</v>
          </cell>
          <cell r="F17">
            <v>94</v>
          </cell>
          <cell r="G17">
            <v>31</v>
          </cell>
          <cell r="H17">
            <v>15.120000000000001</v>
          </cell>
          <cell r="I17" t="str">
            <v>O</v>
          </cell>
          <cell r="J17">
            <v>38.159999999999997</v>
          </cell>
          <cell r="K17">
            <v>0</v>
          </cell>
        </row>
        <row r="18">
          <cell r="B18">
            <v>15.887499999999998</v>
          </cell>
          <cell r="C18">
            <v>22.5</v>
          </cell>
          <cell r="D18">
            <v>12.4</v>
          </cell>
          <cell r="E18">
            <v>47.583333333333336</v>
          </cell>
          <cell r="F18">
            <v>65</v>
          </cell>
          <cell r="G18">
            <v>20</v>
          </cell>
          <cell r="H18">
            <v>16.559999999999999</v>
          </cell>
          <cell r="I18" t="str">
            <v>S</v>
          </cell>
          <cell r="J18">
            <v>42.480000000000004</v>
          </cell>
          <cell r="K18">
            <v>0</v>
          </cell>
        </row>
        <row r="19">
          <cell r="B19">
            <v>12.420833333333333</v>
          </cell>
          <cell r="C19">
            <v>20.9</v>
          </cell>
          <cell r="D19">
            <v>3.6</v>
          </cell>
          <cell r="E19">
            <v>51.916666666666664</v>
          </cell>
          <cell r="F19">
            <v>85</v>
          </cell>
          <cell r="G19">
            <v>25</v>
          </cell>
          <cell r="H19">
            <v>11.16</v>
          </cell>
          <cell r="I19" t="str">
            <v>S</v>
          </cell>
          <cell r="J19">
            <v>25.56</v>
          </cell>
          <cell r="K19">
            <v>0</v>
          </cell>
        </row>
        <row r="20">
          <cell r="B20">
            <v>15.462499999999997</v>
          </cell>
          <cell r="C20">
            <v>26.3</v>
          </cell>
          <cell r="D20">
            <v>8.1</v>
          </cell>
          <cell r="E20">
            <v>52.958333333333336</v>
          </cell>
          <cell r="F20">
            <v>79</v>
          </cell>
          <cell r="G20">
            <v>21</v>
          </cell>
          <cell r="H20">
            <v>10.44</v>
          </cell>
          <cell r="I20" t="str">
            <v>S</v>
          </cell>
          <cell r="J20">
            <v>23.040000000000003</v>
          </cell>
          <cell r="K20">
            <v>0</v>
          </cell>
        </row>
        <row r="21">
          <cell r="B21">
            <v>18.716666666666665</v>
          </cell>
          <cell r="C21">
            <v>28</v>
          </cell>
          <cell r="D21">
            <v>11.2</v>
          </cell>
          <cell r="E21">
            <v>49.041666666666664</v>
          </cell>
          <cell r="F21">
            <v>81</v>
          </cell>
          <cell r="G21">
            <v>23</v>
          </cell>
          <cell r="H21">
            <v>7.5600000000000005</v>
          </cell>
          <cell r="I21" t="str">
            <v>S</v>
          </cell>
          <cell r="J21">
            <v>25.56</v>
          </cell>
          <cell r="K21">
            <v>0</v>
          </cell>
        </row>
        <row r="22">
          <cell r="B22">
            <v>19.908333333333328</v>
          </cell>
          <cell r="C22">
            <v>29.5</v>
          </cell>
          <cell r="D22">
            <v>12.9</v>
          </cell>
          <cell r="E22">
            <v>56.458333333333336</v>
          </cell>
          <cell r="F22">
            <v>78</v>
          </cell>
          <cell r="G22">
            <v>30</v>
          </cell>
          <cell r="H22">
            <v>9.3600000000000012</v>
          </cell>
          <cell r="I22" t="str">
            <v>S</v>
          </cell>
          <cell r="J22">
            <v>21.240000000000002</v>
          </cell>
          <cell r="K22">
            <v>0</v>
          </cell>
        </row>
        <row r="23">
          <cell r="B23">
            <v>22.3</v>
          </cell>
          <cell r="C23">
            <v>33.1</v>
          </cell>
          <cell r="D23">
            <v>13.8</v>
          </cell>
          <cell r="E23">
            <v>56.541666666666664</v>
          </cell>
          <cell r="F23">
            <v>85</v>
          </cell>
          <cell r="G23">
            <v>24</v>
          </cell>
          <cell r="H23">
            <v>7.9200000000000008</v>
          </cell>
          <cell r="I23" t="str">
            <v>S</v>
          </cell>
          <cell r="J23">
            <v>19.440000000000001</v>
          </cell>
          <cell r="K23">
            <v>0</v>
          </cell>
        </row>
        <row r="24">
          <cell r="B24">
            <v>24.366666666666671</v>
          </cell>
          <cell r="C24">
            <v>34</v>
          </cell>
          <cell r="D24">
            <v>16.3</v>
          </cell>
          <cell r="E24">
            <v>51.166666666666664</v>
          </cell>
          <cell r="F24">
            <v>83</v>
          </cell>
          <cell r="G24">
            <v>22</v>
          </cell>
          <cell r="H24">
            <v>12.24</v>
          </cell>
          <cell r="I24" t="str">
            <v>S</v>
          </cell>
          <cell r="J24">
            <v>25.2</v>
          </cell>
          <cell r="K24">
            <v>0</v>
          </cell>
        </row>
        <row r="25">
          <cell r="B25">
            <v>24.333333333333339</v>
          </cell>
          <cell r="C25">
            <v>33.799999999999997</v>
          </cell>
          <cell r="D25">
            <v>15.8</v>
          </cell>
          <cell r="E25">
            <v>53.916666666666664</v>
          </cell>
          <cell r="F25">
            <v>86</v>
          </cell>
          <cell r="G25">
            <v>24</v>
          </cell>
          <cell r="H25">
            <v>12.96</v>
          </cell>
          <cell r="I25" t="str">
            <v>O</v>
          </cell>
          <cell r="J25">
            <v>26.28</v>
          </cell>
          <cell r="K25">
            <v>0</v>
          </cell>
        </row>
        <row r="26">
          <cell r="B26">
            <v>25.074999999999999</v>
          </cell>
          <cell r="C26">
            <v>35.4</v>
          </cell>
          <cell r="D26">
            <v>16.8</v>
          </cell>
          <cell r="E26">
            <v>56.25</v>
          </cell>
          <cell r="F26">
            <v>88</v>
          </cell>
          <cell r="G26">
            <v>21</v>
          </cell>
          <cell r="H26">
            <v>14.76</v>
          </cell>
          <cell r="I26" t="str">
            <v>O</v>
          </cell>
          <cell r="J26">
            <v>35.28</v>
          </cell>
          <cell r="K26">
            <v>0</v>
          </cell>
        </row>
        <row r="27">
          <cell r="B27">
            <v>24.129166666666666</v>
          </cell>
          <cell r="C27">
            <v>32.5</v>
          </cell>
          <cell r="D27">
            <v>18.899999999999999</v>
          </cell>
          <cell r="E27">
            <v>65.5</v>
          </cell>
          <cell r="F27">
            <v>87</v>
          </cell>
          <cell r="G27">
            <v>34</v>
          </cell>
          <cell r="H27">
            <v>9.7200000000000006</v>
          </cell>
          <cell r="I27" t="str">
            <v>O</v>
          </cell>
          <cell r="J27">
            <v>20.16</v>
          </cell>
          <cell r="K27">
            <v>0</v>
          </cell>
        </row>
        <row r="28">
          <cell r="B28">
            <v>19.779166666666665</v>
          </cell>
          <cell r="C28">
            <v>27.3</v>
          </cell>
          <cell r="D28">
            <v>13.5</v>
          </cell>
          <cell r="E28">
            <v>60.125</v>
          </cell>
          <cell r="F28">
            <v>81</v>
          </cell>
          <cell r="G28">
            <v>38</v>
          </cell>
          <cell r="H28">
            <v>9.3600000000000012</v>
          </cell>
          <cell r="I28" t="str">
            <v>S</v>
          </cell>
          <cell r="J28">
            <v>24.48</v>
          </cell>
          <cell r="K28">
            <v>0</v>
          </cell>
        </row>
        <row r="29">
          <cell r="B29">
            <v>14.304166666666665</v>
          </cell>
          <cell r="C29">
            <v>19.100000000000001</v>
          </cell>
          <cell r="D29">
            <v>10.5</v>
          </cell>
          <cell r="E29">
            <v>64</v>
          </cell>
          <cell r="F29">
            <v>76</v>
          </cell>
          <cell r="G29">
            <v>53</v>
          </cell>
          <cell r="H29">
            <v>10.8</v>
          </cell>
          <cell r="I29" t="str">
            <v>SO</v>
          </cell>
          <cell r="J29">
            <v>25.92</v>
          </cell>
          <cell r="K29">
            <v>0</v>
          </cell>
        </row>
        <row r="30">
          <cell r="B30">
            <v>11.858333333333334</v>
          </cell>
          <cell r="C30">
            <v>14.5</v>
          </cell>
          <cell r="D30">
            <v>10</v>
          </cell>
          <cell r="E30">
            <v>70.625</v>
          </cell>
          <cell r="F30">
            <v>82</v>
          </cell>
          <cell r="G30">
            <v>59</v>
          </cell>
          <cell r="H30">
            <v>11.879999999999999</v>
          </cell>
          <cell r="I30" t="str">
            <v>SO</v>
          </cell>
          <cell r="J30">
            <v>34.92</v>
          </cell>
          <cell r="K30">
            <v>0</v>
          </cell>
        </row>
        <row r="31">
          <cell r="B31">
            <v>12.325000000000001</v>
          </cell>
          <cell r="C31">
            <v>20.9</v>
          </cell>
          <cell r="D31">
            <v>4.8</v>
          </cell>
          <cell r="E31">
            <v>50.083333333333336</v>
          </cell>
          <cell r="F31">
            <v>89</v>
          </cell>
          <cell r="G31">
            <v>10</v>
          </cell>
          <cell r="H31">
            <v>14.76</v>
          </cell>
          <cell r="I31" t="str">
            <v>S</v>
          </cell>
          <cell r="J31">
            <v>39.96</v>
          </cell>
          <cell r="K31">
            <v>0</v>
          </cell>
        </row>
        <row r="32">
          <cell r="B32">
            <v>12.783333333333333</v>
          </cell>
          <cell r="C32">
            <v>22.8</v>
          </cell>
          <cell r="D32">
            <v>3.8</v>
          </cell>
          <cell r="E32">
            <v>43.208333333333336</v>
          </cell>
          <cell r="F32">
            <v>78</v>
          </cell>
          <cell r="G32">
            <v>16</v>
          </cell>
          <cell r="H32">
            <v>10.08</v>
          </cell>
          <cell r="I32" t="str">
            <v>S</v>
          </cell>
          <cell r="J32">
            <v>23.040000000000003</v>
          </cell>
          <cell r="K32">
            <v>0</v>
          </cell>
        </row>
        <row r="33">
          <cell r="B33">
            <v>15.874999999999998</v>
          </cell>
          <cell r="C33">
            <v>29.4</v>
          </cell>
          <cell r="D33">
            <v>5.3</v>
          </cell>
          <cell r="E33">
            <v>48.208333333333336</v>
          </cell>
          <cell r="F33">
            <v>85</v>
          </cell>
          <cell r="G33">
            <v>14</v>
          </cell>
          <cell r="H33">
            <v>7.9200000000000008</v>
          </cell>
          <cell r="I33" t="str">
            <v>O</v>
          </cell>
          <cell r="J33">
            <v>19.8</v>
          </cell>
          <cell r="K33">
            <v>0</v>
          </cell>
        </row>
        <row r="34">
          <cell r="B34">
            <v>20.224999999999998</v>
          </cell>
          <cell r="C34">
            <v>34.9</v>
          </cell>
          <cell r="D34">
            <v>10.1</v>
          </cell>
          <cell r="E34">
            <v>47.833333333333336</v>
          </cell>
          <cell r="F34">
            <v>79</v>
          </cell>
          <cell r="G34">
            <v>15</v>
          </cell>
          <cell r="H34">
            <v>10.8</v>
          </cell>
          <cell r="I34" t="str">
            <v>SO</v>
          </cell>
          <cell r="J34">
            <v>28.08</v>
          </cell>
          <cell r="K34">
            <v>0</v>
          </cell>
        </row>
        <row r="35">
          <cell r="B35">
            <v>24.879166666666666</v>
          </cell>
          <cell r="C35">
            <v>36.5</v>
          </cell>
          <cell r="D35">
            <v>14.9</v>
          </cell>
          <cell r="E35">
            <v>52.958333333333336</v>
          </cell>
          <cell r="F35">
            <v>86</v>
          </cell>
          <cell r="G35">
            <v>19</v>
          </cell>
          <cell r="H35">
            <v>10.8</v>
          </cell>
          <cell r="I35" t="str">
            <v>O</v>
          </cell>
          <cell r="J35">
            <v>26.28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25.174999999999997</v>
          </cell>
        </row>
      </sheetData>
      <sheetData sheetId="6" refreshError="1"/>
      <sheetData sheetId="7" refreshError="1">
        <row r="5">
          <cell r="B5">
            <v>23.566666666666666</v>
          </cell>
          <cell r="C5">
            <v>35.799999999999997</v>
          </cell>
          <cell r="D5">
            <v>13.3</v>
          </cell>
          <cell r="E5">
            <v>56.25</v>
          </cell>
          <cell r="F5">
            <v>86</v>
          </cell>
          <cell r="G5">
            <v>24</v>
          </cell>
          <cell r="H5">
            <v>17.64</v>
          </cell>
          <cell r="I5" t="str">
            <v>N</v>
          </cell>
          <cell r="J5">
            <v>32.76</v>
          </cell>
          <cell r="K5">
            <v>0</v>
          </cell>
        </row>
        <row r="6">
          <cell r="B6">
            <v>25.583333333333339</v>
          </cell>
          <cell r="C6">
            <v>36</v>
          </cell>
          <cell r="D6">
            <v>15.9</v>
          </cell>
          <cell r="E6">
            <v>54.541666666666664</v>
          </cell>
          <cell r="F6">
            <v>82</v>
          </cell>
          <cell r="G6">
            <v>25</v>
          </cell>
          <cell r="H6">
            <v>19.440000000000001</v>
          </cell>
          <cell r="I6" t="str">
            <v>NE</v>
          </cell>
          <cell r="J6">
            <v>33.840000000000003</v>
          </cell>
          <cell r="K6">
            <v>0</v>
          </cell>
        </row>
        <row r="7">
          <cell r="B7">
            <v>24.562499999999996</v>
          </cell>
          <cell r="C7">
            <v>34.6</v>
          </cell>
          <cell r="D7">
            <v>15.7</v>
          </cell>
          <cell r="E7">
            <v>63.791666666666664</v>
          </cell>
          <cell r="F7">
            <v>89</v>
          </cell>
          <cell r="G7">
            <v>31</v>
          </cell>
          <cell r="H7">
            <v>18</v>
          </cell>
          <cell r="I7" t="str">
            <v>N</v>
          </cell>
          <cell r="J7">
            <v>36.72</v>
          </cell>
          <cell r="K7">
            <v>0</v>
          </cell>
        </row>
        <row r="8">
          <cell r="B8">
            <v>24.916666666666668</v>
          </cell>
          <cell r="C8">
            <v>35.799999999999997</v>
          </cell>
          <cell r="D8">
            <v>15.8</v>
          </cell>
          <cell r="E8">
            <v>59.375</v>
          </cell>
          <cell r="F8">
            <v>90</v>
          </cell>
          <cell r="G8">
            <v>25</v>
          </cell>
          <cell r="H8">
            <v>14.4</v>
          </cell>
          <cell r="I8" t="str">
            <v>NE</v>
          </cell>
          <cell r="J8">
            <v>28.44</v>
          </cell>
          <cell r="K8">
            <v>0</v>
          </cell>
        </row>
        <row r="9">
          <cell r="B9">
            <v>25.199999999999992</v>
          </cell>
          <cell r="C9">
            <v>36.200000000000003</v>
          </cell>
          <cell r="D9">
            <v>15.9</v>
          </cell>
          <cell r="E9">
            <v>55.625</v>
          </cell>
          <cell r="F9">
            <v>86</v>
          </cell>
          <cell r="G9">
            <v>22</v>
          </cell>
          <cell r="H9">
            <v>15.48</v>
          </cell>
          <cell r="I9" t="str">
            <v>N</v>
          </cell>
          <cell r="J9">
            <v>37.440000000000005</v>
          </cell>
          <cell r="K9">
            <v>0</v>
          </cell>
        </row>
        <row r="10">
          <cell r="B10">
            <v>24.425000000000008</v>
          </cell>
          <cell r="C10">
            <v>36.9</v>
          </cell>
          <cell r="D10">
            <v>13.3</v>
          </cell>
          <cell r="E10">
            <v>53.708333333333336</v>
          </cell>
          <cell r="F10">
            <v>89</v>
          </cell>
          <cell r="G10">
            <v>14</v>
          </cell>
          <cell r="H10">
            <v>13.68</v>
          </cell>
          <cell r="I10" t="str">
            <v>NE</v>
          </cell>
          <cell r="J10">
            <v>30.6</v>
          </cell>
          <cell r="K10">
            <v>0</v>
          </cell>
        </row>
        <row r="11">
          <cell r="B11">
            <v>24.079166666666666</v>
          </cell>
          <cell r="C11">
            <v>36.200000000000003</v>
          </cell>
          <cell r="D11">
            <v>13.9</v>
          </cell>
          <cell r="E11">
            <v>50.75</v>
          </cell>
          <cell r="F11">
            <v>82</v>
          </cell>
          <cell r="G11">
            <v>20</v>
          </cell>
          <cell r="H11">
            <v>28.8</v>
          </cell>
          <cell r="I11" t="str">
            <v>NE</v>
          </cell>
          <cell r="J11">
            <v>45.72</v>
          </cell>
          <cell r="K11">
            <v>0</v>
          </cell>
        </row>
        <row r="12">
          <cell r="B12">
            <v>25.191666666666674</v>
          </cell>
          <cell r="C12">
            <v>35</v>
          </cell>
          <cell r="D12">
            <v>16.2</v>
          </cell>
          <cell r="E12">
            <v>48.625</v>
          </cell>
          <cell r="F12">
            <v>72</v>
          </cell>
          <cell r="G12">
            <v>26</v>
          </cell>
          <cell r="H12">
            <v>24.48</v>
          </cell>
          <cell r="I12" t="str">
            <v>NE</v>
          </cell>
          <cell r="J12">
            <v>47.519999999999996</v>
          </cell>
          <cell r="K12">
            <v>0</v>
          </cell>
        </row>
        <row r="13">
          <cell r="B13">
            <v>23.087499999999995</v>
          </cell>
          <cell r="C13">
            <v>28</v>
          </cell>
          <cell r="D13">
            <v>16.8</v>
          </cell>
          <cell r="E13">
            <v>56.125</v>
          </cell>
          <cell r="F13">
            <v>70</v>
          </cell>
          <cell r="G13">
            <v>43</v>
          </cell>
          <cell r="H13">
            <v>29.880000000000003</v>
          </cell>
          <cell r="I13" t="str">
            <v>SO</v>
          </cell>
          <cell r="J13">
            <v>47.88</v>
          </cell>
          <cell r="K13">
            <v>0</v>
          </cell>
        </row>
        <row r="14">
          <cell r="B14">
            <v>14.375000000000002</v>
          </cell>
          <cell r="C14">
            <v>17.8</v>
          </cell>
          <cell r="D14">
            <v>12.4</v>
          </cell>
          <cell r="E14">
            <v>60.166666666666664</v>
          </cell>
          <cell r="F14">
            <v>72</v>
          </cell>
          <cell r="G14">
            <v>45</v>
          </cell>
          <cell r="H14">
            <v>28.08</v>
          </cell>
          <cell r="I14" t="str">
            <v>SO</v>
          </cell>
          <cell r="J14">
            <v>56.519999999999996</v>
          </cell>
          <cell r="K14">
            <v>0</v>
          </cell>
        </row>
        <row r="15">
          <cell r="B15">
            <v>14.549999999999999</v>
          </cell>
          <cell r="C15">
            <v>24.4</v>
          </cell>
          <cell r="D15">
            <v>7.7</v>
          </cell>
          <cell r="E15">
            <v>61.333333333333336</v>
          </cell>
          <cell r="F15">
            <v>84</v>
          </cell>
          <cell r="G15">
            <v>29</v>
          </cell>
          <cell r="H15">
            <v>1.8</v>
          </cell>
          <cell r="I15" t="str">
            <v>SE</v>
          </cell>
          <cell r="J15">
            <v>20.88</v>
          </cell>
          <cell r="K15">
            <v>0</v>
          </cell>
        </row>
        <row r="16">
          <cell r="B16">
            <v>19.016666666666666</v>
          </cell>
          <cell r="C16">
            <v>33</v>
          </cell>
          <cell r="D16">
            <v>7.3</v>
          </cell>
          <cell r="E16">
            <v>55</v>
          </cell>
          <cell r="F16">
            <v>84</v>
          </cell>
          <cell r="G16">
            <v>26</v>
          </cell>
          <cell r="H16">
            <v>20.52</v>
          </cell>
          <cell r="I16" t="str">
            <v>NE</v>
          </cell>
          <cell r="J16">
            <v>37.080000000000005</v>
          </cell>
          <cell r="K16">
            <v>0</v>
          </cell>
        </row>
        <row r="17">
          <cell r="B17">
            <v>22.962500000000002</v>
          </cell>
          <cell r="C17">
            <v>34</v>
          </cell>
          <cell r="D17">
            <v>12.3</v>
          </cell>
          <cell r="E17">
            <v>58.5</v>
          </cell>
          <cell r="F17">
            <v>87</v>
          </cell>
          <cell r="G17">
            <v>29</v>
          </cell>
          <cell r="H17">
            <v>27.720000000000002</v>
          </cell>
          <cell r="I17" t="str">
            <v>NE</v>
          </cell>
          <cell r="J17">
            <v>46.800000000000004</v>
          </cell>
          <cell r="K17">
            <v>0</v>
          </cell>
        </row>
        <row r="18">
          <cell r="B18">
            <v>17.887499999999999</v>
          </cell>
          <cell r="C18">
            <v>26.1</v>
          </cell>
          <cell r="D18">
            <v>13.2</v>
          </cell>
          <cell r="E18">
            <v>49.541666666666664</v>
          </cell>
          <cell r="F18">
            <v>66</v>
          </cell>
          <cell r="G18">
            <v>30</v>
          </cell>
          <cell r="H18">
            <v>28.44</v>
          </cell>
          <cell r="I18" t="str">
            <v>SO</v>
          </cell>
          <cell r="J18">
            <v>45.36</v>
          </cell>
          <cell r="K18">
            <v>0</v>
          </cell>
        </row>
        <row r="19">
          <cell r="B19">
            <v>13.375000000000002</v>
          </cell>
          <cell r="C19">
            <v>22.6</v>
          </cell>
          <cell r="D19">
            <v>4.5</v>
          </cell>
          <cell r="E19">
            <v>48.541666666666664</v>
          </cell>
          <cell r="F19">
            <v>74</v>
          </cell>
          <cell r="G19">
            <v>24</v>
          </cell>
          <cell r="H19">
            <v>11.879999999999999</v>
          </cell>
          <cell r="I19" t="str">
            <v>S</v>
          </cell>
          <cell r="J19">
            <v>30.96</v>
          </cell>
          <cell r="K19">
            <v>0</v>
          </cell>
        </row>
        <row r="20">
          <cell r="B20">
            <v>15.512500000000001</v>
          </cell>
          <cell r="C20">
            <v>30.3</v>
          </cell>
          <cell r="D20">
            <v>2.9</v>
          </cell>
          <cell r="E20">
            <v>51.291666666666664</v>
          </cell>
          <cell r="F20">
            <v>84</v>
          </cell>
          <cell r="G20">
            <v>17</v>
          </cell>
          <cell r="H20">
            <v>0</v>
          </cell>
          <cell r="I20" t="str">
            <v>S</v>
          </cell>
          <cell r="J20">
            <v>18.36</v>
          </cell>
          <cell r="K20">
            <v>0</v>
          </cell>
        </row>
        <row r="21">
          <cell r="B21">
            <v>20.395833333333336</v>
          </cell>
          <cell r="C21">
            <v>30</v>
          </cell>
          <cell r="D21">
            <v>11.2</v>
          </cell>
          <cell r="E21">
            <v>44.666666666666664</v>
          </cell>
          <cell r="F21">
            <v>71</v>
          </cell>
          <cell r="G21">
            <v>19</v>
          </cell>
          <cell r="H21">
            <v>7.2</v>
          </cell>
          <cell r="I21" t="str">
            <v>S</v>
          </cell>
          <cell r="J21">
            <v>28.08</v>
          </cell>
          <cell r="K21">
            <v>0</v>
          </cell>
        </row>
        <row r="22">
          <cell r="B22">
            <v>20.841666666666665</v>
          </cell>
          <cell r="C22">
            <v>33</v>
          </cell>
          <cell r="D22">
            <v>10.8</v>
          </cell>
          <cell r="E22">
            <v>53.958333333333336</v>
          </cell>
          <cell r="F22">
            <v>83</v>
          </cell>
          <cell r="G22">
            <v>23</v>
          </cell>
          <cell r="H22">
            <v>0.36000000000000004</v>
          </cell>
          <cell r="I22" t="str">
            <v>SO</v>
          </cell>
          <cell r="J22">
            <v>33.119999999999997</v>
          </cell>
          <cell r="K22">
            <v>0</v>
          </cell>
        </row>
        <row r="23">
          <cell r="B23">
            <v>23.366666666666664</v>
          </cell>
          <cell r="C23">
            <v>36.299999999999997</v>
          </cell>
          <cell r="D23">
            <v>12.9</v>
          </cell>
          <cell r="E23">
            <v>51.375</v>
          </cell>
          <cell r="F23">
            <v>82</v>
          </cell>
          <cell r="G23">
            <v>16</v>
          </cell>
          <cell r="H23">
            <v>5.7600000000000007</v>
          </cell>
          <cell r="I23" t="str">
            <v>S</v>
          </cell>
          <cell r="J23">
            <v>30.6</v>
          </cell>
          <cell r="K23">
            <v>0</v>
          </cell>
        </row>
        <row r="24">
          <cell r="B24">
            <v>24.958333333333332</v>
          </cell>
          <cell r="C24">
            <v>36.4</v>
          </cell>
          <cell r="D24">
            <v>14.6</v>
          </cell>
          <cell r="E24">
            <v>45.125</v>
          </cell>
          <cell r="F24">
            <v>73</v>
          </cell>
          <cell r="G24">
            <v>19</v>
          </cell>
          <cell r="H24">
            <v>27.36</v>
          </cell>
          <cell r="I24" t="str">
            <v>L</v>
          </cell>
          <cell r="J24">
            <v>45</v>
          </cell>
          <cell r="K24">
            <v>0</v>
          </cell>
        </row>
        <row r="25">
          <cell r="B25">
            <v>27.737500000000001</v>
          </cell>
          <cell r="C25">
            <v>36.1</v>
          </cell>
          <cell r="D25">
            <v>17.399999999999999</v>
          </cell>
          <cell r="E25">
            <v>35.25</v>
          </cell>
          <cell r="F25">
            <v>63</v>
          </cell>
          <cell r="G25">
            <v>18</v>
          </cell>
          <cell r="H25">
            <v>29.880000000000003</v>
          </cell>
          <cell r="I25" t="str">
            <v>L</v>
          </cell>
          <cell r="J25">
            <v>46.800000000000004</v>
          </cell>
          <cell r="K25">
            <v>0</v>
          </cell>
        </row>
        <row r="26">
          <cell r="B26">
            <v>26.858333333333334</v>
          </cell>
          <cell r="C26">
            <v>36.700000000000003</v>
          </cell>
          <cell r="D26">
            <v>16.8</v>
          </cell>
          <cell r="E26">
            <v>39.625</v>
          </cell>
          <cell r="F26">
            <v>63</v>
          </cell>
          <cell r="G26">
            <v>20</v>
          </cell>
          <cell r="H26">
            <v>27.720000000000002</v>
          </cell>
          <cell r="I26" t="str">
            <v>NE</v>
          </cell>
          <cell r="J26">
            <v>48.24</v>
          </cell>
          <cell r="K26">
            <v>0</v>
          </cell>
        </row>
        <row r="27">
          <cell r="B27">
            <v>25.054166666666671</v>
          </cell>
          <cell r="C27">
            <v>32.9</v>
          </cell>
          <cell r="D27">
            <v>18.3</v>
          </cell>
          <cell r="E27">
            <v>51.5</v>
          </cell>
          <cell r="F27">
            <v>66</v>
          </cell>
          <cell r="G27">
            <v>34</v>
          </cell>
          <cell r="H27">
            <v>21.240000000000002</v>
          </cell>
          <cell r="I27" t="str">
            <v>SO</v>
          </cell>
          <cell r="J27">
            <v>36.36</v>
          </cell>
          <cell r="K27">
            <v>0</v>
          </cell>
        </row>
        <row r="28">
          <cell r="B28">
            <v>19.562500000000004</v>
          </cell>
          <cell r="C28">
            <v>25.3</v>
          </cell>
          <cell r="D28">
            <v>14.7</v>
          </cell>
          <cell r="E28">
            <v>57.833333333333336</v>
          </cell>
          <cell r="F28">
            <v>71</v>
          </cell>
          <cell r="G28">
            <v>43</v>
          </cell>
          <cell r="H28">
            <v>20.16</v>
          </cell>
          <cell r="I28" t="str">
            <v>SO</v>
          </cell>
          <cell r="J28">
            <v>37.080000000000005</v>
          </cell>
          <cell r="K28">
            <v>0</v>
          </cell>
        </row>
        <row r="29">
          <cell r="B29">
            <v>13.934782608695658</v>
          </cell>
          <cell r="C29">
            <v>19.8</v>
          </cell>
          <cell r="D29">
            <v>9.9</v>
          </cell>
          <cell r="E29">
            <v>62.391304347826086</v>
          </cell>
          <cell r="F29">
            <v>72</v>
          </cell>
          <cell r="G29">
            <v>55</v>
          </cell>
          <cell r="H29">
            <v>25.2</v>
          </cell>
          <cell r="I29" t="str">
            <v>SO</v>
          </cell>
          <cell r="J29">
            <v>44.64</v>
          </cell>
          <cell r="K29">
            <v>0</v>
          </cell>
        </row>
        <row r="30">
          <cell r="B30">
            <v>11.887500000000001</v>
          </cell>
          <cell r="C30">
            <v>16</v>
          </cell>
          <cell r="D30">
            <v>10</v>
          </cell>
          <cell r="E30">
            <v>70.5</v>
          </cell>
          <cell r="F30">
            <v>76</v>
          </cell>
          <cell r="G30">
            <v>60</v>
          </cell>
          <cell r="H30">
            <v>24.48</v>
          </cell>
          <cell r="I30" t="str">
            <v>SO</v>
          </cell>
          <cell r="J30">
            <v>47.16</v>
          </cell>
          <cell r="K30">
            <v>0</v>
          </cell>
        </row>
        <row r="31">
          <cell r="B31">
            <v>13.399999999999999</v>
          </cell>
          <cell r="C31">
            <v>20.7</v>
          </cell>
          <cell r="D31">
            <v>6.1</v>
          </cell>
          <cell r="E31">
            <v>54.333333333333336</v>
          </cell>
          <cell r="F31">
            <v>80</v>
          </cell>
          <cell r="G31">
            <v>26</v>
          </cell>
          <cell r="H31">
            <v>22.32</v>
          </cell>
          <cell r="I31" t="str">
            <v>S</v>
          </cell>
          <cell r="J31">
            <v>42.480000000000004</v>
          </cell>
          <cell r="K31">
            <v>0</v>
          </cell>
        </row>
        <row r="32">
          <cell r="B32">
            <v>12.316666666666665</v>
          </cell>
          <cell r="C32">
            <v>24.2</v>
          </cell>
          <cell r="D32">
            <v>1.4</v>
          </cell>
          <cell r="E32">
            <v>46.916666666666664</v>
          </cell>
          <cell r="F32">
            <v>77</v>
          </cell>
          <cell r="G32">
            <v>17</v>
          </cell>
          <cell r="H32">
            <v>8.2799999999999994</v>
          </cell>
          <cell r="I32" t="str">
            <v>S</v>
          </cell>
          <cell r="J32">
            <v>27.36</v>
          </cell>
          <cell r="K32">
            <v>0</v>
          </cell>
        </row>
        <row r="33">
          <cell r="B33">
            <v>15.08333333333333</v>
          </cell>
          <cell r="C33">
            <v>31.4</v>
          </cell>
          <cell r="D33">
            <v>0.8</v>
          </cell>
          <cell r="E33">
            <v>45.708333333333336</v>
          </cell>
          <cell r="F33">
            <v>81</v>
          </cell>
          <cell r="G33">
            <v>12</v>
          </cell>
          <cell r="H33">
            <v>0.36000000000000004</v>
          </cell>
          <cell r="I33" t="str">
            <v>S</v>
          </cell>
          <cell r="J33">
            <v>16.559999999999999</v>
          </cell>
          <cell r="K33">
            <v>0</v>
          </cell>
        </row>
        <row r="34">
          <cell r="B34">
            <v>20.516666666666669</v>
          </cell>
          <cell r="C34">
            <v>37.200000000000003</v>
          </cell>
          <cell r="D34">
            <v>6.1</v>
          </cell>
          <cell r="E34">
            <v>42.958333333333336</v>
          </cell>
          <cell r="F34">
            <v>77</v>
          </cell>
          <cell r="G34">
            <v>14</v>
          </cell>
          <cell r="H34">
            <v>18</v>
          </cell>
          <cell r="I34" t="str">
            <v>NE</v>
          </cell>
          <cell r="J34">
            <v>36.36</v>
          </cell>
          <cell r="K34">
            <v>0</v>
          </cell>
        </row>
        <row r="35">
          <cell r="B35">
            <v>25.091666666666665</v>
          </cell>
          <cell r="C35">
            <v>37.700000000000003</v>
          </cell>
          <cell r="D35">
            <v>14.9</v>
          </cell>
          <cell r="E35">
            <v>47.5</v>
          </cell>
          <cell r="F35">
            <v>72</v>
          </cell>
          <cell r="G35">
            <v>22</v>
          </cell>
          <cell r="H35">
            <v>21.96</v>
          </cell>
          <cell r="I35" t="str">
            <v>N</v>
          </cell>
          <cell r="J35">
            <v>43.92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25.637499999999999</v>
          </cell>
        </row>
      </sheetData>
      <sheetData sheetId="4">
        <row r="5">
          <cell r="B5">
            <v>22.695833333333336</v>
          </cell>
        </row>
      </sheetData>
      <sheetData sheetId="5">
        <row r="5">
          <cell r="B5">
            <v>21.237500000000001</v>
          </cell>
        </row>
      </sheetData>
      <sheetData sheetId="6">
        <row r="36">
          <cell r="I36" t="str">
            <v>SO</v>
          </cell>
        </row>
      </sheetData>
      <sheetData sheetId="7">
        <row r="5">
          <cell r="B5">
            <v>21.141666666666666</v>
          </cell>
          <cell r="C5">
            <v>33</v>
          </cell>
          <cell r="D5">
            <v>10.4</v>
          </cell>
          <cell r="E5">
            <v>53.625</v>
          </cell>
          <cell r="F5">
            <v>89</v>
          </cell>
          <cell r="G5">
            <v>23</v>
          </cell>
          <cell r="H5">
            <v>20.16</v>
          </cell>
          <cell r="I5" t="str">
            <v>L</v>
          </cell>
          <cell r="J5">
            <v>42.12</v>
          </cell>
          <cell r="K5">
            <v>0</v>
          </cell>
        </row>
        <row r="6">
          <cell r="B6">
            <v>23.783333333333331</v>
          </cell>
          <cell r="C6">
            <v>33.299999999999997</v>
          </cell>
          <cell r="D6">
            <v>16</v>
          </cell>
          <cell r="E6">
            <v>53.791666666666664</v>
          </cell>
          <cell r="F6">
            <v>79</v>
          </cell>
          <cell r="G6">
            <v>29</v>
          </cell>
          <cell r="H6">
            <v>16.559999999999999</v>
          </cell>
          <cell r="I6" t="str">
            <v>NO</v>
          </cell>
          <cell r="J6">
            <v>38.159999999999997</v>
          </cell>
          <cell r="K6">
            <v>0</v>
          </cell>
        </row>
        <row r="7">
          <cell r="B7">
            <v>21.899999999999995</v>
          </cell>
          <cell r="C7">
            <v>31.5</v>
          </cell>
          <cell r="D7">
            <v>16</v>
          </cell>
          <cell r="E7">
            <v>69.791666666666671</v>
          </cell>
          <cell r="F7">
            <v>95</v>
          </cell>
          <cell r="G7">
            <v>33</v>
          </cell>
          <cell r="H7">
            <v>18</v>
          </cell>
          <cell r="I7" t="str">
            <v>SO</v>
          </cell>
          <cell r="J7">
            <v>38.159999999999997</v>
          </cell>
          <cell r="K7">
            <v>0</v>
          </cell>
        </row>
        <row r="8">
          <cell r="B8">
            <v>22.658333333333331</v>
          </cell>
          <cell r="C8">
            <v>28.6</v>
          </cell>
          <cell r="D8">
            <v>16.100000000000001</v>
          </cell>
          <cell r="E8">
            <v>64.416666666666671</v>
          </cell>
          <cell r="F8">
            <v>90</v>
          </cell>
          <cell r="G8">
            <v>44</v>
          </cell>
          <cell r="H8">
            <v>12.6</v>
          </cell>
          <cell r="I8" t="str">
            <v>SO</v>
          </cell>
          <cell r="J8">
            <v>25.56</v>
          </cell>
          <cell r="K8">
            <v>0</v>
          </cell>
        </row>
        <row r="9">
          <cell r="B9">
            <v>22.120833333333337</v>
          </cell>
          <cell r="C9">
            <v>32.700000000000003</v>
          </cell>
          <cell r="D9">
            <v>13.5</v>
          </cell>
          <cell r="E9">
            <v>62</v>
          </cell>
          <cell r="F9">
            <v>91</v>
          </cell>
          <cell r="G9">
            <v>31</v>
          </cell>
          <cell r="H9">
            <v>14.04</v>
          </cell>
          <cell r="I9" t="str">
            <v>N</v>
          </cell>
          <cell r="J9">
            <v>32.4</v>
          </cell>
          <cell r="K9">
            <v>0</v>
          </cell>
        </row>
        <row r="10">
          <cell r="B10">
            <v>23.700000000000003</v>
          </cell>
          <cell r="C10">
            <v>33.5</v>
          </cell>
          <cell r="D10">
            <v>14.9</v>
          </cell>
          <cell r="E10">
            <v>61.208333333333336</v>
          </cell>
          <cell r="F10">
            <v>95</v>
          </cell>
          <cell r="G10">
            <v>25</v>
          </cell>
          <cell r="H10">
            <v>7.9200000000000008</v>
          </cell>
          <cell r="I10" t="str">
            <v>SO</v>
          </cell>
          <cell r="J10">
            <v>22.68</v>
          </cell>
          <cell r="K10">
            <v>0</v>
          </cell>
        </row>
        <row r="11">
          <cell r="B11">
            <v>23.141666666666666</v>
          </cell>
          <cell r="C11">
            <v>33</v>
          </cell>
          <cell r="D11">
            <v>15.4</v>
          </cell>
          <cell r="E11">
            <v>49.083333333333336</v>
          </cell>
          <cell r="F11">
            <v>79</v>
          </cell>
          <cell r="G11">
            <v>20</v>
          </cell>
          <cell r="H11">
            <v>20.88</v>
          </cell>
          <cell r="I11" t="str">
            <v>L</v>
          </cell>
          <cell r="J11">
            <v>48.6</v>
          </cell>
          <cell r="K11">
            <v>0</v>
          </cell>
        </row>
        <row r="12">
          <cell r="B12">
            <v>22.133333333333336</v>
          </cell>
          <cell r="C12">
            <v>32.700000000000003</v>
          </cell>
          <cell r="D12">
            <v>12.4</v>
          </cell>
          <cell r="E12">
            <v>52.041666666666664</v>
          </cell>
          <cell r="F12">
            <v>86</v>
          </cell>
          <cell r="G12">
            <v>23</v>
          </cell>
          <cell r="H12">
            <v>27.720000000000002</v>
          </cell>
          <cell r="I12" t="str">
            <v>L</v>
          </cell>
          <cell r="J12">
            <v>65.160000000000011</v>
          </cell>
          <cell r="K12">
            <v>0</v>
          </cell>
        </row>
        <row r="13">
          <cell r="B13">
            <v>18.075000000000003</v>
          </cell>
          <cell r="C13">
            <v>25.2</v>
          </cell>
          <cell r="D13">
            <v>10.6</v>
          </cell>
          <cell r="E13">
            <v>72.875</v>
          </cell>
          <cell r="F13">
            <v>92</v>
          </cell>
          <cell r="G13">
            <v>47</v>
          </cell>
          <cell r="H13">
            <v>17.28</v>
          </cell>
          <cell r="I13" t="str">
            <v>SO</v>
          </cell>
          <cell r="J13">
            <v>42.84</v>
          </cell>
          <cell r="K13">
            <v>0</v>
          </cell>
        </row>
        <row r="14">
          <cell r="B14">
            <v>10.725</v>
          </cell>
          <cell r="C14">
            <v>17.100000000000001</v>
          </cell>
          <cell r="D14">
            <v>8</v>
          </cell>
          <cell r="E14">
            <v>76.25</v>
          </cell>
          <cell r="F14">
            <v>94</v>
          </cell>
          <cell r="G14">
            <v>40</v>
          </cell>
          <cell r="H14">
            <v>14.76</v>
          </cell>
          <cell r="I14" t="str">
            <v>SO</v>
          </cell>
          <cell r="J14">
            <v>40.32</v>
          </cell>
          <cell r="K14">
            <v>1</v>
          </cell>
        </row>
        <row r="15">
          <cell r="B15">
            <v>8.6166666666666671</v>
          </cell>
          <cell r="C15">
            <v>19.399999999999999</v>
          </cell>
          <cell r="D15">
            <v>-0.3</v>
          </cell>
          <cell r="E15">
            <v>66.041666666666671</v>
          </cell>
          <cell r="F15">
            <v>97</v>
          </cell>
          <cell r="G15">
            <v>23</v>
          </cell>
          <cell r="H15">
            <v>12.96</v>
          </cell>
          <cell r="I15" t="str">
            <v>NE</v>
          </cell>
          <cell r="J15">
            <v>26.28</v>
          </cell>
          <cell r="K15">
            <v>0</v>
          </cell>
        </row>
        <row r="16">
          <cell r="B16">
            <v>15.004166666666668</v>
          </cell>
          <cell r="C16">
            <v>29.4</v>
          </cell>
          <cell r="D16">
            <v>2.8</v>
          </cell>
          <cell r="E16">
            <v>53.791666666666664</v>
          </cell>
          <cell r="F16">
            <v>90</v>
          </cell>
          <cell r="G16">
            <v>25</v>
          </cell>
          <cell r="H16">
            <v>11.879999999999999</v>
          </cell>
          <cell r="I16" t="str">
            <v>L</v>
          </cell>
          <cell r="J16">
            <v>28.44</v>
          </cell>
          <cell r="K16">
            <v>0</v>
          </cell>
        </row>
        <row r="17">
          <cell r="B17">
            <v>19.962499999999995</v>
          </cell>
          <cell r="C17">
            <v>31.9</v>
          </cell>
          <cell r="D17">
            <v>13</v>
          </cell>
          <cell r="E17">
            <v>58.291666666666664</v>
          </cell>
          <cell r="F17">
            <v>80</v>
          </cell>
          <cell r="G17">
            <v>27</v>
          </cell>
          <cell r="H17">
            <v>30.6</v>
          </cell>
          <cell r="I17" t="str">
            <v>N</v>
          </cell>
          <cell r="J17">
            <v>59.760000000000005</v>
          </cell>
          <cell r="K17">
            <v>0</v>
          </cell>
        </row>
        <row r="18">
          <cell r="B18">
            <v>11.508333333333335</v>
          </cell>
          <cell r="C18">
            <v>16.8</v>
          </cell>
          <cell r="D18">
            <v>8</v>
          </cell>
          <cell r="E18">
            <v>63.958333333333336</v>
          </cell>
          <cell r="F18">
            <v>86</v>
          </cell>
          <cell r="G18">
            <v>30</v>
          </cell>
          <cell r="H18">
            <v>21.240000000000002</v>
          </cell>
          <cell r="I18" t="str">
            <v>S</v>
          </cell>
          <cell r="J18">
            <v>45.72</v>
          </cell>
          <cell r="K18">
            <v>0</v>
          </cell>
        </row>
        <row r="19">
          <cell r="B19">
            <v>9.1166666666666671</v>
          </cell>
          <cell r="C19">
            <v>19.2</v>
          </cell>
          <cell r="D19">
            <v>-0.2</v>
          </cell>
          <cell r="E19">
            <v>59.625</v>
          </cell>
          <cell r="F19">
            <v>92</v>
          </cell>
          <cell r="G19">
            <v>24</v>
          </cell>
          <cell r="H19">
            <v>21.6</v>
          </cell>
          <cell r="I19" t="str">
            <v>S</v>
          </cell>
          <cell r="J19">
            <v>35.28</v>
          </cell>
          <cell r="K19">
            <v>0</v>
          </cell>
        </row>
        <row r="20">
          <cell r="B20">
            <v>11.549999999999999</v>
          </cell>
          <cell r="C20">
            <v>22.3</v>
          </cell>
          <cell r="D20">
            <v>2.4</v>
          </cell>
          <cell r="E20">
            <v>60.958333333333336</v>
          </cell>
          <cell r="F20">
            <v>88</v>
          </cell>
          <cell r="G20">
            <v>29</v>
          </cell>
          <cell r="H20">
            <v>12.6</v>
          </cell>
          <cell r="I20" t="str">
            <v>L</v>
          </cell>
          <cell r="J20">
            <v>27.36</v>
          </cell>
          <cell r="K20">
            <v>0</v>
          </cell>
        </row>
        <row r="21">
          <cell r="B21">
            <v>14.241666666666667</v>
          </cell>
          <cell r="C21">
            <v>24.6</v>
          </cell>
          <cell r="D21">
            <v>4.3</v>
          </cell>
          <cell r="E21">
            <v>57.25</v>
          </cell>
          <cell r="F21">
            <v>88</v>
          </cell>
          <cell r="G21">
            <v>24</v>
          </cell>
          <cell r="H21">
            <v>12.96</v>
          </cell>
          <cell r="I21" t="str">
            <v>SE</v>
          </cell>
          <cell r="J21">
            <v>23.040000000000003</v>
          </cell>
          <cell r="K21">
            <v>0</v>
          </cell>
        </row>
        <row r="22">
          <cell r="B22">
            <v>16.012499999999999</v>
          </cell>
          <cell r="C22">
            <v>26</v>
          </cell>
          <cell r="D22">
            <v>8.6</v>
          </cell>
          <cell r="E22">
            <v>62.083333333333336</v>
          </cell>
          <cell r="F22">
            <v>90</v>
          </cell>
          <cell r="G22">
            <v>31</v>
          </cell>
          <cell r="H22">
            <v>26.64</v>
          </cell>
          <cell r="I22" t="str">
            <v>L</v>
          </cell>
          <cell r="J22">
            <v>41.04</v>
          </cell>
          <cell r="K22">
            <v>0</v>
          </cell>
        </row>
        <row r="23">
          <cell r="B23">
            <v>17.937499999999996</v>
          </cell>
          <cell r="C23">
            <v>28.8</v>
          </cell>
          <cell r="D23">
            <v>9.6</v>
          </cell>
          <cell r="E23">
            <v>64.416666666666671</v>
          </cell>
          <cell r="F23">
            <v>95</v>
          </cell>
          <cell r="G23">
            <v>30</v>
          </cell>
          <cell r="H23">
            <v>18.720000000000002</v>
          </cell>
          <cell r="I23" t="str">
            <v>NE</v>
          </cell>
          <cell r="J23">
            <v>34.92</v>
          </cell>
          <cell r="K23">
            <v>0</v>
          </cell>
        </row>
        <row r="24">
          <cell r="B24">
            <v>20.258333333333329</v>
          </cell>
          <cell r="C24">
            <v>31.6</v>
          </cell>
          <cell r="D24">
            <v>11</v>
          </cell>
          <cell r="E24">
            <v>60.25</v>
          </cell>
          <cell r="F24">
            <v>92</v>
          </cell>
          <cell r="G24">
            <v>22</v>
          </cell>
          <cell r="H24">
            <v>19.440000000000001</v>
          </cell>
          <cell r="I24" t="str">
            <v>NE</v>
          </cell>
          <cell r="J24">
            <v>38.880000000000003</v>
          </cell>
          <cell r="K24">
            <v>0</v>
          </cell>
        </row>
        <row r="25">
          <cell r="B25">
            <v>21.266666666666669</v>
          </cell>
          <cell r="C25">
            <v>32.5</v>
          </cell>
          <cell r="D25">
            <v>11.3</v>
          </cell>
          <cell r="E25">
            <v>54.333333333333336</v>
          </cell>
          <cell r="F25">
            <v>89</v>
          </cell>
          <cell r="G25">
            <v>20</v>
          </cell>
          <cell r="H25">
            <v>17.28</v>
          </cell>
          <cell r="I25" t="str">
            <v>NE</v>
          </cell>
          <cell r="J25">
            <v>38.880000000000003</v>
          </cell>
          <cell r="K25">
            <v>0</v>
          </cell>
        </row>
        <row r="26">
          <cell r="B26">
            <v>24.362500000000001</v>
          </cell>
          <cell r="C26">
            <v>35.6</v>
          </cell>
          <cell r="D26">
            <v>14.9</v>
          </cell>
          <cell r="E26">
            <v>41.708333333333336</v>
          </cell>
          <cell r="F26">
            <v>69</v>
          </cell>
          <cell r="G26">
            <v>17</v>
          </cell>
          <cell r="H26">
            <v>25.2</v>
          </cell>
          <cell r="I26" t="str">
            <v>L</v>
          </cell>
          <cell r="J26">
            <v>47.88</v>
          </cell>
          <cell r="K26">
            <v>0</v>
          </cell>
        </row>
        <row r="27">
          <cell r="B27">
            <v>22.887500000000003</v>
          </cell>
          <cell r="C27">
            <v>27.4</v>
          </cell>
          <cell r="D27">
            <v>17.100000000000001</v>
          </cell>
          <cell r="E27">
            <v>55.375</v>
          </cell>
          <cell r="F27">
            <v>82</v>
          </cell>
          <cell r="G27">
            <v>32</v>
          </cell>
          <cell r="H27">
            <v>12.24</v>
          </cell>
          <cell r="I27" t="str">
            <v>O</v>
          </cell>
          <cell r="J27">
            <v>27.720000000000002</v>
          </cell>
          <cell r="K27">
            <v>0.2</v>
          </cell>
        </row>
        <row r="28">
          <cell r="B28">
            <v>13.308333333333332</v>
          </cell>
          <cell r="C28">
            <v>19.100000000000001</v>
          </cell>
          <cell r="D28">
            <v>9.1</v>
          </cell>
          <cell r="E28">
            <v>77.041666666666671</v>
          </cell>
          <cell r="F28">
            <v>92</v>
          </cell>
          <cell r="G28">
            <v>56</v>
          </cell>
          <cell r="H28">
            <v>12.24</v>
          </cell>
          <cell r="I28" t="str">
            <v>SO</v>
          </cell>
          <cell r="J28">
            <v>30.96</v>
          </cell>
          <cell r="K28">
            <v>0</v>
          </cell>
        </row>
        <row r="29">
          <cell r="B29">
            <v>9.2583333333333311</v>
          </cell>
          <cell r="C29">
            <v>12.3</v>
          </cell>
          <cell r="D29">
            <v>7.1</v>
          </cell>
          <cell r="E29">
            <v>83.625</v>
          </cell>
          <cell r="F29">
            <v>93</v>
          </cell>
          <cell r="G29">
            <v>72</v>
          </cell>
          <cell r="H29">
            <v>14.04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8.2041666666666675</v>
          </cell>
          <cell r="C30">
            <v>12</v>
          </cell>
          <cell r="D30">
            <v>6.7</v>
          </cell>
          <cell r="E30">
            <v>89.041666666666671</v>
          </cell>
          <cell r="F30">
            <v>95</v>
          </cell>
          <cell r="G30">
            <v>72</v>
          </cell>
          <cell r="H30">
            <v>19.8</v>
          </cell>
          <cell r="I30" t="str">
            <v>SO</v>
          </cell>
          <cell r="J30">
            <v>42.84</v>
          </cell>
          <cell r="K30">
            <v>0.8</v>
          </cell>
        </row>
        <row r="31">
          <cell r="B31">
            <v>7.8666666666666663</v>
          </cell>
          <cell r="C31">
            <v>16.2</v>
          </cell>
          <cell r="D31">
            <v>2</v>
          </cell>
          <cell r="E31">
            <v>65.291666666666671</v>
          </cell>
          <cell r="F31">
            <v>93</v>
          </cell>
          <cell r="G31">
            <v>26</v>
          </cell>
          <cell r="H31">
            <v>16.920000000000002</v>
          </cell>
          <cell r="I31" t="str">
            <v>S</v>
          </cell>
          <cell r="J31">
            <v>37.800000000000004</v>
          </cell>
          <cell r="K31">
            <v>0</v>
          </cell>
        </row>
        <row r="32">
          <cell r="B32">
            <v>9.1583333333333332</v>
          </cell>
          <cell r="C32">
            <v>21.9</v>
          </cell>
          <cell r="D32">
            <v>-1.8</v>
          </cell>
          <cell r="E32">
            <v>55.458333333333336</v>
          </cell>
          <cell r="F32">
            <v>94</v>
          </cell>
          <cell r="G32">
            <v>14</v>
          </cell>
          <cell r="H32">
            <v>12.6</v>
          </cell>
          <cell r="I32" t="str">
            <v>SE</v>
          </cell>
          <cell r="J32">
            <v>30.6</v>
          </cell>
          <cell r="K32">
            <v>0</v>
          </cell>
        </row>
        <row r="33">
          <cell r="B33">
            <v>12.3125</v>
          </cell>
          <cell r="C33">
            <v>26.5</v>
          </cell>
          <cell r="D33">
            <v>-0.2</v>
          </cell>
          <cell r="E33">
            <v>52.291666666666664</v>
          </cell>
          <cell r="F33">
            <v>90</v>
          </cell>
          <cell r="G33">
            <v>17</v>
          </cell>
          <cell r="H33">
            <v>16.2</v>
          </cell>
          <cell r="I33" t="str">
            <v>SO</v>
          </cell>
          <cell r="J33">
            <v>35.64</v>
          </cell>
          <cell r="K33">
            <v>0</v>
          </cell>
        </row>
        <row r="34">
          <cell r="B34">
            <v>18.154166666666669</v>
          </cell>
          <cell r="C34">
            <v>32.9</v>
          </cell>
          <cell r="D34">
            <v>4</v>
          </cell>
          <cell r="E34">
            <v>47.541666666666664</v>
          </cell>
          <cell r="F34">
            <v>91</v>
          </cell>
          <cell r="G34">
            <v>15</v>
          </cell>
          <cell r="H34">
            <v>19.079999999999998</v>
          </cell>
          <cell r="I34" t="str">
            <v>SO</v>
          </cell>
          <cell r="J34">
            <v>43.92</v>
          </cell>
          <cell r="K34">
            <v>0</v>
          </cell>
        </row>
        <row r="35">
          <cell r="B35">
            <v>23.979166666666661</v>
          </cell>
          <cell r="C35">
            <v>35.6</v>
          </cell>
          <cell r="D35">
            <v>11.9</v>
          </cell>
          <cell r="E35">
            <v>42.083333333333336</v>
          </cell>
          <cell r="F35">
            <v>79</v>
          </cell>
          <cell r="G35">
            <v>18</v>
          </cell>
          <cell r="H35">
            <v>15.120000000000001</v>
          </cell>
          <cell r="I35" t="str">
            <v>L</v>
          </cell>
          <cell r="J35">
            <v>34.56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24.533333333333335</v>
          </cell>
        </row>
      </sheetData>
      <sheetData sheetId="6" refreshError="1"/>
      <sheetData sheetId="7" refreshError="1">
        <row r="5">
          <cell r="B5">
            <v>22.266666666666662</v>
          </cell>
          <cell r="C5">
            <v>32</v>
          </cell>
          <cell r="D5">
            <v>12.5</v>
          </cell>
          <cell r="E5">
            <v>49.333333333333336</v>
          </cell>
          <cell r="F5">
            <v>85</v>
          </cell>
          <cell r="G5">
            <v>22</v>
          </cell>
          <cell r="H5">
            <v>15.120000000000001</v>
          </cell>
          <cell r="I5" t="str">
            <v>NE</v>
          </cell>
          <cell r="J5">
            <v>26.64</v>
          </cell>
          <cell r="K5">
            <v>0</v>
          </cell>
        </row>
        <row r="6">
          <cell r="B6">
            <v>23.229166666666668</v>
          </cell>
          <cell r="C6">
            <v>32.9</v>
          </cell>
          <cell r="D6">
            <v>13.5</v>
          </cell>
          <cell r="E6">
            <v>47.625</v>
          </cell>
          <cell r="F6">
            <v>79</v>
          </cell>
          <cell r="G6">
            <v>17</v>
          </cell>
          <cell r="H6">
            <v>17.64</v>
          </cell>
          <cell r="I6" t="str">
            <v>L</v>
          </cell>
          <cell r="J6">
            <v>28.8</v>
          </cell>
          <cell r="K6">
            <v>0</v>
          </cell>
        </row>
        <row r="7">
          <cell r="B7">
            <v>22.908333333333335</v>
          </cell>
          <cell r="C7">
            <v>32.700000000000003</v>
          </cell>
          <cell r="D7">
            <v>12.9</v>
          </cell>
          <cell r="E7">
            <v>49.416666666666664</v>
          </cell>
          <cell r="F7">
            <v>85</v>
          </cell>
          <cell r="G7">
            <v>18</v>
          </cell>
          <cell r="H7">
            <v>13.68</v>
          </cell>
          <cell r="I7" t="str">
            <v>L</v>
          </cell>
          <cell r="J7">
            <v>28.08</v>
          </cell>
          <cell r="K7">
            <v>0</v>
          </cell>
        </row>
        <row r="8">
          <cell r="B8">
            <v>22.433333333333334</v>
          </cell>
          <cell r="C8">
            <v>33.700000000000003</v>
          </cell>
          <cell r="D8">
            <v>12.3</v>
          </cell>
          <cell r="E8">
            <v>50.25</v>
          </cell>
          <cell r="F8">
            <v>89</v>
          </cell>
          <cell r="G8">
            <v>17</v>
          </cell>
          <cell r="H8">
            <v>12.24</v>
          </cell>
          <cell r="I8" t="str">
            <v>NE</v>
          </cell>
          <cell r="J8">
            <v>23.759999999999998</v>
          </cell>
          <cell r="K8">
            <v>0</v>
          </cell>
        </row>
        <row r="9">
          <cell r="B9">
            <v>23.533333333333331</v>
          </cell>
          <cell r="C9">
            <v>33.1</v>
          </cell>
          <cell r="D9">
            <v>14.7</v>
          </cell>
          <cell r="E9">
            <v>50.083333333333336</v>
          </cell>
          <cell r="F9">
            <v>82</v>
          </cell>
          <cell r="G9">
            <v>16</v>
          </cell>
          <cell r="H9">
            <v>17.28</v>
          </cell>
          <cell r="I9" t="str">
            <v>NE</v>
          </cell>
          <cell r="J9">
            <v>35.64</v>
          </cell>
          <cell r="K9">
            <v>0</v>
          </cell>
        </row>
        <row r="10">
          <cell r="B10">
            <v>22.433333333333337</v>
          </cell>
          <cell r="C10">
            <v>33.4</v>
          </cell>
          <cell r="D10">
            <v>12.4</v>
          </cell>
          <cell r="E10">
            <v>51.166666666666664</v>
          </cell>
          <cell r="F10">
            <v>87</v>
          </cell>
          <cell r="G10">
            <v>16</v>
          </cell>
          <cell r="H10">
            <v>16.559999999999999</v>
          </cell>
          <cell r="I10" t="str">
            <v>SE</v>
          </cell>
          <cell r="J10">
            <v>28.44</v>
          </cell>
          <cell r="K10">
            <v>0</v>
          </cell>
        </row>
        <row r="11">
          <cell r="B11">
            <v>23.283333333333331</v>
          </cell>
          <cell r="C11">
            <v>32.4</v>
          </cell>
          <cell r="D11">
            <v>13.1</v>
          </cell>
          <cell r="E11">
            <v>48.416666666666664</v>
          </cell>
          <cell r="F11">
            <v>88</v>
          </cell>
          <cell r="G11">
            <v>18</v>
          </cell>
          <cell r="H11">
            <v>19.8</v>
          </cell>
          <cell r="I11" t="str">
            <v>NE</v>
          </cell>
          <cell r="J11">
            <v>36</v>
          </cell>
          <cell r="K11">
            <v>0</v>
          </cell>
        </row>
        <row r="12">
          <cell r="B12">
            <v>24.604166666666661</v>
          </cell>
          <cell r="C12">
            <v>33.4</v>
          </cell>
          <cell r="D12">
            <v>16.7</v>
          </cell>
          <cell r="E12">
            <v>40.083333333333336</v>
          </cell>
          <cell r="F12">
            <v>67</v>
          </cell>
          <cell r="G12">
            <v>21</v>
          </cell>
          <cell r="H12">
            <v>20.16</v>
          </cell>
          <cell r="I12" t="str">
            <v>NE</v>
          </cell>
          <cell r="J12">
            <v>38.519999999999996</v>
          </cell>
          <cell r="K12">
            <v>0</v>
          </cell>
        </row>
        <row r="13">
          <cell r="B13">
            <v>25.666666666666668</v>
          </cell>
          <cell r="C13">
            <v>34.6</v>
          </cell>
          <cell r="D13">
            <v>18.2</v>
          </cell>
          <cell r="E13">
            <v>41.25</v>
          </cell>
          <cell r="F13">
            <v>69</v>
          </cell>
          <cell r="G13">
            <v>14</v>
          </cell>
          <cell r="H13">
            <v>15.840000000000002</v>
          </cell>
          <cell r="I13" t="str">
            <v>N</v>
          </cell>
          <cell r="J13">
            <v>33.119999999999997</v>
          </cell>
          <cell r="K13">
            <v>0</v>
          </cell>
        </row>
        <row r="14">
          <cell r="B14">
            <v>19.170833333333338</v>
          </cell>
          <cell r="C14">
            <v>26.1</v>
          </cell>
          <cell r="D14">
            <v>14</v>
          </cell>
          <cell r="E14">
            <v>62</v>
          </cell>
          <cell r="F14">
            <v>86</v>
          </cell>
          <cell r="G14">
            <v>30</v>
          </cell>
          <cell r="H14">
            <v>27</v>
          </cell>
          <cell r="I14" t="str">
            <v>SO</v>
          </cell>
          <cell r="J14">
            <v>39.96</v>
          </cell>
          <cell r="K14">
            <v>0</v>
          </cell>
        </row>
        <row r="15">
          <cell r="B15">
            <v>14.466666666666667</v>
          </cell>
          <cell r="C15">
            <v>23</v>
          </cell>
          <cell r="D15">
            <v>7.7</v>
          </cell>
          <cell r="E15">
            <v>61.666666666666664</v>
          </cell>
          <cell r="F15">
            <v>93</v>
          </cell>
          <cell r="G15">
            <v>26</v>
          </cell>
          <cell r="H15">
            <v>16.2</v>
          </cell>
          <cell r="I15" t="str">
            <v>SO</v>
          </cell>
          <cell r="J15">
            <v>32.04</v>
          </cell>
          <cell r="K15">
            <v>0</v>
          </cell>
        </row>
        <row r="16">
          <cell r="B16">
            <v>19.170833333333334</v>
          </cell>
          <cell r="C16">
            <v>31</v>
          </cell>
          <cell r="D16">
            <v>9.6999999999999993</v>
          </cell>
          <cell r="E16">
            <v>54.458333333333336</v>
          </cell>
          <cell r="F16">
            <v>90</v>
          </cell>
          <cell r="G16">
            <v>24</v>
          </cell>
          <cell r="H16">
            <v>11.879999999999999</v>
          </cell>
          <cell r="I16" t="str">
            <v>SE</v>
          </cell>
          <cell r="J16">
            <v>19.8</v>
          </cell>
          <cell r="K16">
            <v>0</v>
          </cell>
        </row>
        <row r="17">
          <cell r="B17">
            <v>23.987500000000001</v>
          </cell>
          <cell r="C17">
            <v>34.9</v>
          </cell>
          <cell r="D17">
            <v>13.6</v>
          </cell>
          <cell r="E17">
            <v>48.875</v>
          </cell>
          <cell r="F17">
            <v>85</v>
          </cell>
          <cell r="G17">
            <v>18</v>
          </cell>
          <cell r="H17">
            <v>14.76</v>
          </cell>
          <cell r="I17" t="str">
            <v>N</v>
          </cell>
          <cell r="J17">
            <v>35.28</v>
          </cell>
          <cell r="K17">
            <v>0</v>
          </cell>
        </row>
        <row r="18">
          <cell r="B18">
            <v>19.620833333333334</v>
          </cell>
          <cell r="C18">
            <v>27.1</v>
          </cell>
          <cell r="D18">
            <v>14</v>
          </cell>
          <cell r="E18">
            <v>50.25</v>
          </cell>
          <cell r="F18">
            <v>75</v>
          </cell>
          <cell r="G18">
            <v>28</v>
          </cell>
          <cell r="H18">
            <v>29.880000000000003</v>
          </cell>
          <cell r="I18" t="str">
            <v>SO</v>
          </cell>
          <cell r="J18">
            <v>48.6</v>
          </cell>
          <cell r="K18">
            <v>0</v>
          </cell>
        </row>
        <row r="19">
          <cell r="B19">
            <v>13.558333333333332</v>
          </cell>
          <cell r="C19">
            <v>21.6</v>
          </cell>
          <cell r="D19">
            <v>5.9</v>
          </cell>
          <cell r="E19">
            <v>53.708333333333336</v>
          </cell>
          <cell r="F19">
            <v>89</v>
          </cell>
          <cell r="G19">
            <v>24</v>
          </cell>
          <cell r="H19">
            <v>23.400000000000002</v>
          </cell>
          <cell r="I19" t="str">
            <v>SO</v>
          </cell>
          <cell r="J19">
            <v>40.680000000000007</v>
          </cell>
          <cell r="K19">
            <v>0</v>
          </cell>
        </row>
        <row r="20">
          <cell r="B20">
            <v>17.125000000000004</v>
          </cell>
          <cell r="C20">
            <v>29</v>
          </cell>
          <cell r="D20">
            <v>7.9</v>
          </cell>
          <cell r="E20">
            <v>57.041666666666664</v>
          </cell>
          <cell r="F20">
            <v>93</v>
          </cell>
          <cell r="G20">
            <v>20</v>
          </cell>
          <cell r="H20">
            <v>12.96</v>
          </cell>
          <cell r="I20" t="str">
            <v>SE</v>
          </cell>
          <cell r="J20">
            <v>22.32</v>
          </cell>
          <cell r="K20">
            <v>0</v>
          </cell>
        </row>
        <row r="21">
          <cell r="B21">
            <v>19.041666666666668</v>
          </cell>
          <cell r="C21">
            <v>29.3</v>
          </cell>
          <cell r="D21">
            <v>8.9</v>
          </cell>
          <cell r="E21">
            <v>51.125</v>
          </cell>
          <cell r="F21">
            <v>86</v>
          </cell>
          <cell r="G21">
            <v>21</v>
          </cell>
          <cell r="H21">
            <v>14.4</v>
          </cell>
          <cell r="I21" t="str">
            <v>SO</v>
          </cell>
          <cell r="J21">
            <v>25.2</v>
          </cell>
          <cell r="K21">
            <v>0</v>
          </cell>
        </row>
        <row r="22">
          <cell r="B22">
            <v>19.904166666666669</v>
          </cell>
          <cell r="C22">
            <v>29</v>
          </cell>
          <cell r="D22">
            <v>11.3</v>
          </cell>
          <cell r="E22">
            <v>59.208333333333336</v>
          </cell>
          <cell r="F22">
            <v>93</v>
          </cell>
          <cell r="G22">
            <v>28</v>
          </cell>
          <cell r="H22">
            <v>14.4</v>
          </cell>
          <cell r="I22" t="str">
            <v>S</v>
          </cell>
          <cell r="J22">
            <v>23.400000000000002</v>
          </cell>
          <cell r="K22">
            <v>0</v>
          </cell>
        </row>
        <row r="23">
          <cell r="B23">
            <v>21.908333333333335</v>
          </cell>
          <cell r="C23">
            <v>31.7</v>
          </cell>
          <cell r="D23">
            <v>12.3</v>
          </cell>
          <cell r="E23">
            <v>54.291666666666664</v>
          </cell>
          <cell r="F23">
            <v>93</v>
          </cell>
          <cell r="G23">
            <v>20</v>
          </cell>
          <cell r="H23">
            <v>18</v>
          </cell>
          <cell r="I23" t="str">
            <v>SE</v>
          </cell>
          <cell r="J23">
            <v>33.480000000000004</v>
          </cell>
          <cell r="K23">
            <v>0</v>
          </cell>
        </row>
        <row r="24">
          <cell r="B24">
            <v>23.658333333333331</v>
          </cell>
          <cell r="C24">
            <v>31.9</v>
          </cell>
          <cell r="D24">
            <v>15.8</v>
          </cell>
          <cell r="E24">
            <v>47</v>
          </cell>
          <cell r="F24">
            <v>76</v>
          </cell>
          <cell r="G24">
            <v>22</v>
          </cell>
          <cell r="H24">
            <v>16.559999999999999</v>
          </cell>
          <cell r="I24" t="str">
            <v>SE</v>
          </cell>
          <cell r="J24">
            <v>30.240000000000002</v>
          </cell>
          <cell r="K24">
            <v>0</v>
          </cell>
        </row>
        <row r="25">
          <cell r="B25">
            <v>23.704166666666666</v>
          </cell>
          <cell r="C25">
            <v>31.4</v>
          </cell>
          <cell r="D25">
            <v>14.5</v>
          </cell>
          <cell r="E25">
            <v>43.625</v>
          </cell>
          <cell r="F25">
            <v>79</v>
          </cell>
          <cell r="G25">
            <v>20</v>
          </cell>
          <cell r="H25">
            <v>25.92</v>
          </cell>
          <cell r="I25" t="str">
            <v>L</v>
          </cell>
          <cell r="J25">
            <v>43.92</v>
          </cell>
          <cell r="K25">
            <v>0</v>
          </cell>
        </row>
        <row r="26">
          <cell r="B26">
            <v>24.895833333333329</v>
          </cell>
          <cell r="C26">
            <v>33.799999999999997</v>
          </cell>
          <cell r="D26">
            <v>18.7</v>
          </cell>
          <cell r="E26">
            <v>45.875</v>
          </cell>
          <cell r="F26">
            <v>74</v>
          </cell>
          <cell r="G26">
            <v>17</v>
          </cell>
          <cell r="H26">
            <v>16.559999999999999</v>
          </cell>
          <cell r="I26" t="str">
            <v>N</v>
          </cell>
          <cell r="J26">
            <v>34.56</v>
          </cell>
          <cell r="K26">
            <v>0</v>
          </cell>
        </row>
        <row r="27">
          <cell r="B27">
            <v>25.9375</v>
          </cell>
          <cell r="C27">
            <v>35.799999999999997</v>
          </cell>
          <cell r="D27">
            <v>15.8</v>
          </cell>
          <cell r="E27">
            <v>41.916666666666664</v>
          </cell>
          <cell r="F27">
            <v>79</v>
          </cell>
          <cell r="G27">
            <v>14</v>
          </cell>
          <cell r="H27">
            <v>17.64</v>
          </cell>
          <cell r="I27" t="str">
            <v>N</v>
          </cell>
          <cell r="J27">
            <v>42.12</v>
          </cell>
          <cell r="K27">
            <v>0</v>
          </cell>
        </row>
        <row r="28">
          <cell r="B28">
            <v>25.958333333333339</v>
          </cell>
          <cell r="C28">
            <v>34.9</v>
          </cell>
          <cell r="D28">
            <v>16.8</v>
          </cell>
          <cell r="E28">
            <v>42.791666666666664</v>
          </cell>
          <cell r="F28">
            <v>77</v>
          </cell>
          <cell r="G28">
            <v>18</v>
          </cell>
          <cell r="H28">
            <v>20.16</v>
          </cell>
          <cell r="I28" t="str">
            <v>L</v>
          </cell>
          <cell r="J28">
            <v>49.680000000000007</v>
          </cell>
          <cell r="K28">
            <v>0</v>
          </cell>
        </row>
        <row r="29">
          <cell r="B29">
            <v>27.583333333333332</v>
          </cell>
          <cell r="C29">
            <v>35</v>
          </cell>
          <cell r="D29">
            <v>21.4</v>
          </cell>
          <cell r="E29">
            <v>40.083333333333336</v>
          </cell>
          <cell r="F29">
            <v>67</v>
          </cell>
          <cell r="G29">
            <v>20</v>
          </cell>
          <cell r="H29">
            <v>14.04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19.270833333333336</v>
          </cell>
          <cell r="C30">
            <v>26.2</v>
          </cell>
          <cell r="D30">
            <v>14.2</v>
          </cell>
          <cell r="E30">
            <v>60.5</v>
          </cell>
          <cell r="F30">
            <v>79</v>
          </cell>
          <cell r="G30">
            <v>43</v>
          </cell>
          <cell r="H30">
            <v>26.64</v>
          </cell>
          <cell r="I30" t="str">
            <v>SO</v>
          </cell>
          <cell r="J30">
            <v>43.56</v>
          </cell>
          <cell r="K30">
            <v>0</v>
          </cell>
        </row>
        <row r="31">
          <cell r="B31">
            <v>13.524999999999999</v>
          </cell>
          <cell r="C31">
            <v>18.600000000000001</v>
          </cell>
          <cell r="D31">
            <v>10.3</v>
          </cell>
          <cell r="E31">
            <v>64.041666666666671</v>
          </cell>
          <cell r="F31">
            <v>78</v>
          </cell>
          <cell r="G31">
            <v>41</v>
          </cell>
          <cell r="H31">
            <v>24.48</v>
          </cell>
          <cell r="I31" t="str">
            <v>SO</v>
          </cell>
          <cell r="J31">
            <v>42.84</v>
          </cell>
          <cell r="K31">
            <v>0</v>
          </cell>
        </row>
        <row r="32">
          <cell r="B32">
            <v>13.541666666666666</v>
          </cell>
          <cell r="C32">
            <v>23.1</v>
          </cell>
          <cell r="D32">
            <v>5</v>
          </cell>
          <cell r="E32">
            <v>60.083333333333336</v>
          </cell>
          <cell r="F32">
            <v>93</v>
          </cell>
          <cell r="G32">
            <v>21</v>
          </cell>
          <cell r="H32">
            <v>16.559999999999999</v>
          </cell>
          <cell r="I32" t="str">
            <v>S</v>
          </cell>
          <cell r="J32">
            <v>25.92</v>
          </cell>
          <cell r="K32">
            <v>0</v>
          </cell>
        </row>
        <row r="33">
          <cell r="B33">
            <v>18.062499999999996</v>
          </cell>
          <cell r="C33">
            <v>30.3</v>
          </cell>
          <cell r="D33">
            <v>6.7</v>
          </cell>
          <cell r="E33">
            <v>46.625</v>
          </cell>
          <cell r="F33">
            <v>82</v>
          </cell>
          <cell r="G33">
            <v>16</v>
          </cell>
          <cell r="H33">
            <v>11.879999999999999</v>
          </cell>
          <cell r="I33" t="str">
            <v>S</v>
          </cell>
          <cell r="J33">
            <v>28.8</v>
          </cell>
          <cell r="K33">
            <v>0</v>
          </cell>
        </row>
        <row r="34">
          <cell r="B34">
            <v>22.679166666666671</v>
          </cell>
          <cell r="C34">
            <v>34.4</v>
          </cell>
          <cell r="D34">
            <v>11.5</v>
          </cell>
          <cell r="E34">
            <v>42.666666666666664</v>
          </cell>
          <cell r="F34">
            <v>75</v>
          </cell>
          <cell r="G34">
            <v>18</v>
          </cell>
          <cell r="H34">
            <v>14.4</v>
          </cell>
          <cell r="I34" t="str">
            <v>NE</v>
          </cell>
          <cell r="J34">
            <v>29.880000000000003</v>
          </cell>
          <cell r="K34">
            <v>0</v>
          </cell>
        </row>
        <row r="35">
          <cell r="B35">
            <v>26.841666666666679</v>
          </cell>
          <cell r="C35">
            <v>34.299999999999997</v>
          </cell>
          <cell r="D35">
            <v>20.3</v>
          </cell>
          <cell r="E35">
            <v>35</v>
          </cell>
          <cell r="F35">
            <v>56</v>
          </cell>
          <cell r="G35">
            <v>21</v>
          </cell>
          <cell r="H35">
            <v>20.16</v>
          </cell>
          <cell r="I35" t="str">
            <v>L</v>
          </cell>
          <cell r="J35">
            <v>36.36</v>
          </cell>
          <cell r="K35">
            <v>0</v>
          </cell>
        </row>
        <row r="36">
          <cell r="I36" t="str">
            <v>SO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21.154166666666669</v>
          </cell>
        </row>
      </sheetData>
      <sheetData sheetId="6" refreshError="1"/>
      <sheetData sheetId="7" refreshError="1">
        <row r="5">
          <cell r="B5">
            <v>22.954166666666669</v>
          </cell>
          <cell r="C5">
            <v>31.1</v>
          </cell>
          <cell r="D5">
            <v>15</v>
          </cell>
          <cell r="E5">
            <v>42.208333333333336</v>
          </cell>
          <cell r="F5">
            <v>65</v>
          </cell>
          <cell r="G5">
            <v>25</v>
          </cell>
          <cell r="H5">
            <v>17.28</v>
          </cell>
          <cell r="I5" t="str">
            <v>NE</v>
          </cell>
          <cell r="J5">
            <v>54</v>
          </cell>
          <cell r="K5">
            <v>0</v>
          </cell>
        </row>
        <row r="6">
          <cell r="B6">
            <v>25.45</v>
          </cell>
          <cell r="C6">
            <v>30.3</v>
          </cell>
          <cell r="D6">
            <v>21.1</v>
          </cell>
          <cell r="E6">
            <v>44.625</v>
          </cell>
          <cell r="F6">
            <v>57</v>
          </cell>
          <cell r="G6">
            <v>32</v>
          </cell>
          <cell r="H6">
            <v>16.559999999999999</v>
          </cell>
          <cell r="I6" t="str">
            <v>N</v>
          </cell>
          <cell r="J6">
            <v>32.76</v>
          </cell>
          <cell r="K6">
            <v>0</v>
          </cell>
        </row>
        <row r="7">
          <cell r="B7">
            <v>20.862499999999997</v>
          </cell>
          <cell r="C7">
            <v>30.3</v>
          </cell>
          <cell r="D7">
            <v>14.4</v>
          </cell>
          <cell r="E7">
            <v>72.708333333333329</v>
          </cell>
          <cell r="F7">
            <v>100</v>
          </cell>
          <cell r="G7">
            <v>31</v>
          </cell>
          <cell r="H7">
            <v>16.920000000000002</v>
          </cell>
          <cell r="I7" t="str">
            <v>S</v>
          </cell>
          <cell r="J7">
            <v>48.96</v>
          </cell>
          <cell r="K7">
            <v>0</v>
          </cell>
        </row>
        <row r="8">
          <cell r="B8">
            <v>22.591666666666665</v>
          </cell>
          <cell r="C8">
            <v>28</v>
          </cell>
          <cell r="D8">
            <v>15.5</v>
          </cell>
          <cell r="E8">
            <v>64.125</v>
          </cell>
          <cell r="F8">
            <v>96</v>
          </cell>
          <cell r="G8">
            <v>48</v>
          </cell>
          <cell r="H8">
            <v>12.96</v>
          </cell>
          <cell r="I8" t="str">
            <v>N</v>
          </cell>
          <cell r="J8">
            <v>27.36</v>
          </cell>
          <cell r="K8">
            <v>0</v>
          </cell>
        </row>
        <row r="9">
          <cell r="B9">
            <v>22.245833333333334</v>
          </cell>
          <cell r="C9">
            <v>30.4</v>
          </cell>
          <cell r="D9">
            <v>15.6</v>
          </cell>
          <cell r="E9">
            <v>59.583333333333336</v>
          </cell>
          <cell r="F9">
            <v>81</v>
          </cell>
          <cell r="G9">
            <v>32</v>
          </cell>
          <cell r="H9">
            <v>20.88</v>
          </cell>
          <cell r="I9" t="str">
            <v>NE</v>
          </cell>
          <cell r="J9">
            <v>35.64</v>
          </cell>
          <cell r="K9">
            <v>0</v>
          </cell>
        </row>
        <row r="10">
          <cell r="B10">
            <v>26.279166666666669</v>
          </cell>
          <cell r="C10">
            <v>32.700000000000003</v>
          </cell>
          <cell r="D10">
            <v>20.100000000000001</v>
          </cell>
          <cell r="E10">
            <v>43.041666666666664</v>
          </cell>
          <cell r="F10">
            <v>63</v>
          </cell>
          <cell r="G10">
            <v>23</v>
          </cell>
          <cell r="H10">
            <v>10.44</v>
          </cell>
          <cell r="I10" t="str">
            <v>N</v>
          </cell>
          <cell r="J10">
            <v>23.040000000000003</v>
          </cell>
          <cell r="K10">
            <v>0</v>
          </cell>
        </row>
        <row r="11">
          <cell r="B11">
            <v>23.229166666666668</v>
          </cell>
          <cell r="C11">
            <v>30.8</v>
          </cell>
          <cell r="D11">
            <v>16.399999999999999</v>
          </cell>
          <cell r="E11">
            <v>44.625</v>
          </cell>
          <cell r="F11">
            <v>68</v>
          </cell>
          <cell r="G11">
            <v>22</v>
          </cell>
          <cell r="H11">
            <v>22.32</v>
          </cell>
          <cell r="I11" t="str">
            <v>NE</v>
          </cell>
          <cell r="J11">
            <v>53.64</v>
          </cell>
          <cell r="K11">
            <v>0</v>
          </cell>
        </row>
        <row r="12">
          <cell r="B12">
            <v>23.708333333333339</v>
          </cell>
          <cell r="C12">
            <v>29.8</v>
          </cell>
          <cell r="D12">
            <v>18.5</v>
          </cell>
          <cell r="E12">
            <v>41.791666666666664</v>
          </cell>
          <cell r="F12">
            <v>55</v>
          </cell>
          <cell r="G12">
            <v>29</v>
          </cell>
          <cell r="H12">
            <v>21.6</v>
          </cell>
          <cell r="I12" t="str">
            <v>N</v>
          </cell>
          <cell r="J12">
            <v>55.800000000000004</v>
          </cell>
          <cell r="K12">
            <v>0</v>
          </cell>
        </row>
        <row r="13">
          <cell r="B13">
            <v>16.479166666666664</v>
          </cell>
          <cell r="C13">
            <v>23.7</v>
          </cell>
          <cell r="D13">
            <v>8.5</v>
          </cell>
          <cell r="E13">
            <v>76.416666666666671</v>
          </cell>
          <cell r="F13">
            <v>97</v>
          </cell>
          <cell r="G13">
            <v>48</v>
          </cell>
          <cell r="H13">
            <v>23.040000000000003</v>
          </cell>
          <cell r="I13" t="str">
            <v>SO</v>
          </cell>
          <cell r="J13">
            <v>44.64</v>
          </cell>
          <cell r="K13">
            <v>0.2</v>
          </cell>
        </row>
        <row r="14">
          <cell r="B14">
            <v>8.9666666666666686</v>
          </cell>
          <cell r="C14">
            <v>14.6</v>
          </cell>
          <cell r="D14">
            <v>6</v>
          </cell>
          <cell r="E14">
            <v>79.541666666666671</v>
          </cell>
          <cell r="F14">
            <v>100</v>
          </cell>
          <cell r="G14">
            <v>44</v>
          </cell>
          <cell r="H14">
            <v>23.040000000000003</v>
          </cell>
          <cell r="I14" t="str">
            <v>SO</v>
          </cell>
          <cell r="J14">
            <v>46.800000000000004</v>
          </cell>
          <cell r="K14">
            <v>1.7999999999999998</v>
          </cell>
        </row>
        <row r="15">
          <cell r="B15">
            <v>9.7916666666666661</v>
          </cell>
          <cell r="C15">
            <v>18.600000000000001</v>
          </cell>
          <cell r="D15">
            <v>2.6</v>
          </cell>
          <cell r="E15">
            <v>58.541666666666664</v>
          </cell>
          <cell r="F15">
            <v>92</v>
          </cell>
          <cell r="G15">
            <v>22</v>
          </cell>
          <cell r="H15">
            <v>17.64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16.262499999999999</v>
          </cell>
          <cell r="C16">
            <v>29</v>
          </cell>
          <cell r="D16">
            <v>7.3</v>
          </cell>
          <cell r="E16">
            <v>44.25</v>
          </cell>
          <cell r="F16">
            <v>61</v>
          </cell>
          <cell r="G16">
            <v>24</v>
          </cell>
          <cell r="H16">
            <v>17.64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21.833333333333332</v>
          </cell>
          <cell r="C17">
            <v>29</v>
          </cell>
          <cell r="D17">
            <v>13.1</v>
          </cell>
          <cell r="E17">
            <v>48.541666666666664</v>
          </cell>
          <cell r="F17">
            <v>75</v>
          </cell>
          <cell r="G17">
            <v>30</v>
          </cell>
          <cell r="H17">
            <v>24.12</v>
          </cell>
          <cell r="I17" t="str">
            <v>N</v>
          </cell>
          <cell r="J17">
            <v>54.72</v>
          </cell>
          <cell r="K17">
            <v>0</v>
          </cell>
        </row>
        <row r="18">
          <cell r="B18">
            <v>9.4874999999999989</v>
          </cell>
          <cell r="C18">
            <v>14.2</v>
          </cell>
          <cell r="D18">
            <v>5.6</v>
          </cell>
          <cell r="E18">
            <v>68.625</v>
          </cell>
          <cell r="F18">
            <v>90</v>
          </cell>
          <cell r="G18">
            <v>32</v>
          </cell>
          <cell r="H18">
            <v>22.68</v>
          </cell>
          <cell r="I18" t="str">
            <v>S</v>
          </cell>
          <cell r="J18">
            <v>55.800000000000004</v>
          </cell>
          <cell r="K18">
            <v>0</v>
          </cell>
        </row>
        <row r="19">
          <cell r="B19">
            <v>9.1125000000000007</v>
          </cell>
          <cell r="C19">
            <v>18.399999999999999</v>
          </cell>
          <cell r="D19">
            <v>0.9</v>
          </cell>
          <cell r="E19">
            <v>55.833333333333336</v>
          </cell>
          <cell r="F19">
            <v>86</v>
          </cell>
          <cell r="G19">
            <v>27</v>
          </cell>
          <cell r="H19">
            <v>21.6</v>
          </cell>
          <cell r="I19" t="str">
            <v>L</v>
          </cell>
          <cell r="J19">
            <v>41.4</v>
          </cell>
          <cell r="K19">
            <v>0</v>
          </cell>
        </row>
        <row r="20">
          <cell r="B20">
            <v>12.6875</v>
          </cell>
          <cell r="C20">
            <v>21.6</v>
          </cell>
          <cell r="D20">
            <v>5.8</v>
          </cell>
          <cell r="E20">
            <v>54.333333333333336</v>
          </cell>
          <cell r="F20">
            <v>85</v>
          </cell>
          <cell r="G20">
            <v>27</v>
          </cell>
          <cell r="H20">
            <v>20.88</v>
          </cell>
          <cell r="I20" t="str">
            <v>NE</v>
          </cell>
          <cell r="J20">
            <v>36.72</v>
          </cell>
          <cell r="K20">
            <v>0</v>
          </cell>
        </row>
        <row r="21">
          <cell r="B21">
            <v>15.979166666666666</v>
          </cell>
          <cell r="C21">
            <v>23.3</v>
          </cell>
          <cell r="D21">
            <v>9.5</v>
          </cell>
          <cell r="E21">
            <v>45.5</v>
          </cell>
          <cell r="F21">
            <v>66</v>
          </cell>
          <cell r="G21">
            <v>26</v>
          </cell>
          <cell r="H21">
            <v>11.879999999999999</v>
          </cell>
          <cell r="I21" t="str">
            <v>SE</v>
          </cell>
          <cell r="J21">
            <v>23.040000000000003</v>
          </cell>
          <cell r="K21">
            <v>0</v>
          </cell>
        </row>
        <row r="22">
          <cell r="B22">
            <v>16.741666666666664</v>
          </cell>
          <cell r="C22">
            <v>25.3</v>
          </cell>
          <cell r="D22">
            <v>9.8000000000000007</v>
          </cell>
          <cell r="E22">
            <v>58.041666666666664</v>
          </cell>
          <cell r="F22">
            <v>87</v>
          </cell>
          <cell r="G22">
            <v>35</v>
          </cell>
          <cell r="H22">
            <v>26.28</v>
          </cell>
          <cell r="I22" t="str">
            <v>NE</v>
          </cell>
          <cell r="J22">
            <v>45</v>
          </cell>
          <cell r="K22">
            <v>0</v>
          </cell>
        </row>
        <row r="23">
          <cell r="B23">
            <v>18.637499999999999</v>
          </cell>
          <cell r="C23">
            <v>27.8</v>
          </cell>
          <cell r="D23">
            <v>11.4</v>
          </cell>
          <cell r="E23">
            <v>60.833333333333336</v>
          </cell>
          <cell r="F23">
            <v>93</v>
          </cell>
          <cell r="G23">
            <v>31</v>
          </cell>
          <cell r="H23">
            <v>26.28</v>
          </cell>
          <cell r="I23" t="str">
            <v>NE</v>
          </cell>
          <cell r="J23">
            <v>42.480000000000004</v>
          </cell>
          <cell r="K23">
            <v>0</v>
          </cell>
        </row>
        <row r="24">
          <cell r="B24">
            <v>20.512499999999999</v>
          </cell>
          <cell r="C24">
            <v>29.6</v>
          </cell>
          <cell r="D24">
            <v>13.7</v>
          </cell>
          <cell r="E24">
            <v>54.208333333333336</v>
          </cell>
          <cell r="F24">
            <v>79</v>
          </cell>
          <cell r="G24">
            <v>24</v>
          </cell>
          <cell r="H24">
            <v>24.48</v>
          </cell>
          <cell r="I24" t="str">
            <v>NE</v>
          </cell>
          <cell r="J24">
            <v>43.2</v>
          </cell>
          <cell r="K24">
            <v>0</v>
          </cell>
        </row>
        <row r="25">
          <cell r="B25">
            <v>21.941666666666666</v>
          </cell>
          <cell r="C25">
            <v>30.8</v>
          </cell>
          <cell r="D25">
            <v>15.1</v>
          </cell>
          <cell r="E25">
            <v>45.541666666666664</v>
          </cell>
          <cell r="F25">
            <v>69</v>
          </cell>
          <cell r="G25">
            <v>22</v>
          </cell>
          <cell r="H25">
            <v>19.079999999999998</v>
          </cell>
          <cell r="I25" t="str">
            <v>NE</v>
          </cell>
          <cell r="J25">
            <v>45.72</v>
          </cell>
          <cell r="K25">
            <v>0</v>
          </cell>
        </row>
        <row r="26">
          <cell r="B26">
            <v>23.612500000000001</v>
          </cell>
          <cell r="C26">
            <v>32.700000000000003</v>
          </cell>
          <cell r="D26">
            <v>15.4</v>
          </cell>
          <cell r="E26">
            <v>40.625</v>
          </cell>
          <cell r="F26">
            <v>64</v>
          </cell>
          <cell r="G26">
            <v>19</v>
          </cell>
          <cell r="H26">
            <v>19.440000000000001</v>
          </cell>
          <cell r="I26" t="str">
            <v>NE</v>
          </cell>
          <cell r="J26">
            <v>43.56</v>
          </cell>
          <cell r="K26">
            <v>0</v>
          </cell>
        </row>
        <row r="27">
          <cell r="B27">
            <v>22.650000000000002</v>
          </cell>
          <cell r="C27">
            <v>26.8</v>
          </cell>
          <cell r="D27">
            <v>16.100000000000001</v>
          </cell>
          <cell r="E27">
            <v>53.333333333333336</v>
          </cell>
          <cell r="F27">
            <v>79</v>
          </cell>
          <cell r="G27">
            <v>32</v>
          </cell>
          <cell r="H27">
            <v>15.120000000000001</v>
          </cell>
          <cell r="I27" t="str">
            <v>N</v>
          </cell>
          <cell r="J27">
            <v>43.56</v>
          </cell>
          <cell r="K27">
            <v>0.4</v>
          </cell>
        </row>
        <row r="28">
          <cell r="B28">
            <v>10.9</v>
          </cell>
          <cell r="C28">
            <v>16.100000000000001</v>
          </cell>
          <cell r="D28">
            <v>8</v>
          </cell>
          <cell r="E28">
            <v>86.5</v>
          </cell>
          <cell r="F28">
            <v>100</v>
          </cell>
          <cell r="G28">
            <v>65</v>
          </cell>
          <cell r="H28">
            <v>19.8</v>
          </cell>
          <cell r="I28" t="str">
            <v>SO</v>
          </cell>
          <cell r="J28">
            <v>35.64</v>
          </cell>
          <cell r="K28">
            <v>0</v>
          </cell>
        </row>
        <row r="29">
          <cell r="B29">
            <v>6.895833333333333</v>
          </cell>
          <cell r="C29">
            <v>11.1</v>
          </cell>
          <cell r="D29">
            <v>4.8</v>
          </cell>
          <cell r="E29">
            <v>93.625</v>
          </cell>
          <cell r="F29">
            <v>100</v>
          </cell>
          <cell r="G29">
            <v>78</v>
          </cell>
          <cell r="H29">
            <v>20.16</v>
          </cell>
          <cell r="I29" t="str">
            <v>SO</v>
          </cell>
          <cell r="J29">
            <v>37.080000000000005</v>
          </cell>
          <cell r="K29">
            <v>0</v>
          </cell>
        </row>
        <row r="30">
          <cell r="B30">
            <v>6.0041666666666673</v>
          </cell>
          <cell r="C30">
            <v>7.7</v>
          </cell>
          <cell r="D30">
            <v>4.8</v>
          </cell>
          <cell r="E30">
            <v>97.791666666666671</v>
          </cell>
          <cell r="F30">
            <v>100</v>
          </cell>
          <cell r="G30">
            <v>87</v>
          </cell>
          <cell r="H30">
            <v>19.8</v>
          </cell>
          <cell r="I30" t="str">
            <v>SO</v>
          </cell>
          <cell r="J30">
            <v>45.72</v>
          </cell>
          <cell r="K30">
            <v>1.9999999999999998</v>
          </cell>
        </row>
        <row r="31">
          <cell r="B31">
            <v>5.9708333333333323</v>
          </cell>
          <cell r="C31">
            <v>13.9</v>
          </cell>
          <cell r="D31">
            <v>0.6</v>
          </cell>
          <cell r="E31">
            <v>69.291666666666671</v>
          </cell>
          <cell r="F31">
            <v>100</v>
          </cell>
          <cell r="G31">
            <v>22</v>
          </cell>
          <cell r="H31">
            <v>20.16</v>
          </cell>
          <cell r="I31" t="str">
            <v>SO</v>
          </cell>
          <cell r="J31">
            <v>41.76</v>
          </cell>
          <cell r="K31">
            <v>0</v>
          </cell>
        </row>
        <row r="32">
          <cell r="B32">
            <v>10.508333333333335</v>
          </cell>
          <cell r="C32">
            <v>21.2</v>
          </cell>
          <cell r="D32">
            <v>2.2000000000000002</v>
          </cell>
          <cell r="E32">
            <v>46.333333333333336</v>
          </cell>
          <cell r="F32">
            <v>81</v>
          </cell>
          <cell r="G32">
            <v>13</v>
          </cell>
          <cell r="H32">
            <v>14.76</v>
          </cell>
          <cell r="I32" t="str">
            <v>SE</v>
          </cell>
          <cell r="J32">
            <v>32.04</v>
          </cell>
          <cell r="K32">
            <v>0</v>
          </cell>
        </row>
        <row r="33">
          <cell r="B33">
            <v>14.575000000000001</v>
          </cell>
          <cell r="C33">
            <v>25</v>
          </cell>
          <cell r="D33">
            <v>5.8</v>
          </cell>
          <cell r="E33">
            <v>38.333333333333336</v>
          </cell>
          <cell r="F33">
            <v>59</v>
          </cell>
          <cell r="G33">
            <v>19</v>
          </cell>
          <cell r="H33">
            <v>28.44</v>
          </cell>
          <cell r="I33" t="str">
            <v>NE</v>
          </cell>
          <cell r="J33">
            <v>46.080000000000005</v>
          </cell>
          <cell r="K33">
            <v>0</v>
          </cell>
        </row>
        <row r="34">
          <cell r="B34">
            <v>19.341666666666665</v>
          </cell>
          <cell r="C34">
            <v>31.7</v>
          </cell>
          <cell r="D34">
            <v>10</v>
          </cell>
          <cell r="E34">
            <v>39.458333333333336</v>
          </cell>
          <cell r="F34">
            <v>64</v>
          </cell>
          <cell r="G34">
            <v>14</v>
          </cell>
          <cell r="H34">
            <v>23.400000000000002</v>
          </cell>
          <cell r="I34" t="str">
            <v>NE</v>
          </cell>
          <cell r="J34">
            <v>42.480000000000004</v>
          </cell>
          <cell r="K34">
            <v>0</v>
          </cell>
        </row>
        <row r="35">
          <cell r="B35">
            <v>24.899999999999995</v>
          </cell>
          <cell r="C35">
            <v>33.6</v>
          </cell>
          <cell r="D35">
            <v>15.8</v>
          </cell>
          <cell r="E35">
            <v>33.291666666666664</v>
          </cell>
          <cell r="F35">
            <v>53</v>
          </cell>
          <cell r="G35">
            <v>21</v>
          </cell>
          <cell r="H35">
            <v>20.52</v>
          </cell>
          <cell r="I35" t="str">
            <v>N</v>
          </cell>
          <cell r="J35">
            <v>35.64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25.150000000000002</v>
          </cell>
        </row>
      </sheetData>
      <sheetData sheetId="6" refreshError="1"/>
      <sheetData sheetId="7" refreshError="1">
        <row r="5">
          <cell r="B5">
            <v>25.741666666666664</v>
          </cell>
          <cell r="C5">
            <v>34</v>
          </cell>
          <cell r="D5">
            <v>16.399999999999999</v>
          </cell>
          <cell r="E5">
            <v>46.833333333333336</v>
          </cell>
          <cell r="F5">
            <v>79</v>
          </cell>
          <cell r="G5">
            <v>26</v>
          </cell>
          <cell r="H5">
            <v>15.48</v>
          </cell>
          <cell r="I5" t="str">
            <v>O</v>
          </cell>
          <cell r="J5">
            <v>39.96</v>
          </cell>
          <cell r="K5">
            <v>0</v>
          </cell>
        </row>
        <row r="6">
          <cell r="B6">
            <v>25.362500000000001</v>
          </cell>
          <cell r="C6">
            <v>32.700000000000003</v>
          </cell>
          <cell r="D6">
            <v>20</v>
          </cell>
          <cell r="E6">
            <v>57.5</v>
          </cell>
          <cell r="F6">
            <v>78</v>
          </cell>
          <cell r="G6">
            <v>37</v>
          </cell>
          <cell r="H6">
            <v>14.76</v>
          </cell>
          <cell r="I6" t="str">
            <v>SO</v>
          </cell>
          <cell r="J6">
            <v>29.880000000000003</v>
          </cell>
          <cell r="K6">
            <v>0</v>
          </cell>
        </row>
        <row r="7">
          <cell r="B7">
            <v>22.204166666666669</v>
          </cell>
          <cell r="C7">
            <v>30.2</v>
          </cell>
          <cell r="D7">
            <v>16.3</v>
          </cell>
          <cell r="E7">
            <v>69.958333333333329</v>
          </cell>
          <cell r="F7">
            <v>87</v>
          </cell>
          <cell r="G7">
            <v>49</v>
          </cell>
          <cell r="H7">
            <v>14.04</v>
          </cell>
          <cell r="I7" t="str">
            <v>SO</v>
          </cell>
          <cell r="J7">
            <v>28.08</v>
          </cell>
          <cell r="K7">
            <v>0</v>
          </cell>
        </row>
        <row r="8">
          <cell r="B8">
            <v>23.058333333333337</v>
          </cell>
          <cell r="C8">
            <v>29.1</v>
          </cell>
          <cell r="D8">
            <v>17.8</v>
          </cell>
          <cell r="E8">
            <v>70.041666666666671</v>
          </cell>
          <cell r="F8">
            <v>87</v>
          </cell>
          <cell r="G8">
            <v>49</v>
          </cell>
          <cell r="H8">
            <v>15.120000000000001</v>
          </cell>
          <cell r="I8" t="str">
            <v>SO</v>
          </cell>
          <cell r="J8">
            <v>26.64</v>
          </cell>
          <cell r="K8">
            <v>0</v>
          </cell>
        </row>
        <row r="9">
          <cell r="B9">
            <v>24.441666666666666</v>
          </cell>
          <cell r="C9">
            <v>33.5</v>
          </cell>
          <cell r="D9">
            <v>18.2</v>
          </cell>
          <cell r="E9">
            <v>66.25</v>
          </cell>
          <cell r="F9">
            <v>89</v>
          </cell>
          <cell r="G9">
            <v>31</v>
          </cell>
          <cell r="H9">
            <v>13.68</v>
          </cell>
          <cell r="I9" t="str">
            <v>SO</v>
          </cell>
          <cell r="J9">
            <v>32.04</v>
          </cell>
          <cell r="K9">
            <v>0</v>
          </cell>
        </row>
        <row r="10">
          <cell r="B10">
            <v>27.004166666666674</v>
          </cell>
          <cell r="C10">
            <v>35.1</v>
          </cell>
          <cell r="D10">
            <v>19.100000000000001</v>
          </cell>
          <cell r="E10">
            <v>51.541666666666664</v>
          </cell>
          <cell r="F10">
            <v>84</v>
          </cell>
          <cell r="G10">
            <v>23</v>
          </cell>
          <cell r="H10">
            <v>10.44</v>
          </cell>
          <cell r="I10" t="str">
            <v>SO</v>
          </cell>
          <cell r="J10">
            <v>19.8</v>
          </cell>
          <cell r="K10">
            <v>0</v>
          </cell>
        </row>
        <row r="11">
          <cell r="B11">
            <v>26.833333333333329</v>
          </cell>
          <cell r="C11">
            <v>34.5</v>
          </cell>
          <cell r="D11">
            <v>20.6</v>
          </cell>
          <cell r="E11">
            <v>44.166666666666664</v>
          </cell>
          <cell r="F11">
            <v>64</v>
          </cell>
          <cell r="G11">
            <v>21</v>
          </cell>
          <cell r="H11">
            <v>19.8</v>
          </cell>
          <cell r="I11" t="str">
            <v>O</v>
          </cell>
          <cell r="J11">
            <v>52.92</v>
          </cell>
          <cell r="K11">
            <v>0</v>
          </cell>
        </row>
        <row r="12">
          <cell r="B12">
            <v>27.324999999999992</v>
          </cell>
          <cell r="C12">
            <v>33.200000000000003</v>
          </cell>
          <cell r="D12">
            <v>22.5</v>
          </cell>
          <cell r="E12">
            <v>44.625</v>
          </cell>
          <cell r="F12">
            <v>58</v>
          </cell>
          <cell r="G12">
            <v>31</v>
          </cell>
          <cell r="H12">
            <v>20.52</v>
          </cell>
          <cell r="I12" t="str">
            <v>O</v>
          </cell>
          <cell r="J12">
            <v>59.4</v>
          </cell>
          <cell r="K12">
            <v>0</v>
          </cell>
        </row>
        <row r="13">
          <cell r="B13">
            <v>17.991666666666667</v>
          </cell>
          <cell r="C13">
            <v>27.5</v>
          </cell>
          <cell r="D13">
            <v>11.5</v>
          </cell>
          <cell r="E13">
            <v>63.875</v>
          </cell>
          <cell r="F13">
            <v>85</v>
          </cell>
          <cell r="G13">
            <v>46</v>
          </cell>
          <cell r="H13">
            <v>19.079999999999998</v>
          </cell>
          <cell r="I13" t="str">
            <v>SO</v>
          </cell>
          <cell r="J13">
            <v>43.56</v>
          </cell>
          <cell r="K13">
            <v>0</v>
          </cell>
        </row>
        <row r="14">
          <cell r="B14">
            <v>14.620486111111113</v>
          </cell>
          <cell r="C14">
            <v>27.5</v>
          </cell>
          <cell r="D14">
            <v>11.2</v>
          </cell>
          <cell r="E14">
            <v>55.119791666666664</v>
          </cell>
          <cell r="F14">
            <v>85</v>
          </cell>
          <cell r="G14">
            <v>31</v>
          </cell>
          <cell r="H14">
            <v>68.688000000000002</v>
          </cell>
          <cell r="I14" t="str">
            <v>SO</v>
          </cell>
          <cell r="J14">
            <v>40.680000000000007</v>
          </cell>
          <cell r="K14">
            <v>0</v>
          </cell>
        </row>
        <row r="15">
          <cell r="B15">
            <v>12.779166666666669</v>
          </cell>
          <cell r="C15">
            <v>22.7</v>
          </cell>
          <cell r="D15">
            <v>3.9</v>
          </cell>
          <cell r="E15">
            <v>57.25</v>
          </cell>
          <cell r="F15">
            <v>91</v>
          </cell>
          <cell r="G15">
            <v>21</v>
          </cell>
          <cell r="H15">
            <v>14.76</v>
          </cell>
          <cell r="I15" t="str">
            <v>SO</v>
          </cell>
          <cell r="J15">
            <v>27</v>
          </cell>
          <cell r="K15">
            <v>0</v>
          </cell>
        </row>
        <row r="16">
          <cell r="B16">
            <v>19.545833333333331</v>
          </cell>
          <cell r="C16">
            <v>31.5</v>
          </cell>
          <cell r="D16">
            <v>9.4</v>
          </cell>
          <cell r="E16">
            <v>50.458333333333336</v>
          </cell>
          <cell r="F16">
            <v>83</v>
          </cell>
          <cell r="G16">
            <v>26</v>
          </cell>
          <cell r="H16">
            <v>13.68</v>
          </cell>
          <cell r="I16" t="str">
            <v>O</v>
          </cell>
          <cell r="J16">
            <v>34.56</v>
          </cell>
          <cell r="K16">
            <v>0</v>
          </cell>
        </row>
        <row r="17">
          <cell r="B17">
            <v>21.962500000000002</v>
          </cell>
          <cell r="C17">
            <v>26.4</v>
          </cell>
          <cell r="D17">
            <v>16.8</v>
          </cell>
          <cell r="E17">
            <v>53.583333333333336</v>
          </cell>
          <cell r="F17">
            <v>68</v>
          </cell>
          <cell r="G17">
            <v>39</v>
          </cell>
          <cell r="H17">
            <v>28.08</v>
          </cell>
          <cell r="I17" t="str">
            <v>SO</v>
          </cell>
          <cell r="J17">
            <v>50.04</v>
          </cell>
          <cell r="K17">
            <v>0</v>
          </cell>
        </row>
        <row r="18">
          <cell r="B18">
            <v>13.670833333333333</v>
          </cell>
          <cell r="C18">
            <v>17.7</v>
          </cell>
          <cell r="D18">
            <v>9.3000000000000007</v>
          </cell>
          <cell r="E18">
            <v>51.541666666666664</v>
          </cell>
          <cell r="F18">
            <v>71</v>
          </cell>
          <cell r="G18">
            <v>27</v>
          </cell>
          <cell r="H18">
            <v>30.240000000000002</v>
          </cell>
          <cell r="I18" t="str">
            <v>SO</v>
          </cell>
          <cell r="J18">
            <v>54.36</v>
          </cell>
          <cell r="K18">
            <v>0</v>
          </cell>
        </row>
        <row r="19">
          <cell r="B19">
            <v>10.562500000000002</v>
          </cell>
          <cell r="C19">
            <v>20.399999999999999</v>
          </cell>
          <cell r="D19">
            <v>1.6</v>
          </cell>
          <cell r="E19">
            <v>56.166666666666664</v>
          </cell>
          <cell r="F19">
            <v>87</v>
          </cell>
          <cell r="G19">
            <v>23</v>
          </cell>
          <cell r="H19">
            <v>10.08</v>
          </cell>
          <cell r="I19" t="str">
            <v>SO</v>
          </cell>
          <cell r="J19">
            <v>21.96</v>
          </cell>
          <cell r="K19">
            <v>0</v>
          </cell>
        </row>
        <row r="20">
          <cell r="B20">
            <v>14.35</v>
          </cell>
          <cell r="C20">
            <v>26.9</v>
          </cell>
          <cell r="D20">
            <v>4.4000000000000004</v>
          </cell>
          <cell r="E20">
            <v>53</v>
          </cell>
          <cell r="F20">
            <v>83</v>
          </cell>
          <cell r="G20">
            <v>18</v>
          </cell>
          <cell r="H20">
            <v>12.24</v>
          </cell>
          <cell r="I20" t="str">
            <v>SO</v>
          </cell>
          <cell r="J20">
            <v>24.840000000000003</v>
          </cell>
          <cell r="K20">
            <v>0</v>
          </cell>
        </row>
        <row r="21">
          <cell r="B21">
            <v>17.641666666666669</v>
          </cell>
          <cell r="C21">
            <v>26.2</v>
          </cell>
          <cell r="D21">
            <v>9</v>
          </cell>
          <cell r="E21">
            <v>49.833333333333336</v>
          </cell>
          <cell r="F21">
            <v>83</v>
          </cell>
          <cell r="G21">
            <v>27</v>
          </cell>
          <cell r="H21">
            <v>15.120000000000001</v>
          </cell>
          <cell r="I21" t="str">
            <v>NO</v>
          </cell>
          <cell r="J21">
            <v>36.36</v>
          </cell>
          <cell r="K21">
            <v>0</v>
          </cell>
        </row>
        <row r="22">
          <cell r="B22">
            <v>19.858333333333334</v>
          </cell>
          <cell r="C22">
            <v>30.9</v>
          </cell>
          <cell r="D22">
            <v>10.8</v>
          </cell>
          <cell r="E22">
            <v>53</v>
          </cell>
          <cell r="F22">
            <v>81</v>
          </cell>
          <cell r="G22">
            <v>22</v>
          </cell>
          <cell r="H22">
            <v>7.9200000000000008</v>
          </cell>
          <cell r="I22" t="str">
            <v>O</v>
          </cell>
          <cell r="J22">
            <v>29.880000000000003</v>
          </cell>
          <cell r="K22">
            <v>0</v>
          </cell>
        </row>
        <row r="23">
          <cell r="B23">
            <v>23.460869565217394</v>
          </cell>
          <cell r="C23">
            <v>34.799999999999997</v>
          </cell>
          <cell r="D23">
            <v>13</v>
          </cell>
          <cell r="E23">
            <v>52.434782608695649</v>
          </cell>
          <cell r="F23">
            <v>85</v>
          </cell>
          <cell r="G23">
            <v>20</v>
          </cell>
          <cell r="H23">
            <v>11.520000000000001</v>
          </cell>
          <cell r="I23" t="str">
            <v>O</v>
          </cell>
          <cell r="J23">
            <v>32.4</v>
          </cell>
          <cell r="K23">
            <v>0</v>
          </cell>
        </row>
        <row r="24">
          <cell r="B24">
            <v>26.104166666666668</v>
          </cell>
          <cell r="C24">
            <v>35.4</v>
          </cell>
          <cell r="D24">
            <v>16.100000000000001</v>
          </cell>
          <cell r="E24">
            <v>44.041666666666664</v>
          </cell>
          <cell r="F24">
            <v>79</v>
          </cell>
          <cell r="G24">
            <v>19</v>
          </cell>
          <cell r="H24">
            <v>18.36</v>
          </cell>
          <cell r="I24" t="str">
            <v>O</v>
          </cell>
          <cell r="J24">
            <v>38.519999999999996</v>
          </cell>
          <cell r="K24">
            <v>0</v>
          </cell>
        </row>
        <row r="25">
          <cell r="B25">
            <v>28.029166666666665</v>
          </cell>
          <cell r="C25">
            <v>35.799999999999997</v>
          </cell>
          <cell r="D25">
            <v>18.5</v>
          </cell>
          <cell r="E25">
            <v>35.583333333333336</v>
          </cell>
          <cell r="F25">
            <v>64</v>
          </cell>
          <cell r="G25">
            <v>19</v>
          </cell>
          <cell r="H25">
            <v>20.52</v>
          </cell>
          <cell r="I25" t="str">
            <v>O</v>
          </cell>
          <cell r="J25">
            <v>46.440000000000005</v>
          </cell>
          <cell r="K25">
            <v>0</v>
          </cell>
        </row>
        <row r="26">
          <cell r="B26">
            <v>29.0625</v>
          </cell>
          <cell r="C26">
            <v>36.299999999999997</v>
          </cell>
          <cell r="D26">
            <v>23.3</v>
          </cell>
          <cell r="E26">
            <v>35.875</v>
          </cell>
          <cell r="F26">
            <v>56</v>
          </cell>
          <cell r="G26">
            <v>21</v>
          </cell>
          <cell r="H26">
            <v>20.52</v>
          </cell>
          <cell r="I26" t="str">
            <v>O</v>
          </cell>
          <cell r="J26">
            <v>43.92</v>
          </cell>
          <cell r="K26">
            <v>0</v>
          </cell>
        </row>
        <row r="27">
          <cell r="B27">
            <v>21.229166666666668</v>
          </cell>
          <cell r="C27">
            <v>30.7</v>
          </cell>
          <cell r="D27">
            <v>15.8</v>
          </cell>
          <cell r="E27">
            <v>53.75</v>
          </cell>
          <cell r="F27">
            <v>73</v>
          </cell>
          <cell r="G27">
            <v>34</v>
          </cell>
          <cell r="H27">
            <v>18</v>
          </cell>
          <cell r="I27" t="str">
            <v>SO</v>
          </cell>
          <cell r="J27">
            <v>34.92</v>
          </cell>
          <cell r="K27">
            <v>0</v>
          </cell>
        </row>
        <row r="28">
          <cell r="B28">
            <v>13.65</v>
          </cell>
          <cell r="C28">
            <v>18.3</v>
          </cell>
          <cell r="D28">
            <v>10.8</v>
          </cell>
          <cell r="E28">
            <v>63.75</v>
          </cell>
          <cell r="F28">
            <v>77</v>
          </cell>
          <cell r="G28">
            <v>43</v>
          </cell>
          <cell r="H28">
            <v>17.28</v>
          </cell>
          <cell r="I28" t="str">
            <v>SO</v>
          </cell>
          <cell r="J28">
            <v>31.319999999999997</v>
          </cell>
          <cell r="K28">
            <v>0</v>
          </cell>
        </row>
        <row r="29">
          <cell r="B29">
            <v>9.4625000000000021</v>
          </cell>
          <cell r="C29">
            <v>13.7</v>
          </cell>
          <cell r="D29">
            <v>8</v>
          </cell>
          <cell r="E29">
            <v>75.6875</v>
          </cell>
          <cell r="F29">
            <v>87</v>
          </cell>
          <cell r="G29">
            <v>55</v>
          </cell>
          <cell r="H29">
            <v>17.28</v>
          </cell>
          <cell r="I29" t="str">
            <v>SO</v>
          </cell>
          <cell r="J29">
            <v>31.680000000000003</v>
          </cell>
          <cell r="K29">
            <v>0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14.7</v>
          </cell>
          <cell r="C31">
            <v>18.3</v>
          </cell>
          <cell r="D31">
            <v>9.4</v>
          </cell>
          <cell r="E31">
            <v>31</v>
          </cell>
          <cell r="F31">
            <v>52</v>
          </cell>
          <cell r="G31">
            <v>19</v>
          </cell>
          <cell r="H31">
            <v>13.68</v>
          </cell>
          <cell r="I31" t="str">
            <v>NO</v>
          </cell>
          <cell r="J31">
            <v>31.680000000000003</v>
          </cell>
          <cell r="K31">
            <v>0</v>
          </cell>
        </row>
        <row r="32">
          <cell r="B32">
            <v>12.304166666666667</v>
          </cell>
          <cell r="C32">
            <v>23.3</v>
          </cell>
          <cell r="D32">
            <v>1.9</v>
          </cell>
          <cell r="E32">
            <v>43.458333333333336</v>
          </cell>
          <cell r="F32">
            <v>78</v>
          </cell>
          <cell r="G32">
            <v>14</v>
          </cell>
          <cell r="H32">
            <v>13.68</v>
          </cell>
          <cell r="I32" t="str">
            <v>SO</v>
          </cell>
          <cell r="J32">
            <v>30.6</v>
          </cell>
          <cell r="K32">
            <v>0</v>
          </cell>
        </row>
        <row r="33">
          <cell r="B33">
            <v>15.366666666666667</v>
          </cell>
          <cell r="C33">
            <v>27.8</v>
          </cell>
          <cell r="D33">
            <v>3.5</v>
          </cell>
          <cell r="E33">
            <v>44.458333333333336</v>
          </cell>
          <cell r="F33">
            <v>81</v>
          </cell>
          <cell r="G33">
            <v>12</v>
          </cell>
          <cell r="H33">
            <v>8.64</v>
          </cell>
          <cell r="I33" t="str">
            <v>SO</v>
          </cell>
          <cell r="J33">
            <v>20.88</v>
          </cell>
          <cell r="K33">
            <v>0</v>
          </cell>
        </row>
        <row r="34">
          <cell r="B34">
            <v>20.008333333333333</v>
          </cell>
          <cell r="C34">
            <v>35.1</v>
          </cell>
          <cell r="D34">
            <v>6.6</v>
          </cell>
          <cell r="E34">
            <v>46.291666666666664</v>
          </cell>
          <cell r="F34">
            <v>82</v>
          </cell>
          <cell r="G34">
            <v>10</v>
          </cell>
          <cell r="H34">
            <v>14.4</v>
          </cell>
          <cell r="I34" t="str">
            <v>O</v>
          </cell>
          <cell r="J34">
            <v>30.96</v>
          </cell>
          <cell r="K34">
            <v>0</v>
          </cell>
        </row>
        <row r="35">
          <cell r="B35">
            <v>27.991666666666664</v>
          </cell>
          <cell r="C35">
            <v>37.1</v>
          </cell>
          <cell r="D35">
            <v>17.100000000000001</v>
          </cell>
          <cell r="E35">
            <v>35.541666666666664</v>
          </cell>
          <cell r="F35">
            <v>70</v>
          </cell>
          <cell r="G35">
            <v>18</v>
          </cell>
          <cell r="H35">
            <v>17.64</v>
          </cell>
          <cell r="I35" t="str">
            <v>SO</v>
          </cell>
          <cell r="J35">
            <v>43.92</v>
          </cell>
          <cell r="K35">
            <v>0</v>
          </cell>
        </row>
        <row r="36">
          <cell r="I36" t="str">
            <v>SO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24.191666666666666</v>
          </cell>
          <cell r="C5">
            <v>36.1</v>
          </cell>
          <cell r="D5">
            <v>15.2</v>
          </cell>
          <cell r="E5">
            <v>44.291666666666664</v>
          </cell>
          <cell r="F5">
            <v>74</v>
          </cell>
          <cell r="G5">
            <v>19</v>
          </cell>
          <cell r="H5">
            <v>17.64</v>
          </cell>
          <cell r="I5" t="str">
            <v>NE</v>
          </cell>
          <cell r="J5">
            <v>40.680000000000007</v>
          </cell>
          <cell r="K5">
            <v>0</v>
          </cell>
        </row>
        <row r="6">
          <cell r="B6">
            <v>23.541666666666668</v>
          </cell>
          <cell r="C6">
            <v>35.9</v>
          </cell>
          <cell r="D6">
            <v>12.5</v>
          </cell>
          <cell r="E6">
            <v>53.958333333333336</v>
          </cell>
          <cell r="F6">
            <v>91</v>
          </cell>
          <cell r="G6">
            <v>20</v>
          </cell>
          <cell r="H6">
            <v>19.8</v>
          </cell>
          <cell r="I6" t="str">
            <v>NO</v>
          </cell>
          <cell r="J6">
            <v>50.76</v>
          </cell>
          <cell r="K6">
            <v>0</v>
          </cell>
        </row>
        <row r="7">
          <cell r="B7">
            <v>23.066666666666663</v>
          </cell>
          <cell r="C7">
            <v>35.1</v>
          </cell>
          <cell r="D7">
            <v>14.3</v>
          </cell>
          <cell r="E7">
            <v>60.75</v>
          </cell>
          <cell r="F7">
            <v>96</v>
          </cell>
          <cell r="G7">
            <v>22</v>
          </cell>
          <cell r="H7">
            <v>18.720000000000002</v>
          </cell>
          <cell r="I7" t="str">
            <v>NO</v>
          </cell>
          <cell r="J7">
            <v>40.680000000000007</v>
          </cell>
          <cell r="K7">
            <v>0</v>
          </cell>
        </row>
        <row r="8">
          <cell r="B8">
            <v>23.154166666666665</v>
          </cell>
          <cell r="C8">
            <v>31.8</v>
          </cell>
          <cell r="D8">
            <v>15.4</v>
          </cell>
          <cell r="E8">
            <v>62.208333333333336</v>
          </cell>
          <cell r="F8">
            <v>89</v>
          </cell>
          <cell r="G8">
            <v>39</v>
          </cell>
          <cell r="H8">
            <v>9.7200000000000006</v>
          </cell>
          <cell r="I8" t="str">
            <v>S</v>
          </cell>
          <cell r="J8">
            <v>23.040000000000003</v>
          </cell>
          <cell r="K8">
            <v>0</v>
          </cell>
        </row>
        <row r="9">
          <cell r="B9">
            <v>24.183333333333334</v>
          </cell>
          <cell r="C9">
            <v>35.299999999999997</v>
          </cell>
          <cell r="D9">
            <v>13.8</v>
          </cell>
          <cell r="E9">
            <v>61.958333333333336</v>
          </cell>
          <cell r="F9">
            <v>97</v>
          </cell>
          <cell r="G9">
            <v>19</v>
          </cell>
          <cell r="H9">
            <v>16.920000000000002</v>
          </cell>
          <cell r="I9" t="str">
            <v>NE</v>
          </cell>
          <cell r="J9">
            <v>45.36</v>
          </cell>
          <cell r="K9">
            <v>0</v>
          </cell>
        </row>
        <row r="10">
          <cell r="B10">
            <v>24.845833333333335</v>
          </cell>
          <cell r="C10">
            <v>36</v>
          </cell>
          <cell r="D10">
            <v>13</v>
          </cell>
          <cell r="E10">
            <v>47.208333333333336</v>
          </cell>
          <cell r="F10">
            <v>91</v>
          </cell>
          <cell r="G10">
            <v>16</v>
          </cell>
          <cell r="H10">
            <v>15.48</v>
          </cell>
          <cell r="I10" t="str">
            <v>NE</v>
          </cell>
          <cell r="J10">
            <v>33.480000000000004</v>
          </cell>
          <cell r="K10">
            <v>0</v>
          </cell>
        </row>
        <row r="11">
          <cell r="B11">
            <v>24.325000000000003</v>
          </cell>
          <cell r="C11">
            <v>35.4</v>
          </cell>
          <cell r="D11">
            <v>12.6</v>
          </cell>
          <cell r="E11">
            <v>45.291666666666664</v>
          </cell>
          <cell r="F11">
            <v>88</v>
          </cell>
          <cell r="G11">
            <v>18</v>
          </cell>
          <cell r="H11">
            <v>27.36</v>
          </cell>
          <cell r="I11" t="str">
            <v>NE</v>
          </cell>
          <cell r="J11">
            <v>49.32</v>
          </cell>
          <cell r="K11">
            <v>0</v>
          </cell>
        </row>
        <row r="12">
          <cell r="B12">
            <v>24.204166666666669</v>
          </cell>
          <cell r="C12">
            <v>35.4</v>
          </cell>
          <cell r="D12">
            <v>14.5</v>
          </cell>
          <cell r="E12">
            <v>43.5</v>
          </cell>
          <cell r="F12">
            <v>73</v>
          </cell>
          <cell r="G12">
            <v>18</v>
          </cell>
          <cell r="H12">
            <v>32.04</v>
          </cell>
          <cell r="I12" t="str">
            <v>NE</v>
          </cell>
          <cell r="J12">
            <v>60.12</v>
          </cell>
          <cell r="K12">
            <v>0</v>
          </cell>
        </row>
        <row r="13">
          <cell r="B13">
            <v>22.916666666666668</v>
          </cell>
          <cell r="C13">
            <v>35.299999999999997</v>
          </cell>
          <cell r="D13">
            <v>14.7</v>
          </cell>
          <cell r="E13">
            <v>57.5</v>
          </cell>
          <cell r="F13">
            <v>83</v>
          </cell>
          <cell r="G13">
            <v>28</v>
          </cell>
          <cell r="H13">
            <v>27.36</v>
          </cell>
          <cell r="I13" t="str">
            <v>NO</v>
          </cell>
          <cell r="J13">
            <v>47.519999999999996</v>
          </cell>
          <cell r="K13">
            <v>0</v>
          </cell>
        </row>
        <row r="14">
          <cell r="B14">
            <v>12.633333333333335</v>
          </cell>
          <cell r="C14">
            <v>18.3</v>
          </cell>
          <cell r="D14">
            <v>9.6999999999999993</v>
          </cell>
          <cell r="E14">
            <v>71.625</v>
          </cell>
          <cell r="F14">
            <v>92</v>
          </cell>
          <cell r="G14">
            <v>41</v>
          </cell>
          <cell r="H14">
            <v>21.240000000000002</v>
          </cell>
          <cell r="I14" t="str">
            <v>SO</v>
          </cell>
          <cell r="J14">
            <v>39.24</v>
          </cell>
          <cell r="K14">
            <v>0.60000000000000009</v>
          </cell>
        </row>
        <row r="15">
          <cell r="B15">
            <v>11.450000000000001</v>
          </cell>
          <cell r="C15">
            <v>21.1</v>
          </cell>
          <cell r="D15">
            <v>4.0999999999999996</v>
          </cell>
          <cell r="E15">
            <v>64.458333333333329</v>
          </cell>
          <cell r="F15">
            <v>96</v>
          </cell>
          <cell r="G15">
            <v>22</v>
          </cell>
          <cell r="H15">
            <v>8.2799999999999994</v>
          </cell>
          <cell r="I15" t="str">
            <v>SE</v>
          </cell>
          <cell r="J15">
            <v>18</v>
          </cell>
          <cell r="K15">
            <v>0</v>
          </cell>
        </row>
        <row r="16">
          <cell r="B16">
            <v>16.987500000000001</v>
          </cell>
          <cell r="C16">
            <v>32.4</v>
          </cell>
          <cell r="D16">
            <v>6.7</v>
          </cell>
          <cell r="E16">
            <v>51.333333333333336</v>
          </cell>
          <cell r="F16">
            <v>83</v>
          </cell>
          <cell r="G16">
            <v>21</v>
          </cell>
          <cell r="H16">
            <v>13.32</v>
          </cell>
          <cell r="I16" t="str">
            <v>NE</v>
          </cell>
          <cell r="J16">
            <v>27.720000000000002</v>
          </cell>
          <cell r="K16">
            <v>0</v>
          </cell>
        </row>
        <row r="17">
          <cell r="B17">
            <v>22.137499999999999</v>
          </cell>
          <cell r="C17">
            <v>34.200000000000003</v>
          </cell>
          <cell r="D17">
            <v>11.8</v>
          </cell>
          <cell r="E17">
            <v>54.375</v>
          </cell>
          <cell r="F17">
            <v>87</v>
          </cell>
          <cell r="G17">
            <v>24</v>
          </cell>
          <cell r="H17">
            <v>28.44</v>
          </cell>
          <cell r="I17" t="str">
            <v>N</v>
          </cell>
          <cell r="J17">
            <v>50.76</v>
          </cell>
          <cell r="K17">
            <v>0.2</v>
          </cell>
        </row>
        <row r="18">
          <cell r="B18">
            <v>14.345833333333337</v>
          </cell>
          <cell r="C18">
            <v>18.7</v>
          </cell>
          <cell r="D18">
            <v>10.5</v>
          </cell>
          <cell r="E18">
            <v>54.833333333333336</v>
          </cell>
          <cell r="F18">
            <v>74</v>
          </cell>
          <cell r="G18">
            <v>23</v>
          </cell>
          <cell r="H18">
            <v>27.36</v>
          </cell>
          <cell r="I18" t="str">
            <v>S</v>
          </cell>
          <cell r="J18">
            <v>54.36</v>
          </cell>
          <cell r="K18">
            <v>0</v>
          </cell>
        </row>
        <row r="19">
          <cell r="B19">
            <v>10.458333333333334</v>
          </cell>
          <cell r="C19">
            <v>21.1</v>
          </cell>
          <cell r="D19">
            <v>-0.9</v>
          </cell>
          <cell r="E19">
            <v>58</v>
          </cell>
          <cell r="F19">
            <v>96</v>
          </cell>
          <cell r="G19">
            <v>26</v>
          </cell>
          <cell r="H19">
            <v>9.7200000000000006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12.945833333333333</v>
          </cell>
          <cell r="C20">
            <v>24.2</v>
          </cell>
          <cell r="D20">
            <v>2.5</v>
          </cell>
          <cell r="E20">
            <v>59.958333333333336</v>
          </cell>
          <cell r="F20">
            <v>94</v>
          </cell>
          <cell r="G20">
            <v>28</v>
          </cell>
          <cell r="H20">
            <v>10.44</v>
          </cell>
          <cell r="I20" t="str">
            <v>SE</v>
          </cell>
          <cell r="J20">
            <v>23.759999999999998</v>
          </cell>
          <cell r="K20">
            <v>0</v>
          </cell>
        </row>
        <row r="21">
          <cell r="B21">
            <v>14.583333333333336</v>
          </cell>
          <cell r="C21">
            <v>26.2</v>
          </cell>
          <cell r="D21">
            <v>2.1</v>
          </cell>
          <cell r="E21">
            <v>61.416666666666664</v>
          </cell>
          <cell r="F21">
            <v>97</v>
          </cell>
          <cell r="G21">
            <v>27</v>
          </cell>
          <cell r="H21">
            <v>12.6</v>
          </cell>
          <cell r="I21" t="str">
            <v>SE</v>
          </cell>
          <cell r="J21">
            <v>25.92</v>
          </cell>
          <cell r="K21">
            <v>0</v>
          </cell>
        </row>
        <row r="22">
          <cell r="B22">
            <v>17.766666666666666</v>
          </cell>
          <cell r="C22">
            <v>27.9</v>
          </cell>
          <cell r="D22">
            <v>6.8</v>
          </cell>
          <cell r="E22">
            <v>59.625</v>
          </cell>
          <cell r="F22">
            <v>95</v>
          </cell>
          <cell r="G22">
            <v>29</v>
          </cell>
          <cell r="H22">
            <v>10.8</v>
          </cell>
          <cell r="I22" t="str">
            <v>SE</v>
          </cell>
          <cell r="J22">
            <v>26.64</v>
          </cell>
          <cell r="K22">
            <v>0</v>
          </cell>
        </row>
        <row r="23">
          <cell r="B23">
            <v>20.983333333333331</v>
          </cell>
          <cell r="C23">
            <v>31.8</v>
          </cell>
          <cell r="D23">
            <v>12.6</v>
          </cell>
          <cell r="E23">
            <v>57.583333333333336</v>
          </cell>
          <cell r="F23">
            <v>91</v>
          </cell>
          <cell r="G23">
            <v>25</v>
          </cell>
          <cell r="H23">
            <v>9.3600000000000012</v>
          </cell>
          <cell r="I23" t="str">
            <v>L</v>
          </cell>
          <cell r="J23">
            <v>25.2</v>
          </cell>
          <cell r="K23">
            <v>0</v>
          </cell>
        </row>
        <row r="24">
          <cell r="B24">
            <v>23.091666666666669</v>
          </cell>
          <cell r="C24">
            <v>33.6</v>
          </cell>
          <cell r="D24">
            <v>12</v>
          </cell>
          <cell r="E24">
            <v>48.25</v>
          </cell>
          <cell r="F24">
            <v>86</v>
          </cell>
          <cell r="G24">
            <v>19</v>
          </cell>
          <cell r="H24">
            <v>14.04</v>
          </cell>
          <cell r="I24" t="str">
            <v>L</v>
          </cell>
          <cell r="J24">
            <v>33.840000000000003</v>
          </cell>
          <cell r="K24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21.745833333333326</v>
          </cell>
        </row>
      </sheetData>
      <sheetData sheetId="6" refreshError="1"/>
      <sheetData sheetId="7" refreshError="1">
        <row r="5">
          <cell r="B5">
            <v>22.074999999999999</v>
          </cell>
          <cell r="C5">
            <v>32</v>
          </cell>
          <cell r="D5">
            <v>12.6</v>
          </cell>
          <cell r="E5">
            <v>47.291666666666664</v>
          </cell>
          <cell r="F5">
            <v>75</v>
          </cell>
          <cell r="G5">
            <v>22</v>
          </cell>
          <cell r="H5">
            <v>19.440000000000001</v>
          </cell>
          <cell r="I5" t="str">
            <v>NO</v>
          </cell>
          <cell r="J5">
            <v>39.24</v>
          </cell>
          <cell r="K5">
            <v>0</v>
          </cell>
        </row>
        <row r="6">
          <cell r="B6">
            <v>23.104166666666668</v>
          </cell>
          <cell r="C6">
            <v>32.5</v>
          </cell>
          <cell r="D6">
            <v>14.1</v>
          </cell>
          <cell r="E6">
            <v>49.666666666666664</v>
          </cell>
          <cell r="F6">
            <v>80</v>
          </cell>
          <cell r="G6">
            <v>22</v>
          </cell>
          <cell r="H6">
            <v>15.48</v>
          </cell>
          <cell r="I6" t="str">
            <v>NO</v>
          </cell>
          <cell r="J6">
            <v>31.319999999999997</v>
          </cell>
          <cell r="K6">
            <v>0</v>
          </cell>
        </row>
        <row r="7">
          <cell r="B7">
            <v>23.4375</v>
          </cell>
          <cell r="C7">
            <v>32.4</v>
          </cell>
          <cell r="D7">
            <v>12.5</v>
          </cell>
          <cell r="E7">
            <v>44.791666666666664</v>
          </cell>
          <cell r="F7">
            <v>81</v>
          </cell>
          <cell r="G7">
            <v>21</v>
          </cell>
          <cell r="H7">
            <v>16.559999999999999</v>
          </cell>
          <cell r="I7" t="str">
            <v>N</v>
          </cell>
          <cell r="J7">
            <v>32.04</v>
          </cell>
          <cell r="K7">
            <v>0</v>
          </cell>
        </row>
        <row r="8">
          <cell r="B8">
            <v>22.966666666666669</v>
          </cell>
          <cell r="C8">
            <v>32</v>
          </cell>
          <cell r="D8">
            <v>14.7</v>
          </cell>
          <cell r="E8">
            <v>48.166666666666664</v>
          </cell>
          <cell r="F8">
            <v>76</v>
          </cell>
          <cell r="G8">
            <v>23</v>
          </cell>
          <cell r="H8">
            <v>13.68</v>
          </cell>
          <cell r="I8" t="str">
            <v>O</v>
          </cell>
          <cell r="J8">
            <v>28.44</v>
          </cell>
          <cell r="K8">
            <v>0</v>
          </cell>
        </row>
        <row r="9">
          <cell r="B9">
            <v>23.733333333333334</v>
          </cell>
          <cell r="C9">
            <v>31.9</v>
          </cell>
          <cell r="D9">
            <v>16</v>
          </cell>
          <cell r="E9">
            <v>48.833333333333336</v>
          </cell>
          <cell r="F9">
            <v>76</v>
          </cell>
          <cell r="G9">
            <v>19</v>
          </cell>
          <cell r="H9">
            <v>19.8</v>
          </cell>
          <cell r="I9" t="str">
            <v>SE</v>
          </cell>
          <cell r="J9">
            <v>31.680000000000003</v>
          </cell>
          <cell r="K9">
            <v>0</v>
          </cell>
        </row>
        <row r="10">
          <cell r="B10">
            <v>22.9375</v>
          </cell>
          <cell r="C10">
            <v>32.5</v>
          </cell>
          <cell r="D10">
            <v>13.5</v>
          </cell>
          <cell r="E10">
            <v>40.333333333333336</v>
          </cell>
          <cell r="F10">
            <v>69</v>
          </cell>
          <cell r="G10">
            <v>16</v>
          </cell>
          <cell r="H10">
            <v>14.4</v>
          </cell>
          <cell r="I10" t="str">
            <v>SE</v>
          </cell>
          <cell r="J10">
            <v>33.119999999999997</v>
          </cell>
          <cell r="K10">
            <v>0</v>
          </cell>
        </row>
        <row r="11">
          <cell r="B11">
            <v>22.583333333333339</v>
          </cell>
          <cell r="C11">
            <v>31.5</v>
          </cell>
          <cell r="D11">
            <v>15</v>
          </cell>
          <cell r="E11">
            <v>39.625</v>
          </cell>
          <cell r="F11">
            <v>61</v>
          </cell>
          <cell r="G11">
            <v>18</v>
          </cell>
          <cell r="H11">
            <v>18.36</v>
          </cell>
          <cell r="I11" t="str">
            <v>N</v>
          </cell>
          <cell r="J11">
            <v>44.28</v>
          </cell>
          <cell r="K11">
            <v>0</v>
          </cell>
        </row>
        <row r="12">
          <cell r="B12">
            <v>23.666666666666661</v>
          </cell>
          <cell r="C12">
            <v>31.5</v>
          </cell>
          <cell r="D12">
            <v>17.399999999999999</v>
          </cell>
          <cell r="E12">
            <v>38.291666666666664</v>
          </cell>
          <cell r="F12">
            <v>56</v>
          </cell>
          <cell r="G12">
            <v>20</v>
          </cell>
          <cell r="H12">
            <v>17.64</v>
          </cell>
          <cell r="I12" t="str">
            <v>NO</v>
          </cell>
          <cell r="J12">
            <v>44.28</v>
          </cell>
          <cell r="K12">
            <v>0</v>
          </cell>
        </row>
        <row r="13">
          <cell r="B13">
            <v>23.175000000000008</v>
          </cell>
          <cell r="C13">
            <v>32.5</v>
          </cell>
          <cell r="D13">
            <v>15.5</v>
          </cell>
          <cell r="E13">
            <v>46.5</v>
          </cell>
          <cell r="F13">
            <v>76</v>
          </cell>
          <cell r="G13">
            <v>23</v>
          </cell>
          <cell r="H13">
            <v>23.040000000000003</v>
          </cell>
          <cell r="I13" t="str">
            <v>NO</v>
          </cell>
          <cell r="J13">
            <v>46.440000000000005</v>
          </cell>
          <cell r="K13">
            <v>0</v>
          </cell>
        </row>
        <row r="14">
          <cell r="B14">
            <v>11.608333333333329</v>
          </cell>
          <cell r="C14">
            <v>21</v>
          </cell>
          <cell r="D14">
            <v>8.9</v>
          </cell>
          <cell r="E14">
            <v>80.708333333333329</v>
          </cell>
          <cell r="F14">
            <v>93</v>
          </cell>
          <cell r="G14">
            <v>60</v>
          </cell>
          <cell r="H14">
            <v>27</v>
          </cell>
          <cell r="I14" t="str">
            <v>SO</v>
          </cell>
          <cell r="J14">
            <v>46.440000000000005</v>
          </cell>
          <cell r="K14">
            <v>0</v>
          </cell>
        </row>
        <row r="15">
          <cell r="B15">
            <v>12.045833333333334</v>
          </cell>
          <cell r="C15">
            <v>22.2</v>
          </cell>
          <cell r="D15">
            <v>6.4</v>
          </cell>
          <cell r="E15">
            <v>64.916666666666671</v>
          </cell>
          <cell r="F15">
            <v>91</v>
          </cell>
          <cell r="G15">
            <v>27</v>
          </cell>
          <cell r="H15">
            <v>20.16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18.954166666666666</v>
          </cell>
          <cell r="C16">
            <v>30.9</v>
          </cell>
          <cell r="D16">
            <v>9.6</v>
          </cell>
          <cell r="E16">
            <v>45.208333333333336</v>
          </cell>
          <cell r="F16">
            <v>68</v>
          </cell>
          <cell r="G16">
            <v>22</v>
          </cell>
          <cell r="H16">
            <v>8.64</v>
          </cell>
          <cell r="I16" t="str">
            <v>L</v>
          </cell>
          <cell r="J16">
            <v>36.36</v>
          </cell>
          <cell r="K16">
            <v>0</v>
          </cell>
        </row>
        <row r="17">
          <cell r="B17">
            <v>22.070833333333336</v>
          </cell>
          <cell r="C17">
            <v>32.5</v>
          </cell>
          <cell r="D17">
            <v>14</v>
          </cell>
          <cell r="E17">
            <v>49.041666666666664</v>
          </cell>
          <cell r="F17">
            <v>75</v>
          </cell>
          <cell r="G17">
            <v>19</v>
          </cell>
          <cell r="H17">
            <v>29.52</v>
          </cell>
          <cell r="I17" t="str">
            <v>O</v>
          </cell>
          <cell r="J17">
            <v>52.2</v>
          </cell>
          <cell r="K17">
            <v>0</v>
          </cell>
        </row>
        <row r="18">
          <cell r="B18">
            <v>16.083333333333332</v>
          </cell>
          <cell r="C18">
            <v>23.1</v>
          </cell>
          <cell r="D18">
            <v>11</v>
          </cell>
          <cell r="E18">
            <v>53.416666666666664</v>
          </cell>
          <cell r="F18">
            <v>81</v>
          </cell>
          <cell r="G18">
            <v>24</v>
          </cell>
          <cell r="H18">
            <v>30.6</v>
          </cell>
          <cell r="I18" t="str">
            <v>S</v>
          </cell>
          <cell r="J18">
            <v>51.12</v>
          </cell>
          <cell r="K18">
            <v>0</v>
          </cell>
        </row>
        <row r="19">
          <cell r="B19">
            <v>11.575000000000001</v>
          </cell>
          <cell r="C19">
            <v>21.8</v>
          </cell>
          <cell r="D19">
            <v>3.6</v>
          </cell>
          <cell r="E19">
            <v>48.916666666666664</v>
          </cell>
          <cell r="F19">
            <v>79</v>
          </cell>
          <cell r="G19">
            <v>17</v>
          </cell>
          <cell r="H19">
            <v>34.92</v>
          </cell>
          <cell r="I19" t="str">
            <v>SE</v>
          </cell>
          <cell r="J19">
            <v>48.24</v>
          </cell>
          <cell r="K19">
            <v>0</v>
          </cell>
        </row>
        <row r="20">
          <cell r="B20">
            <v>16.158333333333335</v>
          </cell>
          <cell r="C20">
            <v>28.7</v>
          </cell>
          <cell r="D20">
            <v>8.1</v>
          </cell>
          <cell r="E20">
            <v>41.041666666666664</v>
          </cell>
          <cell r="F20">
            <v>68</v>
          </cell>
          <cell r="G20">
            <v>14</v>
          </cell>
          <cell r="H20">
            <v>22.32</v>
          </cell>
          <cell r="I20" t="str">
            <v>SE</v>
          </cell>
          <cell r="J20">
            <v>34.200000000000003</v>
          </cell>
          <cell r="K20">
            <v>0</v>
          </cell>
        </row>
        <row r="21">
          <cell r="B21">
            <v>18.991666666666671</v>
          </cell>
          <cell r="C21">
            <v>29.8</v>
          </cell>
          <cell r="D21">
            <v>10.3</v>
          </cell>
          <cell r="E21">
            <v>41.708333333333336</v>
          </cell>
          <cell r="F21">
            <v>67</v>
          </cell>
          <cell r="G21">
            <v>18</v>
          </cell>
          <cell r="H21">
            <v>16.2</v>
          </cell>
          <cell r="I21" t="str">
            <v>SE</v>
          </cell>
          <cell r="J21">
            <v>28.08</v>
          </cell>
          <cell r="K21">
            <v>0</v>
          </cell>
        </row>
        <row r="22">
          <cell r="B22">
            <v>20.3</v>
          </cell>
          <cell r="C22">
            <v>30.8</v>
          </cell>
          <cell r="D22">
            <v>13.9</v>
          </cell>
          <cell r="E22">
            <v>46.5</v>
          </cell>
          <cell r="F22">
            <v>70</v>
          </cell>
          <cell r="G22">
            <v>19</v>
          </cell>
          <cell r="H22">
            <v>24.12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21.733333333333334</v>
          </cell>
          <cell r="C23">
            <v>32.4</v>
          </cell>
          <cell r="D23">
            <v>13.7</v>
          </cell>
          <cell r="E23">
            <v>45.791666666666664</v>
          </cell>
          <cell r="F23">
            <v>72</v>
          </cell>
          <cell r="G23">
            <v>17</v>
          </cell>
          <cell r="H23">
            <v>16.920000000000002</v>
          </cell>
          <cell r="I23" t="str">
            <v>SE</v>
          </cell>
          <cell r="J23">
            <v>34.200000000000003</v>
          </cell>
          <cell r="K23">
            <v>0</v>
          </cell>
        </row>
        <row r="24">
          <cell r="B24">
            <v>22.270833333333339</v>
          </cell>
          <cell r="C24">
            <v>32.1</v>
          </cell>
          <cell r="D24">
            <v>14.6</v>
          </cell>
          <cell r="E24">
            <v>45.166666666666664</v>
          </cell>
          <cell r="F24">
            <v>74</v>
          </cell>
          <cell r="G24">
            <v>18</v>
          </cell>
          <cell r="H24">
            <v>27.720000000000002</v>
          </cell>
          <cell r="I24" t="str">
            <v>L</v>
          </cell>
          <cell r="J24">
            <v>47.519999999999996</v>
          </cell>
          <cell r="K24">
            <v>0</v>
          </cell>
        </row>
        <row r="25">
          <cell r="B25">
            <v>22.808333333333337</v>
          </cell>
          <cell r="C25">
            <v>31.4</v>
          </cell>
          <cell r="D25">
            <v>14.1</v>
          </cell>
          <cell r="E25">
            <v>40.625</v>
          </cell>
          <cell r="F25">
            <v>69</v>
          </cell>
          <cell r="G25">
            <v>18</v>
          </cell>
          <cell r="H25">
            <v>20.52</v>
          </cell>
          <cell r="I25" t="str">
            <v>L</v>
          </cell>
          <cell r="J25">
            <v>38.880000000000003</v>
          </cell>
          <cell r="K25">
            <v>0</v>
          </cell>
        </row>
        <row r="26">
          <cell r="B26">
            <v>23.012499999999999</v>
          </cell>
          <cell r="C26">
            <v>33.4</v>
          </cell>
          <cell r="D26">
            <v>12.8</v>
          </cell>
          <cell r="E26">
            <v>39.083333333333336</v>
          </cell>
          <cell r="F26">
            <v>68</v>
          </cell>
          <cell r="G26">
            <v>17</v>
          </cell>
          <cell r="H26">
            <v>18</v>
          </cell>
          <cell r="I26" t="str">
            <v>NO</v>
          </cell>
          <cell r="J26">
            <v>41.04</v>
          </cell>
          <cell r="K26">
            <v>0</v>
          </cell>
        </row>
        <row r="27">
          <cell r="B27">
            <v>25.062499999999989</v>
          </cell>
          <cell r="C27">
            <v>34.1</v>
          </cell>
          <cell r="D27">
            <v>15.6</v>
          </cell>
          <cell r="E27">
            <v>36</v>
          </cell>
          <cell r="F27">
            <v>69</v>
          </cell>
          <cell r="G27">
            <v>18</v>
          </cell>
          <cell r="H27">
            <v>11.520000000000001</v>
          </cell>
          <cell r="I27" t="str">
            <v>N</v>
          </cell>
          <cell r="J27">
            <v>36</v>
          </cell>
          <cell r="K27">
            <v>0</v>
          </cell>
        </row>
        <row r="28">
          <cell r="B28">
            <v>23.808333333333337</v>
          </cell>
          <cell r="C28">
            <v>34.200000000000003</v>
          </cell>
          <cell r="D28">
            <v>16</v>
          </cell>
          <cell r="E28">
            <v>54.208333333333336</v>
          </cell>
          <cell r="F28">
            <v>86</v>
          </cell>
          <cell r="G28">
            <v>19</v>
          </cell>
          <cell r="H28">
            <v>23.400000000000002</v>
          </cell>
          <cell r="I28" t="str">
            <v>O</v>
          </cell>
          <cell r="J28">
            <v>39.24</v>
          </cell>
          <cell r="K28">
            <v>0</v>
          </cell>
        </row>
        <row r="29">
          <cell r="B29">
            <v>16.8125</v>
          </cell>
          <cell r="C29">
            <v>23.2</v>
          </cell>
          <cell r="D29">
            <v>10.7</v>
          </cell>
          <cell r="E29">
            <v>68.708333333333329</v>
          </cell>
          <cell r="F29">
            <v>93</v>
          </cell>
          <cell r="G29">
            <v>43</v>
          </cell>
          <cell r="H29">
            <v>21.6</v>
          </cell>
          <cell r="I29" t="str">
            <v>SO</v>
          </cell>
          <cell r="J29">
            <v>37.080000000000005</v>
          </cell>
          <cell r="K29">
            <v>0</v>
          </cell>
        </row>
        <row r="30">
          <cell r="B30">
            <v>10.183333333333332</v>
          </cell>
          <cell r="C30">
            <v>14.3</v>
          </cell>
          <cell r="D30">
            <v>6.7</v>
          </cell>
          <cell r="E30">
            <v>81.416666666666671</v>
          </cell>
          <cell r="F30">
            <v>97</v>
          </cell>
          <cell r="G30">
            <v>60</v>
          </cell>
          <cell r="H30">
            <v>24.12</v>
          </cell>
          <cell r="I30" t="str">
            <v>SO</v>
          </cell>
          <cell r="J30">
            <v>38.159999999999997</v>
          </cell>
          <cell r="K30">
            <v>0</v>
          </cell>
        </row>
        <row r="31">
          <cell r="B31">
            <v>11.270833333333334</v>
          </cell>
          <cell r="C31">
            <v>19.600000000000001</v>
          </cell>
          <cell r="D31">
            <v>6.2</v>
          </cell>
          <cell r="E31">
            <v>63</v>
          </cell>
          <cell r="F31">
            <v>86</v>
          </cell>
          <cell r="G31">
            <v>29</v>
          </cell>
          <cell r="H31">
            <v>20.52</v>
          </cell>
          <cell r="I31" t="str">
            <v>S</v>
          </cell>
          <cell r="J31">
            <v>38.880000000000003</v>
          </cell>
          <cell r="K31">
            <v>0</v>
          </cell>
        </row>
        <row r="32">
          <cell r="B32">
            <v>11.754166666666665</v>
          </cell>
          <cell r="C32">
            <v>24.1</v>
          </cell>
          <cell r="D32">
            <v>3.8</v>
          </cell>
          <cell r="E32">
            <v>44.416666666666664</v>
          </cell>
          <cell r="F32">
            <v>80</v>
          </cell>
          <cell r="G32">
            <v>12</v>
          </cell>
          <cell r="H32">
            <v>24.48</v>
          </cell>
          <cell r="I32" t="str">
            <v>SE</v>
          </cell>
          <cell r="J32">
            <v>37.800000000000004</v>
          </cell>
          <cell r="K32">
            <v>0</v>
          </cell>
        </row>
        <row r="33">
          <cell r="B33">
            <v>21.383333333333329</v>
          </cell>
          <cell r="C33">
            <v>29.6</v>
          </cell>
          <cell r="D33">
            <v>7.9</v>
          </cell>
          <cell r="E33">
            <v>22.666666666666668</v>
          </cell>
          <cell r="F33">
            <v>43</v>
          </cell>
          <cell r="G33">
            <v>10</v>
          </cell>
          <cell r="H33">
            <v>21.6</v>
          </cell>
          <cell r="I33" t="str">
            <v>L</v>
          </cell>
          <cell r="J33">
            <v>44.64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20.891666666666666</v>
          </cell>
        </row>
      </sheetData>
      <sheetData sheetId="6" refreshError="1"/>
      <sheetData sheetId="7" refreshError="1">
        <row r="5">
          <cell r="B5">
            <v>23.079166666666666</v>
          </cell>
          <cell r="C5">
            <v>32.200000000000003</v>
          </cell>
          <cell r="D5">
            <v>16.3</v>
          </cell>
          <cell r="E5">
            <v>48.25</v>
          </cell>
          <cell r="F5">
            <v>68</v>
          </cell>
          <cell r="G5">
            <v>23</v>
          </cell>
          <cell r="H5">
            <v>21.96</v>
          </cell>
          <cell r="I5" t="str">
            <v>NE</v>
          </cell>
          <cell r="J5">
            <v>37.080000000000005</v>
          </cell>
          <cell r="K5">
            <v>0</v>
          </cell>
        </row>
        <row r="6">
          <cell r="B6">
            <v>23.762499999999992</v>
          </cell>
          <cell r="C6">
            <v>32.700000000000003</v>
          </cell>
          <cell r="D6">
            <v>17.7</v>
          </cell>
          <cell r="E6">
            <v>53.083333333333336</v>
          </cell>
          <cell r="F6">
            <v>72</v>
          </cell>
          <cell r="G6">
            <v>28</v>
          </cell>
          <cell r="H6">
            <v>22.68</v>
          </cell>
          <cell r="I6" t="str">
            <v>NE</v>
          </cell>
          <cell r="J6">
            <v>43.56</v>
          </cell>
          <cell r="K6">
            <v>0</v>
          </cell>
        </row>
        <row r="7">
          <cell r="B7">
            <v>20.108333333333331</v>
          </cell>
          <cell r="C7">
            <v>29.4</v>
          </cell>
          <cell r="D7">
            <v>13.7</v>
          </cell>
          <cell r="E7">
            <v>74.75</v>
          </cell>
          <cell r="F7">
            <v>95</v>
          </cell>
          <cell r="G7">
            <v>42</v>
          </cell>
          <cell r="H7">
            <v>20.16</v>
          </cell>
          <cell r="I7" t="str">
            <v>S</v>
          </cell>
          <cell r="J7">
            <v>34.200000000000003</v>
          </cell>
          <cell r="K7">
            <v>0</v>
          </cell>
        </row>
        <row r="8">
          <cell r="B8">
            <v>20.420833333333334</v>
          </cell>
          <cell r="C8">
            <v>25</v>
          </cell>
          <cell r="D8">
            <v>15.8</v>
          </cell>
          <cell r="E8">
            <v>69.791666666666671</v>
          </cell>
          <cell r="F8">
            <v>92</v>
          </cell>
          <cell r="G8">
            <v>43</v>
          </cell>
          <cell r="H8">
            <v>23.400000000000002</v>
          </cell>
          <cell r="I8" t="str">
            <v>S</v>
          </cell>
          <cell r="J8">
            <v>37.800000000000004</v>
          </cell>
          <cell r="K8">
            <v>0.4</v>
          </cell>
        </row>
        <row r="9">
          <cell r="B9">
            <v>21.470833333333331</v>
          </cell>
          <cell r="C9">
            <v>31.6</v>
          </cell>
          <cell r="D9">
            <v>15.3</v>
          </cell>
          <cell r="E9">
            <v>61.166666666666664</v>
          </cell>
          <cell r="F9">
            <v>81</v>
          </cell>
          <cell r="G9">
            <v>36</v>
          </cell>
          <cell r="H9">
            <v>16.920000000000002</v>
          </cell>
          <cell r="I9" t="str">
            <v>L</v>
          </cell>
          <cell r="J9">
            <v>38.159999999999997</v>
          </cell>
          <cell r="K9">
            <v>0</v>
          </cell>
        </row>
        <row r="10">
          <cell r="B10">
            <v>25.037499999999998</v>
          </cell>
          <cell r="C10">
            <v>32.700000000000003</v>
          </cell>
          <cell r="D10">
            <v>18.100000000000001</v>
          </cell>
          <cell r="E10">
            <v>56.541666666666664</v>
          </cell>
          <cell r="F10">
            <v>83</v>
          </cell>
          <cell r="G10">
            <v>26</v>
          </cell>
          <cell r="H10">
            <v>11.879999999999999</v>
          </cell>
          <cell r="I10" t="str">
            <v>NE</v>
          </cell>
          <cell r="J10">
            <v>19.440000000000001</v>
          </cell>
          <cell r="K10">
            <v>0</v>
          </cell>
        </row>
        <row r="11">
          <cell r="B11">
            <v>22.941666666666674</v>
          </cell>
          <cell r="C11">
            <v>31.6</v>
          </cell>
          <cell r="D11">
            <v>15.5</v>
          </cell>
          <cell r="E11">
            <v>56.625</v>
          </cell>
          <cell r="F11">
            <v>87</v>
          </cell>
          <cell r="G11">
            <v>23</v>
          </cell>
          <cell r="H11">
            <v>25.92</v>
          </cell>
          <cell r="I11" t="str">
            <v>NE</v>
          </cell>
          <cell r="J11">
            <v>44.28</v>
          </cell>
          <cell r="K11">
            <v>0</v>
          </cell>
        </row>
        <row r="12">
          <cell r="B12">
            <v>23.279166666666665</v>
          </cell>
          <cell r="C12">
            <v>31.1</v>
          </cell>
          <cell r="D12">
            <v>17.2</v>
          </cell>
          <cell r="E12">
            <v>46.583333333333336</v>
          </cell>
          <cell r="F12">
            <v>65</v>
          </cell>
          <cell r="G12">
            <v>26</v>
          </cell>
          <cell r="H12">
            <v>20.52</v>
          </cell>
          <cell r="I12" t="str">
            <v>NE</v>
          </cell>
          <cell r="J12">
            <v>45.36</v>
          </cell>
          <cell r="K12">
            <v>0</v>
          </cell>
        </row>
        <row r="13">
          <cell r="B13">
            <v>17.570833333333333</v>
          </cell>
          <cell r="C13">
            <v>24.6</v>
          </cell>
          <cell r="D13">
            <v>10.3</v>
          </cell>
          <cell r="E13">
            <v>73.666666666666671</v>
          </cell>
          <cell r="F13">
            <v>93</v>
          </cell>
          <cell r="G13">
            <v>42</v>
          </cell>
          <cell r="H13">
            <v>16.2</v>
          </cell>
          <cell r="I13" t="str">
            <v>SO</v>
          </cell>
          <cell r="J13">
            <v>38.880000000000003</v>
          </cell>
          <cell r="K13">
            <v>0</v>
          </cell>
        </row>
        <row r="14">
          <cell r="B14">
            <v>9.2708333333333321</v>
          </cell>
          <cell r="C14">
            <v>14.4</v>
          </cell>
          <cell r="D14">
            <v>7.2</v>
          </cell>
          <cell r="E14">
            <v>80.5</v>
          </cell>
          <cell r="F14">
            <v>93</v>
          </cell>
          <cell r="G14">
            <v>42</v>
          </cell>
          <cell r="H14">
            <v>18.720000000000002</v>
          </cell>
          <cell r="I14" t="str">
            <v>SO</v>
          </cell>
          <cell r="J14">
            <v>39.24</v>
          </cell>
          <cell r="K14">
            <v>1.2</v>
          </cell>
        </row>
        <row r="15">
          <cell r="B15">
            <v>9.529166666666665</v>
          </cell>
          <cell r="C15">
            <v>18.7</v>
          </cell>
          <cell r="D15">
            <v>2.2999999999999998</v>
          </cell>
          <cell r="E15">
            <v>64.333333333333329</v>
          </cell>
          <cell r="F15">
            <v>94</v>
          </cell>
          <cell r="G15">
            <v>26</v>
          </cell>
          <cell r="H15">
            <v>12.24</v>
          </cell>
          <cell r="I15" t="str">
            <v>S</v>
          </cell>
          <cell r="J15">
            <v>23.759999999999998</v>
          </cell>
          <cell r="K15">
            <v>0.2</v>
          </cell>
        </row>
        <row r="16">
          <cell r="B16">
            <v>14.858333333333333</v>
          </cell>
          <cell r="C16">
            <v>26.1</v>
          </cell>
          <cell r="D16">
            <v>5.9</v>
          </cell>
          <cell r="E16">
            <v>55.291666666666664</v>
          </cell>
          <cell r="F16">
            <v>83</v>
          </cell>
          <cell r="G16">
            <v>30</v>
          </cell>
          <cell r="H16">
            <v>21.96</v>
          </cell>
          <cell r="I16" t="str">
            <v>NE</v>
          </cell>
          <cell r="J16">
            <v>35.28</v>
          </cell>
          <cell r="K16">
            <v>0</v>
          </cell>
        </row>
        <row r="17">
          <cell r="B17">
            <v>17.69166666666667</v>
          </cell>
          <cell r="C17">
            <v>23.8</v>
          </cell>
          <cell r="D17">
            <v>12</v>
          </cell>
          <cell r="E17">
            <v>65.583333333333329</v>
          </cell>
          <cell r="F17">
            <v>86</v>
          </cell>
          <cell r="G17">
            <v>49</v>
          </cell>
          <cell r="H17">
            <v>30.6</v>
          </cell>
          <cell r="I17" t="str">
            <v>S</v>
          </cell>
          <cell r="J17">
            <v>54.36</v>
          </cell>
          <cell r="K17">
            <v>0</v>
          </cell>
        </row>
        <row r="18">
          <cell r="B18">
            <v>10.320833333333335</v>
          </cell>
          <cell r="C18">
            <v>14.6</v>
          </cell>
          <cell r="D18">
            <v>7.2</v>
          </cell>
          <cell r="E18">
            <v>67.291666666666671</v>
          </cell>
          <cell r="F18">
            <v>87</v>
          </cell>
          <cell r="G18">
            <v>34</v>
          </cell>
          <cell r="H18">
            <v>26.64</v>
          </cell>
          <cell r="I18" t="str">
            <v>SO</v>
          </cell>
          <cell r="J18">
            <v>48.6</v>
          </cell>
          <cell r="K18">
            <v>0</v>
          </cell>
        </row>
        <row r="19">
          <cell r="B19">
            <v>9.2374999999999989</v>
          </cell>
          <cell r="C19">
            <v>18.8</v>
          </cell>
          <cell r="D19">
            <v>2</v>
          </cell>
          <cell r="E19">
            <v>58.666666666666664</v>
          </cell>
          <cell r="F19">
            <v>89</v>
          </cell>
          <cell r="G19">
            <v>26</v>
          </cell>
          <cell r="H19">
            <v>15.840000000000002</v>
          </cell>
          <cell r="I19" t="str">
            <v>S</v>
          </cell>
          <cell r="J19">
            <v>28.44</v>
          </cell>
          <cell r="K19">
            <v>0</v>
          </cell>
        </row>
        <row r="20">
          <cell r="B20">
            <v>13.66666666666667</v>
          </cell>
          <cell r="C20">
            <v>21.2</v>
          </cell>
          <cell r="D20">
            <v>7.4</v>
          </cell>
          <cell r="E20">
            <v>50.125</v>
          </cell>
          <cell r="F20">
            <v>75</v>
          </cell>
          <cell r="G20">
            <v>30</v>
          </cell>
          <cell r="H20">
            <v>19.079999999999998</v>
          </cell>
          <cell r="I20" t="str">
            <v>L</v>
          </cell>
          <cell r="J20">
            <v>33.840000000000003</v>
          </cell>
          <cell r="K20">
            <v>0</v>
          </cell>
        </row>
        <row r="21">
          <cell r="B21">
            <v>15.262500000000001</v>
          </cell>
          <cell r="C21">
            <v>23.7</v>
          </cell>
          <cell r="D21">
            <v>8.3000000000000007</v>
          </cell>
          <cell r="E21">
            <v>56</v>
          </cell>
          <cell r="F21">
            <v>82</v>
          </cell>
          <cell r="G21">
            <v>28</v>
          </cell>
          <cell r="H21">
            <v>14.4</v>
          </cell>
          <cell r="I21" t="str">
            <v>S</v>
          </cell>
          <cell r="J21">
            <v>23.040000000000003</v>
          </cell>
          <cell r="K21">
            <v>0</v>
          </cell>
        </row>
        <row r="22">
          <cell r="B22">
            <v>16.733333333333331</v>
          </cell>
          <cell r="C22">
            <v>24.9</v>
          </cell>
          <cell r="D22">
            <v>10.5</v>
          </cell>
          <cell r="E22">
            <v>59.416666666666664</v>
          </cell>
          <cell r="F22">
            <v>83</v>
          </cell>
          <cell r="G22">
            <v>33</v>
          </cell>
          <cell r="H22">
            <v>22.32</v>
          </cell>
          <cell r="I22" t="str">
            <v>L</v>
          </cell>
          <cell r="J22">
            <v>42.480000000000004</v>
          </cell>
          <cell r="K22">
            <v>0</v>
          </cell>
        </row>
        <row r="23">
          <cell r="B23">
            <v>18.962500000000002</v>
          </cell>
          <cell r="C23">
            <v>27.9</v>
          </cell>
          <cell r="D23">
            <v>12.4</v>
          </cell>
          <cell r="E23">
            <v>59.916666666666664</v>
          </cell>
          <cell r="F23">
            <v>86</v>
          </cell>
          <cell r="G23">
            <v>32</v>
          </cell>
          <cell r="H23">
            <v>25.92</v>
          </cell>
          <cell r="I23" t="str">
            <v>L</v>
          </cell>
          <cell r="J23">
            <v>41.76</v>
          </cell>
          <cell r="K23">
            <v>0</v>
          </cell>
        </row>
        <row r="24">
          <cell r="B24">
            <v>21.391666666666666</v>
          </cell>
          <cell r="C24">
            <v>29.3</v>
          </cell>
          <cell r="D24">
            <v>14.4</v>
          </cell>
          <cell r="E24">
            <v>54.5</v>
          </cell>
          <cell r="F24">
            <v>78</v>
          </cell>
          <cell r="G24">
            <v>30</v>
          </cell>
          <cell r="H24">
            <v>24.48</v>
          </cell>
          <cell r="I24" t="str">
            <v>L</v>
          </cell>
          <cell r="J24">
            <v>43.92</v>
          </cell>
          <cell r="K24">
            <v>0</v>
          </cell>
        </row>
        <row r="25">
          <cell r="B25">
            <v>22.929166666666671</v>
          </cell>
          <cell r="C25">
            <v>31.8</v>
          </cell>
          <cell r="D25">
            <v>14.4</v>
          </cell>
          <cell r="E25">
            <v>46.916666666666664</v>
          </cell>
          <cell r="F25">
            <v>76</v>
          </cell>
          <cell r="G25">
            <v>21</v>
          </cell>
          <cell r="H25">
            <v>25.2</v>
          </cell>
          <cell r="I25" t="str">
            <v>NE</v>
          </cell>
          <cell r="J25">
            <v>40.680000000000007</v>
          </cell>
          <cell r="K25">
            <v>0</v>
          </cell>
        </row>
        <row r="26">
          <cell r="B26">
            <v>24.729166666666671</v>
          </cell>
          <cell r="C26">
            <v>34.5</v>
          </cell>
          <cell r="D26">
            <v>16.600000000000001</v>
          </cell>
          <cell r="E26">
            <v>39.458333333333336</v>
          </cell>
          <cell r="F26">
            <v>60</v>
          </cell>
          <cell r="G26">
            <v>18</v>
          </cell>
          <cell r="H26">
            <v>23.040000000000003</v>
          </cell>
          <cell r="I26" t="str">
            <v>N</v>
          </cell>
          <cell r="J26">
            <v>42.84</v>
          </cell>
          <cell r="K26">
            <v>0</v>
          </cell>
        </row>
        <row r="27">
          <cell r="B27">
            <v>20.587499999999999</v>
          </cell>
          <cell r="C27">
            <v>28.1</v>
          </cell>
          <cell r="D27">
            <v>16.600000000000001</v>
          </cell>
          <cell r="E27">
            <v>63.375</v>
          </cell>
          <cell r="F27">
            <v>85</v>
          </cell>
          <cell r="G27">
            <v>28</v>
          </cell>
          <cell r="H27">
            <v>14.04</v>
          </cell>
          <cell r="I27" t="str">
            <v>SO</v>
          </cell>
          <cell r="J27">
            <v>27</v>
          </cell>
          <cell r="K27">
            <v>0</v>
          </cell>
        </row>
        <row r="28">
          <cell r="B28">
            <v>11.929166666666667</v>
          </cell>
          <cell r="C28">
            <v>16.899999999999999</v>
          </cell>
          <cell r="D28">
            <v>8.9</v>
          </cell>
          <cell r="E28">
            <v>83.583333333333329</v>
          </cell>
          <cell r="F28">
            <v>95</v>
          </cell>
          <cell r="G28">
            <v>67</v>
          </cell>
          <cell r="H28">
            <v>14.4</v>
          </cell>
          <cell r="I28" t="str">
            <v>SO</v>
          </cell>
          <cell r="J28">
            <v>33.480000000000004</v>
          </cell>
          <cell r="K28">
            <v>0</v>
          </cell>
        </row>
        <row r="29">
          <cell r="B29">
            <v>8.8375000000000004</v>
          </cell>
          <cell r="C29">
            <v>12.1</v>
          </cell>
          <cell r="D29">
            <v>7.2</v>
          </cell>
          <cell r="E29">
            <v>85.541666666666671</v>
          </cell>
          <cell r="F29">
            <v>94</v>
          </cell>
          <cell r="G29">
            <v>73</v>
          </cell>
          <cell r="H29">
            <v>14.76</v>
          </cell>
          <cell r="I29" t="str">
            <v>SO</v>
          </cell>
          <cell r="J29">
            <v>29.52</v>
          </cell>
          <cell r="K29">
            <v>1.4</v>
          </cell>
        </row>
        <row r="30">
          <cell r="B30">
            <v>7.8166666666666664</v>
          </cell>
          <cell r="C30">
            <v>9.5</v>
          </cell>
          <cell r="D30">
            <v>5.7</v>
          </cell>
          <cell r="E30">
            <v>91.333333333333329</v>
          </cell>
          <cell r="F30">
            <v>94</v>
          </cell>
          <cell r="G30">
            <v>85</v>
          </cell>
          <cell r="H30">
            <v>18</v>
          </cell>
          <cell r="I30" t="str">
            <v>SO</v>
          </cell>
          <cell r="J30">
            <v>43.2</v>
          </cell>
          <cell r="K30">
            <v>7.2000000000000011</v>
          </cell>
        </row>
        <row r="31">
          <cell r="B31">
            <v>7.1863636363636374</v>
          </cell>
          <cell r="C31">
            <v>13.9</v>
          </cell>
          <cell r="D31">
            <v>2.7</v>
          </cell>
          <cell r="E31">
            <v>69.909090909090907</v>
          </cell>
          <cell r="F31">
            <v>92</v>
          </cell>
          <cell r="G31">
            <v>31</v>
          </cell>
          <cell r="H31">
            <v>23.040000000000003</v>
          </cell>
          <cell r="I31" t="str">
            <v>S</v>
          </cell>
          <cell r="J31">
            <v>39.96</v>
          </cell>
          <cell r="K31">
            <v>0.2</v>
          </cell>
        </row>
        <row r="32">
          <cell r="B32">
            <v>9.2416666666666689</v>
          </cell>
          <cell r="C32">
            <v>19.899999999999999</v>
          </cell>
          <cell r="D32">
            <v>2</v>
          </cell>
          <cell r="E32">
            <v>58.208333333333336</v>
          </cell>
          <cell r="F32">
            <v>87</v>
          </cell>
          <cell r="G32">
            <v>22</v>
          </cell>
          <cell r="H32">
            <v>10.8</v>
          </cell>
          <cell r="I32" t="str">
            <v>S</v>
          </cell>
          <cell r="J32">
            <v>23.040000000000003</v>
          </cell>
          <cell r="K32">
            <v>0</v>
          </cell>
        </row>
        <row r="33">
          <cell r="B33">
            <v>15.987500000000002</v>
          </cell>
          <cell r="C33">
            <v>26.1</v>
          </cell>
          <cell r="D33">
            <v>8.3000000000000007</v>
          </cell>
          <cell r="E33">
            <v>43.666666666666664</v>
          </cell>
          <cell r="F33">
            <v>70</v>
          </cell>
          <cell r="G33">
            <v>15</v>
          </cell>
          <cell r="H33">
            <v>15.120000000000001</v>
          </cell>
          <cell r="I33" t="str">
            <v>SE</v>
          </cell>
          <cell r="J33">
            <v>32.04</v>
          </cell>
          <cell r="K33">
            <v>0</v>
          </cell>
        </row>
        <row r="34">
          <cell r="B34">
            <v>20.212499999999999</v>
          </cell>
          <cell r="C34">
            <v>31.5</v>
          </cell>
          <cell r="D34">
            <v>10.4</v>
          </cell>
          <cell r="E34">
            <v>38.291666666666664</v>
          </cell>
          <cell r="F34">
            <v>65</v>
          </cell>
          <cell r="G34">
            <v>17</v>
          </cell>
          <cell r="H34">
            <v>21.96</v>
          </cell>
          <cell r="I34" t="str">
            <v>NE</v>
          </cell>
          <cell r="J34">
            <v>37.800000000000004</v>
          </cell>
          <cell r="K34">
            <v>0</v>
          </cell>
        </row>
        <row r="35">
          <cell r="B35">
            <v>25.170833333333338</v>
          </cell>
          <cell r="C35">
            <v>34.200000000000003</v>
          </cell>
          <cell r="D35">
            <v>18.8</v>
          </cell>
          <cell r="E35">
            <v>36.666666666666664</v>
          </cell>
          <cell r="F35">
            <v>54</v>
          </cell>
          <cell r="G35">
            <v>18</v>
          </cell>
          <cell r="H35">
            <v>22.32</v>
          </cell>
          <cell r="I35" t="str">
            <v>NE</v>
          </cell>
          <cell r="J35">
            <v>39.6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25.375</v>
          </cell>
        </row>
      </sheetData>
      <sheetData sheetId="5"/>
      <sheetData sheetId="6"/>
      <sheetData sheetId="7">
        <row r="5">
          <cell r="B5">
            <v>25.8</v>
          </cell>
          <cell r="C5">
            <v>33.200000000000003</v>
          </cell>
          <cell r="D5">
            <v>18</v>
          </cell>
          <cell r="E5">
            <v>36.25</v>
          </cell>
          <cell r="F5">
            <v>58</v>
          </cell>
          <cell r="G5">
            <v>23</v>
          </cell>
          <cell r="H5">
            <v>17.28</v>
          </cell>
          <cell r="I5" t="str">
            <v>N</v>
          </cell>
          <cell r="J5">
            <v>38.880000000000003</v>
          </cell>
          <cell r="K5">
            <v>0</v>
          </cell>
        </row>
        <row r="6">
          <cell r="B6">
            <v>25.216666666666665</v>
          </cell>
          <cell r="C6">
            <v>33.299999999999997</v>
          </cell>
          <cell r="D6">
            <v>17.399999999999999</v>
          </cell>
          <cell r="E6">
            <v>44.666666666666664</v>
          </cell>
          <cell r="F6">
            <v>69</v>
          </cell>
          <cell r="G6">
            <v>23</v>
          </cell>
          <cell r="H6">
            <v>13.32</v>
          </cell>
          <cell r="I6" t="str">
            <v>NO</v>
          </cell>
          <cell r="J6">
            <v>32.04</v>
          </cell>
          <cell r="K6">
            <v>0</v>
          </cell>
        </row>
        <row r="7">
          <cell r="B7">
            <v>23.712500000000002</v>
          </cell>
          <cell r="C7">
            <v>32.4</v>
          </cell>
          <cell r="D7">
            <v>15.4</v>
          </cell>
          <cell r="E7">
            <v>52.333333333333336</v>
          </cell>
          <cell r="F7">
            <v>83</v>
          </cell>
          <cell r="G7">
            <v>24</v>
          </cell>
          <cell r="H7">
            <v>17.28</v>
          </cell>
          <cell r="I7" t="str">
            <v>SE</v>
          </cell>
          <cell r="J7">
            <v>37.080000000000005</v>
          </cell>
          <cell r="K7">
            <v>0</v>
          </cell>
        </row>
        <row r="8">
          <cell r="B8">
            <v>25.175000000000001</v>
          </cell>
          <cell r="C8">
            <v>32.4</v>
          </cell>
          <cell r="D8">
            <v>20.8</v>
          </cell>
          <cell r="E8">
            <v>50.416666666666664</v>
          </cell>
          <cell r="F8">
            <v>64</v>
          </cell>
          <cell r="G8">
            <v>30</v>
          </cell>
          <cell r="H8">
            <v>11.879999999999999</v>
          </cell>
          <cell r="I8" t="str">
            <v>NO</v>
          </cell>
          <cell r="J8">
            <v>30.240000000000002</v>
          </cell>
          <cell r="K8">
            <v>0</v>
          </cell>
        </row>
        <row r="9">
          <cell r="B9">
            <v>24.950000000000003</v>
          </cell>
          <cell r="C9">
            <v>33.9</v>
          </cell>
          <cell r="D9">
            <v>17.2</v>
          </cell>
          <cell r="E9">
            <v>56.375</v>
          </cell>
          <cell r="F9">
            <v>90</v>
          </cell>
          <cell r="G9">
            <v>19</v>
          </cell>
          <cell r="H9">
            <v>16.2</v>
          </cell>
          <cell r="I9" t="str">
            <v>SE</v>
          </cell>
          <cell r="J9">
            <v>35.28</v>
          </cell>
          <cell r="K9">
            <v>0</v>
          </cell>
        </row>
        <row r="10">
          <cell r="B10">
            <v>25.979166666666671</v>
          </cell>
          <cell r="C10">
            <v>34</v>
          </cell>
          <cell r="D10">
            <v>18</v>
          </cell>
          <cell r="E10">
            <v>41.875</v>
          </cell>
          <cell r="F10">
            <v>66</v>
          </cell>
          <cell r="G10">
            <v>17</v>
          </cell>
          <cell r="H10">
            <v>9</v>
          </cell>
          <cell r="I10" t="str">
            <v>SE</v>
          </cell>
          <cell r="J10">
            <v>24.840000000000003</v>
          </cell>
          <cell r="K10">
            <v>0</v>
          </cell>
        </row>
        <row r="11">
          <cell r="B11">
            <v>26.179166666666664</v>
          </cell>
          <cell r="C11">
            <v>33</v>
          </cell>
          <cell r="D11">
            <v>20.2</v>
          </cell>
          <cell r="E11">
            <v>32.833333333333336</v>
          </cell>
          <cell r="F11">
            <v>55</v>
          </cell>
          <cell r="G11">
            <v>19</v>
          </cell>
          <cell r="H11">
            <v>22.68</v>
          </cell>
          <cell r="I11" t="str">
            <v>NE</v>
          </cell>
          <cell r="J11">
            <v>47.519999999999996</v>
          </cell>
          <cell r="K11">
            <v>0</v>
          </cell>
        </row>
        <row r="12">
          <cell r="B12">
            <v>25.316666666666666</v>
          </cell>
          <cell r="C12">
            <v>32.5</v>
          </cell>
          <cell r="D12">
            <v>19.2</v>
          </cell>
          <cell r="E12">
            <v>36.5</v>
          </cell>
          <cell r="F12">
            <v>49</v>
          </cell>
          <cell r="G12">
            <v>24</v>
          </cell>
          <cell r="H12">
            <v>21.96</v>
          </cell>
          <cell r="I12" t="str">
            <v>N</v>
          </cell>
          <cell r="J12">
            <v>48.24</v>
          </cell>
          <cell r="K12">
            <v>0</v>
          </cell>
        </row>
        <row r="13">
          <cell r="B13">
            <v>24.00833333333334</v>
          </cell>
          <cell r="C13">
            <v>31</v>
          </cell>
          <cell r="D13">
            <v>13.7</v>
          </cell>
          <cell r="E13">
            <v>48.875</v>
          </cell>
          <cell r="F13">
            <v>79</v>
          </cell>
          <cell r="G13">
            <v>37</v>
          </cell>
          <cell r="H13">
            <v>24.48</v>
          </cell>
          <cell r="I13" t="str">
            <v>NO</v>
          </cell>
          <cell r="J13">
            <v>41.04</v>
          </cell>
          <cell r="K13">
            <v>0</v>
          </cell>
        </row>
        <row r="14">
          <cell r="B14">
            <v>12.333333333333334</v>
          </cell>
          <cell r="C14">
            <v>17.899999999999999</v>
          </cell>
          <cell r="D14">
            <v>9.6999999999999993</v>
          </cell>
          <cell r="E14">
            <v>67.333333333333329</v>
          </cell>
          <cell r="F14">
            <v>83</v>
          </cell>
          <cell r="G14">
            <v>32</v>
          </cell>
          <cell r="H14">
            <v>18.36</v>
          </cell>
          <cell r="I14" t="str">
            <v>SO</v>
          </cell>
          <cell r="J14">
            <v>42.84</v>
          </cell>
          <cell r="K14">
            <v>0</v>
          </cell>
        </row>
        <row r="15">
          <cell r="B15">
            <v>12.129166666666668</v>
          </cell>
          <cell r="C15">
            <v>20.7</v>
          </cell>
          <cell r="D15">
            <v>5.4</v>
          </cell>
          <cell r="E15">
            <v>56.208333333333336</v>
          </cell>
          <cell r="F15">
            <v>89</v>
          </cell>
          <cell r="G15">
            <v>17</v>
          </cell>
          <cell r="H15">
            <v>12.24</v>
          </cell>
          <cell r="I15" t="str">
            <v>SE</v>
          </cell>
          <cell r="J15">
            <v>25.2</v>
          </cell>
          <cell r="K15">
            <v>0</v>
          </cell>
        </row>
        <row r="16">
          <cell r="B16">
            <v>19.395833333333332</v>
          </cell>
          <cell r="C16">
            <v>30.6</v>
          </cell>
          <cell r="D16">
            <v>9.6999999999999993</v>
          </cell>
          <cell r="E16">
            <v>40.041666666666664</v>
          </cell>
          <cell r="F16">
            <v>64</v>
          </cell>
          <cell r="G16">
            <v>23</v>
          </cell>
          <cell r="H16">
            <v>15.48</v>
          </cell>
          <cell r="I16" t="str">
            <v>NE</v>
          </cell>
          <cell r="J16">
            <v>29.52</v>
          </cell>
          <cell r="K16">
            <v>0</v>
          </cell>
        </row>
        <row r="17">
          <cell r="B17">
            <v>23.820833333333336</v>
          </cell>
          <cell r="C17">
            <v>32</v>
          </cell>
          <cell r="D17">
            <v>17.7</v>
          </cell>
          <cell r="E17">
            <v>46.666666666666664</v>
          </cell>
          <cell r="F17">
            <v>64</v>
          </cell>
          <cell r="G17">
            <v>28</v>
          </cell>
          <cell r="H17">
            <v>24.48</v>
          </cell>
          <cell r="I17" t="str">
            <v>N</v>
          </cell>
          <cell r="J17">
            <v>47.88</v>
          </cell>
          <cell r="K17">
            <v>0</v>
          </cell>
        </row>
        <row r="18">
          <cell r="B18">
            <v>14.00416666666667</v>
          </cell>
          <cell r="C18">
            <v>22.3</v>
          </cell>
          <cell r="D18">
            <v>10.199999999999999</v>
          </cell>
          <cell r="E18">
            <v>54.708333333333336</v>
          </cell>
          <cell r="F18">
            <v>75</v>
          </cell>
          <cell r="G18">
            <v>26</v>
          </cell>
          <cell r="H18">
            <v>18</v>
          </cell>
          <cell r="I18" t="str">
            <v>S</v>
          </cell>
          <cell r="J18">
            <v>50.4</v>
          </cell>
          <cell r="K18">
            <v>0</v>
          </cell>
        </row>
        <row r="19">
          <cell r="B19">
            <v>10.3125</v>
          </cell>
          <cell r="C19">
            <v>21.2</v>
          </cell>
          <cell r="D19">
            <v>0.8</v>
          </cell>
          <cell r="E19">
            <v>56.083333333333336</v>
          </cell>
          <cell r="F19">
            <v>90</v>
          </cell>
          <cell r="G19">
            <v>24</v>
          </cell>
          <cell r="H19">
            <v>14.76</v>
          </cell>
          <cell r="I19" t="str">
            <v>SE</v>
          </cell>
          <cell r="J19">
            <v>28.44</v>
          </cell>
          <cell r="K19">
            <v>0</v>
          </cell>
        </row>
        <row r="20">
          <cell r="B20">
            <v>14.024999999999999</v>
          </cell>
          <cell r="C20">
            <v>24.8</v>
          </cell>
          <cell r="D20">
            <v>4.5999999999999996</v>
          </cell>
          <cell r="E20">
            <v>50.416666666666664</v>
          </cell>
          <cell r="F20">
            <v>82</v>
          </cell>
          <cell r="G20">
            <v>21</v>
          </cell>
          <cell r="H20">
            <v>14.04</v>
          </cell>
          <cell r="I20" t="str">
            <v>SE</v>
          </cell>
          <cell r="J20">
            <v>33.480000000000004</v>
          </cell>
          <cell r="K20">
            <v>0</v>
          </cell>
        </row>
        <row r="21">
          <cell r="B21">
            <v>16.3</v>
          </cell>
          <cell r="C21">
            <v>25.8</v>
          </cell>
          <cell r="D21">
            <v>8.1</v>
          </cell>
          <cell r="E21">
            <v>51.166666666666664</v>
          </cell>
          <cell r="F21">
            <v>78</v>
          </cell>
          <cell r="G21">
            <v>25</v>
          </cell>
          <cell r="H21">
            <v>14.04</v>
          </cell>
          <cell r="I21" t="str">
            <v>SE</v>
          </cell>
          <cell r="J21">
            <v>31.680000000000003</v>
          </cell>
          <cell r="K21">
            <v>0</v>
          </cell>
        </row>
        <row r="22">
          <cell r="B22">
            <v>18.933333333333334</v>
          </cell>
          <cell r="C22">
            <v>28.1</v>
          </cell>
          <cell r="D22">
            <v>12.2</v>
          </cell>
          <cell r="E22">
            <v>54.708333333333336</v>
          </cell>
          <cell r="F22">
            <v>80</v>
          </cell>
          <cell r="G22">
            <v>29</v>
          </cell>
          <cell r="H22">
            <v>15.48</v>
          </cell>
          <cell r="I22" t="str">
            <v>SE</v>
          </cell>
          <cell r="J22">
            <v>34.200000000000003</v>
          </cell>
          <cell r="K22">
            <v>0</v>
          </cell>
        </row>
        <row r="23">
          <cell r="B23">
            <v>22.066666666666666</v>
          </cell>
          <cell r="C23">
            <v>31.9</v>
          </cell>
          <cell r="D23">
            <v>14.7</v>
          </cell>
          <cell r="E23">
            <v>49.458333333333336</v>
          </cell>
          <cell r="F23">
            <v>81</v>
          </cell>
          <cell r="G23">
            <v>20</v>
          </cell>
          <cell r="H23">
            <v>16.2</v>
          </cell>
          <cell r="I23" t="str">
            <v>SE</v>
          </cell>
          <cell r="J23">
            <v>31.319999999999997</v>
          </cell>
          <cell r="K23">
            <v>0</v>
          </cell>
        </row>
        <row r="24">
          <cell r="B24">
            <v>24.908333333333331</v>
          </cell>
          <cell r="C24">
            <v>32.299999999999997</v>
          </cell>
          <cell r="D24">
            <v>19.399999999999999</v>
          </cell>
          <cell r="E24">
            <v>37.125</v>
          </cell>
          <cell r="F24">
            <v>53</v>
          </cell>
          <cell r="G24">
            <v>20</v>
          </cell>
          <cell r="H24">
            <v>33.840000000000003</v>
          </cell>
          <cell r="I24" t="str">
            <v>NE</v>
          </cell>
          <cell r="J24">
            <v>60.839999999999996</v>
          </cell>
          <cell r="K24">
            <v>0</v>
          </cell>
        </row>
        <row r="25">
          <cell r="B25">
            <v>25.762500000000003</v>
          </cell>
          <cell r="C25">
            <v>33.200000000000003</v>
          </cell>
          <cell r="D25">
            <v>20.399999999999999</v>
          </cell>
          <cell r="E25">
            <v>34.333333333333336</v>
          </cell>
          <cell r="F25">
            <v>50</v>
          </cell>
          <cell r="G25">
            <v>18</v>
          </cell>
          <cell r="H25">
            <v>25.56</v>
          </cell>
          <cell r="I25" t="str">
            <v>NE</v>
          </cell>
          <cell r="J25">
            <v>46.800000000000004</v>
          </cell>
          <cell r="K25">
            <v>0</v>
          </cell>
        </row>
        <row r="26">
          <cell r="B26">
            <v>26.762499999999999</v>
          </cell>
          <cell r="C26">
            <v>34.5</v>
          </cell>
          <cell r="D26">
            <v>19.3</v>
          </cell>
          <cell r="E26">
            <v>30.291666666666668</v>
          </cell>
          <cell r="F26">
            <v>47</v>
          </cell>
          <cell r="G26">
            <v>17</v>
          </cell>
          <cell r="H26">
            <v>16.2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25.891666666666662</v>
          </cell>
          <cell r="C27">
            <v>33.1</v>
          </cell>
          <cell r="D27">
            <v>21.9</v>
          </cell>
          <cell r="E27">
            <v>38.291666666666664</v>
          </cell>
          <cell r="F27">
            <v>57</v>
          </cell>
          <cell r="G27">
            <v>24</v>
          </cell>
          <cell r="H27">
            <v>13.68</v>
          </cell>
          <cell r="I27" t="str">
            <v>NO</v>
          </cell>
          <cell r="J27">
            <v>33.119999999999997</v>
          </cell>
          <cell r="K27">
            <v>0</v>
          </cell>
        </row>
        <row r="28">
          <cell r="B28">
            <v>20.404166666666665</v>
          </cell>
          <cell r="C28">
            <v>27.4</v>
          </cell>
          <cell r="D28">
            <v>13.8</v>
          </cell>
          <cell r="E28">
            <v>62.708333333333336</v>
          </cell>
          <cell r="F28">
            <v>84</v>
          </cell>
          <cell r="G28">
            <v>39</v>
          </cell>
          <cell r="H28">
            <v>14.76</v>
          </cell>
          <cell r="I28" t="str">
            <v>S</v>
          </cell>
          <cell r="J28">
            <v>30.96</v>
          </cell>
          <cell r="K28">
            <v>0</v>
          </cell>
        </row>
        <row r="29">
          <cell r="B29">
            <v>14.170833333333334</v>
          </cell>
          <cell r="C29">
            <v>20.3</v>
          </cell>
          <cell r="D29">
            <v>10.5</v>
          </cell>
          <cell r="E29">
            <v>71.583333333333329</v>
          </cell>
          <cell r="F29">
            <v>85</v>
          </cell>
          <cell r="G29">
            <v>53</v>
          </cell>
          <cell r="H29">
            <v>18.36</v>
          </cell>
          <cell r="I29" t="str">
            <v>S</v>
          </cell>
          <cell r="J29">
            <v>32.04</v>
          </cell>
          <cell r="K29">
            <v>0</v>
          </cell>
        </row>
        <row r="30">
          <cell r="B30">
            <v>9.8333333333333339</v>
          </cell>
          <cell r="C30">
            <v>14.1</v>
          </cell>
          <cell r="D30">
            <v>7.6</v>
          </cell>
          <cell r="E30">
            <v>78.625</v>
          </cell>
          <cell r="F30">
            <v>92</v>
          </cell>
          <cell r="G30">
            <v>61</v>
          </cell>
          <cell r="H30">
            <v>19.079999999999998</v>
          </cell>
          <cell r="I30" t="str">
            <v>SO</v>
          </cell>
          <cell r="J30">
            <v>36.72</v>
          </cell>
          <cell r="K30">
            <v>0</v>
          </cell>
        </row>
        <row r="31">
          <cell r="B31">
            <v>10.145833333333334</v>
          </cell>
          <cell r="C31">
            <v>19.2</v>
          </cell>
          <cell r="D31">
            <v>3</v>
          </cell>
          <cell r="E31">
            <v>57.75</v>
          </cell>
          <cell r="F31">
            <v>88</v>
          </cell>
          <cell r="G31">
            <v>15</v>
          </cell>
          <cell r="H31">
            <v>17.64</v>
          </cell>
          <cell r="I31" t="str">
            <v>S</v>
          </cell>
          <cell r="J31">
            <v>42.480000000000004</v>
          </cell>
          <cell r="K31">
            <v>0</v>
          </cell>
        </row>
        <row r="32">
          <cell r="B32">
            <v>10.420833333333333</v>
          </cell>
          <cell r="C32">
            <v>22.1</v>
          </cell>
          <cell r="D32">
            <v>-0.6</v>
          </cell>
          <cell r="E32">
            <v>50.791666666666664</v>
          </cell>
          <cell r="F32">
            <v>89</v>
          </cell>
          <cell r="G32">
            <v>17</v>
          </cell>
          <cell r="H32">
            <v>12.96</v>
          </cell>
          <cell r="I32" t="str">
            <v>SE</v>
          </cell>
          <cell r="J32">
            <v>28.8</v>
          </cell>
          <cell r="K32">
            <v>0</v>
          </cell>
        </row>
        <row r="33">
          <cell r="B33">
            <v>16.079166666666666</v>
          </cell>
          <cell r="C33">
            <v>28.9</v>
          </cell>
          <cell r="D33">
            <v>5.8</v>
          </cell>
          <cell r="E33">
            <v>37.166666666666664</v>
          </cell>
          <cell r="F33">
            <v>65</v>
          </cell>
          <cell r="G33">
            <v>11</v>
          </cell>
          <cell r="H33">
            <v>16.920000000000002</v>
          </cell>
          <cell r="I33" t="str">
            <v>SE</v>
          </cell>
          <cell r="J33">
            <v>36.72</v>
          </cell>
          <cell r="K33">
            <v>0</v>
          </cell>
        </row>
        <row r="34">
          <cell r="B34">
            <v>22.75833333333334</v>
          </cell>
          <cell r="C34">
            <v>34.4</v>
          </cell>
          <cell r="D34">
            <v>11.8</v>
          </cell>
          <cell r="E34">
            <v>31.25</v>
          </cell>
          <cell r="F34">
            <v>56</v>
          </cell>
          <cell r="G34">
            <v>14</v>
          </cell>
          <cell r="H34">
            <v>18.720000000000002</v>
          </cell>
          <cell r="I34" t="str">
            <v>SE</v>
          </cell>
          <cell r="J34">
            <v>39.96</v>
          </cell>
          <cell r="K34">
            <v>0</v>
          </cell>
        </row>
        <row r="35">
          <cell r="B35">
            <v>26.991666666666671</v>
          </cell>
          <cell r="C35">
            <v>36.1</v>
          </cell>
          <cell r="D35">
            <v>17.600000000000001</v>
          </cell>
          <cell r="E35">
            <v>32.708333333333336</v>
          </cell>
          <cell r="F35">
            <v>57</v>
          </cell>
          <cell r="G35">
            <v>18</v>
          </cell>
          <cell r="H35">
            <v>16.920000000000002</v>
          </cell>
          <cell r="I35" t="str">
            <v>NE</v>
          </cell>
          <cell r="J35">
            <v>40.32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22.933333333333337</v>
          </cell>
        </row>
      </sheetData>
      <sheetData sheetId="6" refreshError="1"/>
      <sheetData sheetId="7" refreshError="1">
        <row r="5">
          <cell r="B5">
            <v>25.183333333333337</v>
          </cell>
          <cell r="C5">
            <v>33.4</v>
          </cell>
          <cell r="D5">
            <v>17.600000000000001</v>
          </cell>
          <cell r="E5">
            <v>40.416666666666664</v>
          </cell>
          <cell r="F5">
            <v>63</v>
          </cell>
          <cell r="G5">
            <v>23</v>
          </cell>
          <cell r="H5">
            <v>23.400000000000002</v>
          </cell>
          <cell r="I5" t="str">
            <v>NE</v>
          </cell>
          <cell r="J5">
            <v>41.4</v>
          </cell>
          <cell r="K5">
            <v>0</v>
          </cell>
        </row>
        <row r="6">
          <cell r="B6">
            <v>25.954166666666666</v>
          </cell>
          <cell r="C6">
            <v>34</v>
          </cell>
          <cell r="D6">
            <v>18.600000000000001</v>
          </cell>
          <cell r="E6">
            <v>39.583333333333336</v>
          </cell>
          <cell r="F6">
            <v>60</v>
          </cell>
          <cell r="G6">
            <v>20</v>
          </cell>
          <cell r="H6">
            <v>19.079999999999998</v>
          </cell>
          <cell r="I6" t="str">
            <v>NE</v>
          </cell>
          <cell r="J6">
            <v>40.32</v>
          </cell>
          <cell r="K6">
            <v>0</v>
          </cell>
        </row>
        <row r="7">
          <cell r="B7">
            <v>25.758333333333329</v>
          </cell>
          <cell r="C7">
            <v>33.6</v>
          </cell>
          <cell r="D7">
            <v>18.7</v>
          </cell>
          <cell r="E7">
            <v>39.916666666666664</v>
          </cell>
          <cell r="F7">
            <v>65</v>
          </cell>
          <cell r="G7">
            <v>19</v>
          </cell>
          <cell r="H7">
            <v>15.120000000000001</v>
          </cell>
          <cell r="I7" t="str">
            <v>L</v>
          </cell>
          <cell r="J7">
            <v>38.159999999999997</v>
          </cell>
          <cell r="K7">
            <v>0</v>
          </cell>
        </row>
        <row r="8">
          <cell r="B8">
            <v>25.400000000000006</v>
          </cell>
          <cell r="C8">
            <v>34.700000000000003</v>
          </cell>
          <cell r="D8">
            <v>17.600000000000001</v>
          </cell>
          <cell r="E8">
            <v>36.5</v>
          </cell>
          <cell r="F8">
            <v>56</v>
          </cell>
          <cell r="G8">
            <v>18</v>
          </cell>
          <cell r="H8">
            <v>17.28</v>
          </cell>
          <cell r="I8" t="str">
            <v>L</v>
          </cell>
          <cell r="J8">
            <v>32.04</v>
          </cell>
          <cell r="K8">
            <v>0</v>
          </cell>
        </row>
        <row r="9">
          <cell r="B9">
            <v>25.795833333333334</v>
          </cell>
          <cell r="C9">
            <v>33.700000000000003</v>
          </cell>
          <cell r="D9">
            <v>18.2</v>
          </cell>
          <cell r="E9">
            <v>37.708333333333336</v>
          </cell>
          <cell r="F9">
            <v>64</v>
          </cell>
          <cell r="G9">
            <v>15</v>
          </cell>
          <cell r="H9">
            <v>19.079999999999998</v>
          </cell>
          <cell r="I9" t="str">
            <v>L</v>
          </cell>
          <cell r="J9">
            <v>42.480000000000004</v>
          </cell>
          <cell r="K9">
            <v>0</v>
          </cell>
        </row>
        <row r="10">
          <cell r="B10">
            <v>25.500000000000004</v>
          </cell>
          <cell r="C10">
            <v>33.6</v>
          </cell>
          <cell r="D10">
            <v>17.5</v>
          </cell>
          <cell r="E10">
            <v>33.333333333333336</v>
          </cell>
          <cell r="F10">
            <v>51</v>
          </cell>
          <cell r="G10">
            <v>17</v>
          </cell>
          <cell r="H10">
            <v>18</v>
          </cell>
          <cell r="I10" t="str">
            <v>L</v>
          </cell>
          <cell r="J10">
            <v>37.800000000000004</v>
          </cell>
          <cell r="K10">
            <v>0</v>
          </cell>
        </row>
        <row r="11">
          <cell r="B11">
            <v>25.420833333333334</v>
          </cell>
          <cell r="C11">
            <v>33.5</v>
          </cell>
          <cell r="D11">
            <v>18.100000000000001</v>
          </cell>
          <cell r="E11">
            <v>35.875</v>
          </cell>
          <cell r="F11">
            <v>55</v>
          </cell>
          <cell r="G11">
            <v>16</v>
          </cell>
          <cell r="H11">
            <v>29.16</v>
          </cell>
          <cell r="I11" t="str">
            <v>L</v>
          </cell>
          <cell r="J11">
            <v>52.2</v>
          </cell>
          <cell r="K11">
            <v>0</v>
          </cell>
        </row>
        <row r="12">
          <cell r="B12">
            <v>24.658333333333335</v>
          </cell>
          <cell r="C12">
            <v>33.299999999999997</v>
          </cell>
          <cell r="D12">
            <v>17.7</v>
          </cell>
          <cell r="E12">
            <v>37.958333333333336</v>
          </cell>
          <cell r="F12">
            <v>59</v>
          </cell>
          <cell r="G12">
            <v>15</v>
          </cell>
          <cell r="H12">
            <v>29.880000000000003</v>
          </cell>
          <cell r="I12" t="str">
            <v>NE</v>
          </cell>
          <cell r="J12">
            <v>47.88</v>
          </cell>
          <cell r="K12">
            <v>0</v>
          </cell>
        </row>
        <row r="13">
          <cell r="B13">
            <v>25.333333333333332</v>
          </cell>
          <cell r="C13">
            <v>33.299999999999997</v>
          </cell>
          <cell r="D13">
            <v>19.7</v>
          </cell>
          <cell r="E13">
            <v>39.083333333333336</v>
          </cell>
          <cell r="F13">
            <v>61</v>
          </cell>
          <cell r="G13">
            <v>20</v>
          </cell>
          <cell r="H13">
            <v>25.2</v>
          </cell>
          <cell r="I13" t="str">
            <v>L</v>
          </cell>
          <cell r="J13">
            <v>40.680000000000007</v>
          </cell>
          <cell r="K13">
            <v>0</v>
          </cell>
        </row>
        <row r="14">
          <cell r="B14">
            <v>14.329166666666664</v>
          </cell>
          <cell r="C14">
            <v>24.4</v>
          </cell>
          <cell r="D14">
            <v>10.6</v>
          </cell>
          <cell r="E14">
            <v>73.375</v>
          </cell>
          <cell r="F14">
            <v>91</v>
          </cell>
          <cell r="G14">
            <v>54</v>
          </cell>
          <cell r="H14">
            <v>31.680000000000003</v>
          </cell>
          <cell r="I14" t="str">
            <v>SO</v>
          </cell>
          <cell r="J14">
            <v>48.24</v>
          </cell>
          <cell r="K14">
            <v>0</v>
          </cell>
        </row>
        <row r="15">
          <cell r="B15">
            <v>16.029166666666665</v>
          </cell>
          <cell r="C15">
            <v>27.4</v>
          </cell>
          <cell r="D15">
            <v>9.8000000000000007</v>
          </cell>
          <cell r="E15">
            <v>62.625</v>
          </cell>
          <cell r="F15">
            <v>84</v>
          </cell>
          <cell r="G15">
            <v>30</v>
          </cell>
          <cell r="H15">
            <v>28.44</v>
          </cell>
          <cell r="I15" t="str">
            <v>SE</v>
          </cell>
          <cell r="J15">
            <v>45.72</v>
          </cell>
          <cell r="K15">
            <v>0</v>
          </cell>
        </row>
        <row r="16">
          <cell r="B16">
            <v>23.008333333333336</v>
          </cell>
          <cell r="C16">
            <v>32.700000000000003</v>
          </cell>
          <cell r="D16">
            <v>14.9</v>
          </cell>
          <cell r="E16">
            <v>44</v>
          </cell>
          <cell r="F16">
            <v>68</v>
          </cell>
          <cell r="G16">
            <v>20</v>
          </cell>
          <cell r="H16">
            <v>20.16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24.687499999999996</v>
          </cell>
          <cell r="C17">
            <v>33.6</v>
          </cell>
          <cell r="D17">
            <v>17.399999999999999</v>
          </cell>
          <cell r="E17">
            <v>40.833333333333336</v>
          </cell>
          <cell r="F17">
            <v>58</v>
          </cell>
          <cell r="G17">
            <v>24</v>
          </cell>
          <cell r="H17">
            <v>23.040000000000003</v>
          </cell>
          <cell r="I17" t="str">
            <v>L</v>
          </cell>
          <cell r="J17">
            <v>45</v>
          </cell>
          <cell r="K17">
            <v>0</v>
          </cell>
        </row>
        <row r="18">
          <cell r="B18">
            <v>18.912499999999998</v>
          </cell>
          <cell r="C18">
            <v>24.3</v>
          </cell>
          <cell r="D18">
            <v>14.4</v>
          </cell>
          <cell r="E18">
            <v>53.458333333333336</v>
          </cell>
          <cell r="F18">
            <v>75</v>
          </cell>
          <cell r="G18">
            <v>30</v>
          </cell>
          <cell r="H18">
            <v>32.76</v>
          </cell>
          <cell r="I18" t="str">
            <v>SO</v>
          </cell>
          <cell r="J18">
            <v>52.92</v>
          </cell>
          <cell r="K18">
            <v>0</v>
          </cell>
        </row>
        <row r="19">
          <cell r="B19">
            <v>14.666666666666666</v>
          </cell>
          <cell r="C19">
            <v>23.4</v>
          </cell>
          <cell r="D19">
            <v>8.1</v>
          </cell>
          <cell r="E19">
            <v>43.5</v>
          </cell>
          <cell r="F19">
            <v>63</v>
          </cell>
          <cell r="G19">
            <v>18</v>
          </cell>
          <cell r="H19">
            <v>37.080000000000005</v>
          </cell>
          <cell r="I19" t="str">
            <v>S</v>
          </cell>
          <cell r="J19">
            <v>55.440000000000005</v>
          </cell>
          <cell r="K19">
            <v>0</v>
          </cell>
        </row>
        <row r="20">
          <cell r="B20">
            <v>19.970833333333328</v>
          </cell>
          <cell r="C20">
            <v>32.200000000000003</v>
          </cell>
          <cell r="D20">
            <v>10.6</v>
          </cell>
          <cell r="E20">
            <v>34.416666666666664</v>
          </cell>
          <cell r="F20">
            <v>55</v>
          </cell>
          <cell r="G20">
            <v>17</v>
          </cell>
          <cell r="H20">
            <v>26.28</v>
          </cell>
          <cell r="I20" t="str">
            <v>SE</v>
          </cell>
          <cell r="J20">
            <v>45</v>
          </cell>
          <cell r="K20">
            <v>0</v>
          </cell>
        </row>
        <row r="21">
          <cell r="B21">
            <v>21.995833333333334</v>
          </cell>
          <cell r="C21">
            <v>30.4</v>
          </cell>
          <cell r="D21">
            <v>14.4</v>
          </cell>
          <cell r="E21">
            <v>35.791666666666664</v>
          </cell>
          <cell r="F21">
            <v>56</v>
          </cell>
          <cell r="G21">
            <v>20</v>
          </cell>
          <cell r="H21">
            <v>28.08</v>
          </cell>
          <cell r="I21" t="str">
            <v>SE</v>
          </cell>
          <cell r="J21">
            <v>38.159999999999997</v>
          </cell>
          <cell r="K21">
            <v>0</v>
          </cell>
        </row>
        <row r="22">
          <cell r="B22">
            <v>23.204166666666669</v>
          </cell>
          <cell r="C22">
            <v>33</v>
          </cell>
          <cell r="D22">
            <v>15.1</v>
          </cell>
          <cell r="E22">
            <v>38.416666666666664</v>
          </cell>
          <cell r="F22">
            <v>62</v>
          </cell>
          <cell r="G22">
            <v>16</v>
          </cell>
          <cell r="H22">
            <v>24.12</v>
          </cell>
          <cell r="I22" t="str">
            <v>SE</v>
          </cell>
          <cell r="J22">
            <v>35.28</v>
          </cell>
          <cell r="K22">
            <v>0</v>
          </cell>
        </row>
        <row r="23">
          <cell r="B23">
            <v>25.341666666666665</v>
          </cell>
          <cell r="C23">
            <v>34.1</v>
          </cell>
          <cell r="D23">
            <v>15.6</v>
          </cell>
          <cell r="E23">
            <v>33.625</v>
          </cell>
          <cell r="F23">
            <v>62</v>
          </cell>
          <cell r="G23">
            <v>15</v>
          </cell>
          <cell r="H23">
            <v>25.92</v>
          </cell>
          <cell r="I23" t="str">
            <v>SE</v>
          </cell>
          <cell r="J23">
            <v>35.64</v>
          </cell>
          <cell r="K23">
            <v>0</v>
          </cell>
        </row>
        <row r="24">
          <cell r="B24">
            <v>26.487500000000001</v>
          </cell>
          <cell r="C24">
            <v>33.700000000000003</v>
          </cell>
          <cell r="D24">
            <v>19.3</v>
          </cell>
          <cell r="E24">
            <v>30.041666666666668</v>
          </cell>
          <cell r="F24">
            <v>48</v>
          </cell>
          <cell r="G24">
            <v>17</v>
          </cell>
          <cell r="H24">
            <v>27.720000000000002</v>
          </cell>
          <cell r="I24" t="str">
            <v>SE</v>
          </cell>
          <cell r="J24">
            <v>42.12</v>
          </cell>
          <cell r="K24">
            <v>0</v>
          </cell>
        </row>
        <row r="25">
          <cell r="B25">
            <v>25.941666666666663</v>
          </cell>
          <cell r="C25">
            <v>33.4</v>
          </cell>
          <cell r="D25">
            <v>18.600000000000001</v>
          </cell>
          <cell r="E25">
            <v>30.5</v>
          </cell>
          <cell r="F25">
            <v>49</v>
          </cell>
          <cell r="G25">
            <v>15</v>
          </cell>
          <cell r="H25">
            <v>38.519999999999996</v>
          </cell>
          <cell r="I25" t="str">
            <v>L</v>
          </cell>
          <cell r="J25">
            <v>51.480000000000004</v>
          </cell>
          <cell r="K25">
            <v>0</v>
          </cell>
        </row>
        <row r="26">
          <cell r="B26">
            <v>25.933333333333337</v>
          </cell>
          <cell r="C26">
            <v>34.4</v>
          </cell>
          <cell r="D26">
            <v>18.600000000000001</v>
          </cell>
          <cell r="E26">
            <v>33.208333333333336</v>
          </cell>
          <cell r="F26">
            <v>52</v>
          </cell>
          <cell r="G26">
            <v>17</v>
          </cell>
          <cell r="H26">
            <v>30.6</v>
          </cell>
          <cell r="I26" t="str">
            <v>L</v>
          </cell>
          <cell r="J26">
            <v>50.04</v>
          </cell>
          <cell r="K26">
            <v>0</v>
          </cell>
        </row>
        <row r="27">
          <cell r="B27">
            <v>27.791666666666668</v>
          </cell>
          <cell r="C27">
            <v>35.799999999999997</v>
          </cell>
          <cell r="D27">
            <v>19.100000000000001</v>
          </cell>
          <cell r="E27">
            <v>28.708333333333332</v>
          </cell>
          <cell r="F27">
            <v>53</v>
          </cell>
          <cell r="G27">
            <v>14</v>
          </cell>
          <cell r="H27">
            <v>30.240000000000002</v>
          </cell>
          <cell r="I27" t="str">
            <v>L</v>
          </cell>
          <cell r="J27">
            <v>41.04</v>
          </cell>
          <cell r="K27">
            <v>0</v>
          </cell>
        </row>
        <row r="28">
          <cell r="B28">
            <v>24.129166666666674</v>
          </cell>
          <cell r="C28">
            <v>31</v>
          </cell>
          <cell r="D28">
            <v>17</v>
          </cell>
          <cell r="E28">
            <v>59.916666666666664</v>
          </cell>
          <cell r="F28">
            <v>92</v>
          </cell>
          <cell r="G28">
            <v>24</v>
          </cell>
          <cell r="H28">
            <v>21.96</v>
          </cell>
          <cell r="I28" t="str">
            <v>O</v>
          </cell>
          <cell r="J28">
            <v>32.04</v>
          </cell>
          <cell r="K28">
            <v>0</v>
          </cell>
        </row>
        <row r="29">
          <cell r="B29">
            <v>18.195833333333333</v>
          </cell>
          <cell r="C29">
            <v>22.8</v>
          </cell>
          <cell r="D29">
            <v>13.1</v>
          </cell>
          <cell r="E29">
            <v>64.125</v>
          </cell>
          <cell r="F29">
            <v>82</v>
          </cell>
          <cell r="G29">
            <v>42</v>
          </cell>
          <cell r="H29">
            <v>24.48</v>
          </cell>
          <cell r="I29" t="str">
            <v>SO</v>
          </cell>
          <cell r="J29">
            <v>37.800000000000004</v>
          </cell>
          <cell r="K29">
            <v>0</v>
          </cell>
        </row>
        <row r="30">
          <cell r="B30">
            <v>12.083333333333334</v>
          </cell>
          <cell r="C30">
            <v>17.3</v>
          </cell>
          <cell r="D30">
            <v>8.1999999999999993</v>
          </cell>
          <cell r="E30">
            <v>74.708333333333329</v>
          </cell>
          <cell r="F30">
            <v>93</v>
          </cell>
          <cell r="G30">
            <v>57</v>
          </cell>
          <cell r="H30">
            <v>25.92</v>
          </cell>
          <cell r="I30" t="str">
            <v>SO</v>
          </cell>
          <cell r="J30">
            <v>44.64</v>
          </cell>
          <cell r="K30">
            <v>0</v>
          </cell>
        </row>
        <row r="31">
          <cell r="B31">
            <v>13.041666666666666</v>
          </cell>
          <cell r="C31">
            <v>20.9</v>
          </cell>
          <cell r="D31">
            <v>7.6</v>
          </cell>
          <cell r="E31">
            <v>65.041666666666671</v>
          </cell>
          <cell r="F31">
            <v>91</v>
          </cell>
          <cell r="G31">
            <v>33</v>
          </cell>
          <cell r="H31">
            <v>21.6</v>
          </cell>
          <cell r="I31" t="str">
            <v>SO</v>
          </cell>
          <cell r="J31">
            <v>36</v>
          </cell>
          <cell r="K31">
            <v>0</v>
          </cell>
        </row>
        <row r="32">
          <cell r="B32">
            <v>14.608333333333334</v>
          </cell>
          <cell r="C32">
            <v>25.2</v>
          </cell>
          <cell r="D32">
            <v>7.4</v>
          </cell>
          <cell r="E32">
            <v>45.208333333333336</v>
          </cell>
          <cell r="F32">
            <v>74</v>
          </cell>
          <cell r="G32">
            <v>15</v>
          </cell>
          <cell r="H32">
            <v>33.840000000000003</v>
          </cell>
          <cell r="I32" t="str">
            <v>SE</v>
          </cell>
          <cell r="J32">
            <v>46.080000000000005</v>
          </cell>
          <cell r="K32">
            <v>0</v>
          </cell>
        </row>
        <row r="33">
          <cell r="B33">
            <v>19.387499999999999</v>
          </cell>
          <cell r="C33">
            <v>31.7</v>
          </cell>
          <cell r="D33">
            <v>10.4</v>
          </cell>
          <cell r="E33">
            <v>29</v>
          </cell>
          <cell r="F33">
            <v>49</v>
          </cell>
          <cell r="G33">
            <v>13</v>
          </cell>
          <cell r="H33">
            <v>31.319999999999997</v>
          </cell>
          <cell r="I33" t="str">
            <v>SE</v>
          </cell>
          <cell r="J33">
            <v>45.72</v>
          </cell>
          <cell r="K33">
            <v>0</v>
          </cell>
        </row>
        <row r="34">
          <cell r="B34">
            <v>25.879166666666674</v>
          </cell>
          <cell r="C34">
            <v>35.9</v>
          </cell>
          <cell r="D34">
            <v>16.7</v>
          </cell>
          <cell r="E34">
            <v>22.041666666666668</v>
          </cell>
          <cell r="F34">
            <v>32</v>
          </cell>
          <cell r="G34">
            <v>13</v>
          </cell>
          <cell r="H34">
            <v>23.759999999999998</v>
          </cell>
          <cell r="I34" t="str">
            <v>SE</v>
          </cell>
          <cell r="J34">
            <v>31.680000000000003</v>
          </cell>
          <cell r="K34">
            <v>0</v>
          </cell>
        </row>
        <row r="35">
          <cell r="B35">
            <v>27.195833333333336</v>
          </cell>
          <cell r="C35">
            <v>35.299999999999997</v>
          </cell>
          <cell r="D35">
            <v>19.5</v>
          </cell>
          <cell r="E35">
            <v>35.083333333333336</v>
          </cell>
          <cell r="F35">
            <v>53</v>
          </cell>
          <cell r="G35">
            <v>23</v>
          </cell>
          <cell r="H35">
            <v>25.92</v>
          </cell>
          <cell r="I35" t="str">
            <v>L</v>
          </cell>
          <cell r="J35">
            <v>38.880000000000003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>
            <v>24.412499999999998</v>
          </cell>
        </row>
      </sheetData>
      <sheetData sheetId="6" refreshError="1"/>
      <sheetData sheetId="7" refreshError="1">
        <row r="5">
          <cell r="B5">
            <v>23.362500000000001</v>
          </cell>
          <cell r="C5">
            <v>33.1</v>
          </cell>
          <cell r="D5">
            <v>15.7</v>
          </cell>
          <cell r="E5">
            <v>48.791666666666664</v>
          </cell>
          <cell r="F5">
            <v>78</v>
          </cell>
          <cell r="G5">
            <v>22</v>
          </cell>
          <cell r="H5">
            <v>13.32</v>
          </cell>
          <cell r="I5" t="str">
            <v>NE</v>
          </cell>
          <cell r="J5">
            <v>31.319999999999997</v>
          </cell>
          <cell r="K5">
            <v>0</v>
          </cell>
        </row>
        <row r="6">
          <cell r="B6">
            <v>23.983333333333334</v>
          </cell>
          <cell r="C6">
            <v>34</v>
          </cell>
          <cell r="D6">
            <v>15.5</v>
          </cell>
          <cell r="E6">
            <v>51.791666666666664</v>
          </cell>
          <cell r="F6">
            <v>82</v>
          </cell>
          <cell r="G6">
            <v>21</v>
          </cell>
          <cell r="H6">
            <v>5.7600000000000007</v>
          </cell>
          <cell r="I6" t="str">
            <v>N</v>
          </cell>
          <cell r="J6">
            <v>20.16</v>
          </cell>
          <cell r="K6">
            <v>0</v>
          </cell>
        </row>
        <row r="7">
          <cell r="B7">
            <v>24.916666666666668</v>
          </cell>
          <cell r="C7">
            <v>33.799999999999997</v>
          </cell>
          <cell r="D7">
            <v>17.100000000000001</v>
          </cell>
          <cell r="E7">
            <v>47.333333333333336</v>
          </cell>
          <cell r="F7">
            <v>74</v>
          </cell>
          <cell r="G7">
            <v>20</v>
          </cell>
          <cell r="H7">
            <v>12.24</v>
          </cell>
          <cell r="I7" t="str">
            <v>N</v>
          </cell>
          <cell r="J7">
            <v>30.6</v>
          </cell>
          <cell r="K7">
            <v>0</v>
          </cell>
        </row>
        <row r="8">
          <cell r="B8">
            <v>25.441666666666666</v>
          </cell>
          <cell r="C8">
            <v>35.200000000000003</v>
          </cell>
          <cell r="D8">
            <v>17.5</v>
          </cell>
          <cell r="E8">
            <v>43.083333333333336</v>
          </cell>
          <cell r="F8">
            <v>69</v>
          </cell>
          <cell r="G8">
            <v>21</v>
          </cell>
          <cell r="H8">
            <v>11.16</v>
          </cell>
          <cell r="I8" t="str">
            <v>N</v>
          </cell>
          <cell r="J8">
            <v>27</v>
          </cell>
          <cell r="K8">
            <v>0</v>
          </cell>
        </row>
        <row r="9">
          <cell r="B9">
            <v>25.458333333333332</v>
          </cell>
          <cell r="C9">
            <v>34.299999999999997</v>
          </cell>
          <cell r="D9">
            <v>18</v>
          </cell>
          <cell r="E9">
            <v>50.041666666666664</v>
          </cell>
          <cell r="F9">
            <v>79</v>
          </cell>
          <cell r="G9">
            <v>19</v>
          </cell>
          <cell r="H9">
            <v>13.32</v>
          </cell>
          <cell r="I9" t="str">
            <v>NE</v>
          </cell>
          <cell r="J9">
            <v>27.36</v>
          </cell>
          <cell r="K9">
            <v>0</v>
          </cell>
        </row>
        <row r="10">
          <cell r="B10">
            <v>24.474999999999998</v>
          </cell>
          <cell r="C10">
            <v>34.9</v>
          </cell>
          <cell r="D10">
            <v>15.9</v>
          </cell>
          <cell r="E10">
            <v>50.333333333333336</v>
          </cell>
          <cell r="F10">
            <v>82</v>
          </cell>
          <cell r="G10">
            <v>15</v>
          </cell>
          <cell r="H10">
            <v>11.16</v>
          </cell>
          <cell r="I10" t="str">
            <v>NE</v>
          </cell>
          <cell r="J10">
            <v>23.759999999999998</v>
          </cell>
          <cell r="K10">
            <v>0</v>
          </cell>
        </row>
        <row r="11">
          <cell r="B11">
            <v>24.508333333333329</v>
          </cell>
          <cell r="C11">
            <v>33.6</v>
          </cell>
          <cell r="D11">
            <v>17.3</v>
          </cell>
          <cell r="E11">
            <v>49.041666666666664</v>
          </cell>
          <cell r="F11">
            <v>79</v>
          </cell>
          <cell r="G11">
            <v>23</v>
          </cell>
          <cell r="H11">
            <v>15.48</v>
          </cell>
          <cell r="I11" t="str">
            <v>NE</v>
          </cell>
          <cell r="J11">
            <v>31.319999999999997</v>
          </cell>
          <cell r="K11">
            <v>0</v>
          </cell>
        </row>
        <row r="12">
          <cell r="B12">
            <v>24.833333333333339</v>
          </cell>
          <cell r="C12">
            <v>33.5</v>
          </cell>
          <cell r="D12">
            <v>18.600000000000001</v>
          </cell>
          <cell r="E12">
            <v>48.541666666666664</v>
          </cell>
          <cell r="F12">
            <v>77</v>
          </cell>
          <cell r="G12">
            <v>22</v>
          </cell>
          <cell r="H12">
            <v>16.2</v>
          </cell>
          <cell r="I12" t="str">
            <v>NE</v>
          </cell>
          <cell r="J12">
            <v>36.72</v>
          </cell>
          <cell r="K12">
            <v>0</v>
          </cell>
        </row>
        <row r="13">
          <cell r="B13">
            <v>25.474999999999998</v>
          </cell>
          <cell r="C13">
            <v>35.4</v>
          </cell>
          <cell r="D13">
            <v>17.5</v>
          </cell>
          <cell r="E13">
            <v>48.583333333333336</v>
          </cell>
          <cell r="F13">
            <v>84</v>
          </cell>
          <cell r="G13">
            <v>18</v>
          </cell>
          <cell r="H13">
            <v>12.6</v>
          </cell>
          <cell r="I13" t="str">
            <v>N</v>
          </cell>
          <cell r="J13">
            <v>30.240000000000002</v>
          </cell>
          <cell r="K13">
            <v>0</v>
          </cell>
        </row>
        <row r="14">
          <cell r="B14">
            <v>17.416666666666664</v>
          </cell>
          <cell r="C14">
            <v>26.4</v>
          </cell>
          <cell r="D14">
            <v>13.4</v>
          </cell>
          <cell r="E14">
            <v>65.125</v>
          </cell>
          <cell r="F14">
            <v>78</v>
          </cell>
          <cell r="G14">
            <v>42</v>
          </cell>
          <cell r="H14">
            <v>16.920000000000002</v>
          </cell>
          <cell r="I14" t="str">
            <v>SO</v>
          </cell>
          <cell r="J14">
            <v>36.36</v>
          </cell>
          <cell r="K14">
            <v>0</v>
          </cell>
        </row>
        <row r="15">
          <cell r="B15">
            <v>13.154166666666667</v>
          </cell>
          <cell r="C15">
            <v>19.7</v>
          </cell>
          <cell r="D15">
            <v>8.6</v>
          </cell>
          <cell r="E15">
            <v>61.458333333333336</v>
          </cell>
          <cell r="F15">
            <v>82</v>
          </cell>
          <cell r="G15">
            <v>32</v>
          </cell>
          <cell r="H15">
            <v>6.84</v>
          </cell>
          <cell r="I15" t="str">
            <v>S</v>
          </cell>
          <cell r="J15">
            <v>15.48</v>
          </cell>
          <cell r="K15">
            <v>0</v>
          </cell>
        </row>
        <row r="16">
          <cell r="B16">
            <v>18.845833333333335</v>
          </cell>
          <cell r="C16">
            <v>31.7</v>
          </cell>
          <cell r="D16">
            <v>10.1</v>
          </cell>
          <cell r="E16">
            <v>52.833333333333336</v>
          </cell>
          <cell r="F16">
            <v>81</v>
          </cell>
          <cell r="G16">
            <v>23</v>
          </cell>
          <cell r="H16">
            <v>8.2799999999999994</v>
          </cell>
          <cell r="I16" t="str">
            <v>NE</v>
          </cell>
          <cell r="J16">
            <v>20.16</v>
          </cell>
          <cell r="K16">
            <v>0</v>
          </cell>
        </row>
        <row r="17">
          <cell r="B17">
            <v>24.362499999999997</v>
          </cell>
          <cell r="C17">
            <v>34.700000000000003</v>
          </cell>
          <cell r="D17">
            <v>16.3</v>
          </cell>
          <cell r="E17">
            <v>48.625</v>
          </cell>
          <cell r="F17">
            <v>79</v>
          </cell>
          <cell r="G17">
            <v>20</v>
          </cell>
          <cell r="H17">
            <v>12.6</v>
          </cell>
          <cell r="I17" t="str">
            <v>NE</v>
          </cell>
          <cell r="J17">
            <v>32.04</v>
          </cell>
          <cell r="K17">
            <v>0</v>
          </cell>
        </row>
        <row r="18">
          <cell r="B18">
            <v>18.754166666666666</v>
          </cell>
          <cell r="C18">
            <v>28</v>
          </cell>
          <cell r="D18">
            <v>14</v>
          </cell>
          <cell r="E18">
            <v>50.375</v>
          </cell>
          <cell r="F18">
            <v>73</v>
          </cell>
          <cell r="G18">
            <v>27</v>
          </cell>
          <cell r="H18">
            <v>20.88</v>
          </cell>
          <cell r="I18" t="str">
            <v>SO</v>
          </cell>
          <cell r="J18">
            <v>48.6</v>
          </cell>
          <cell r="K18">
            <v>0</v>
          </cell>
        </row>
        <row r="19">
          <cell r="B19">
            <v>14.466666666666669</v>
          </cell>
          <cell r="C19">
            <v>23.5</v>
          </cell>
          <cell r="D19">
            <v>7.4</v>
          </cell>
          <cell r="E19">
            <v>49.583333333333336</v>
          </cell>
          <cell r="F19">
            <v>81</v>
          </cell>
          <cell r="G19">
            <v>19</v>
          </cell>
          <cell r="H19">
            <v>13.68</v>
          </cell>
          <cell r="I19" t="str">
            <v>SE</v>
          </cell>
          <cell r="J19">
            <v>27.36</v>
          </cell>
          <cell r="K19">
            <v>0</v>
          </cell>
        </row>
        <row r="20">
          <cell r="B20">
            <v>16.579166666666666</v>
          </cell>
          <cell r="C20">
            <v>27</v>
          </cell>
          <cell r="D20">
            <v>8.1999999999999993</v>
          </cell>
          <cell r="E20">
            <v>54.666666666666664</v>
          </cell>
          <cell r="F20">
            <v>89</v>
          </cell>
          <cell r="G20">
            <v>25</v>
          </cell>
          <cell r="H20">
            <v>9.3600000000000012</v>
          </cell>
          <cell r="I20" t="str">
            <v>S</v>
          </cell>
          <cell r="J20">
            <v>25.56</v>
          </cell>
          <cell r="K20">
            <v>0</v>
          </cell>
        </row>
        <row r="21">
          <cell r="B21">
            <v>17.845833333333331</v>
          </cell>
          <cell r="C21">
            <v>27.7</v>
          </cell>
          <cell r="D21">
            <v>10</v>
          </cell>
          <cell r="E21">
            <v>55.166666666666664</v>
          </cell>
          <cell r="F21">
            <v>90</v>
          </cell>
          <cell r="G21">
            <v>24</v>
          </cell>
          <cell r="H21">
            <v>12.24</v>
          </cell>
          <cell r="I21" t="str">
            <v>S</v>
          </cell>
          <cell r="J21">
            <v>27</v>
          </cell>
          <cell r="K21">
            <v>0</v>
          </cell>
        </row>
        <row r="22">
          <cell r="B22">
            <v>19.783333333333331</v>
          </cell>
          <cell r="C22">
            <v>29.3</v>
          </cell>
          <cell r="D22">
            <v>12.2</v>
          </cell>
          <cell r="E22">
            <v>58.208333333333336</v>
          </cell>
          <cell r="F22">
            <v>90</v>
          </cell>
          <cell r="G22">
            <v>26</v>
          </cell>
          <cell r="H22">
            <v>7.9200000000000008</v>
          </cell>
          <cell r="I22" t="str">
            <v>S</v>
          </cell>
          <cell r="J22">
            <v>22.68</v>
          </cell>
          <cell r="K22">
            <v>0</v>
          </cell>
        </row>
        <row r="23">
          <cell r="B23">
            <v>21.445833333333336</v>
          </cell>
          <cell r="C23">
            <v>31.6</v>
          </cell>
          <cell r="D23">
            <v>13.4</v>
          </cell>
          <cell r="E23">
            <v>59.25</v>
          </cell>
          <cell r="F23">
            <v>89</v>
          </cell>
          <cell r="G23">
            <v>22</v>
          </cell>
          <cell r="H23">
            <v>7.5600000000000005</v>
          </cell>
          <cell r="I23" t="str">
            <v>S</v>
          </cell>
          <cell r="J23">
            <v>21.6</v>
          </cell>
          <cell r="K23">
            <v>0</v>
          </cell>
        </row>
        <row r="24">
          <cell r="B24">
            <v>22.808333333333334</v>
          </cell>
          <cell r="C24">
            <v>32.1</v>
          </cell>
          <cell r="D24">
            <v>15.4</v>
          </cell>
          <cell r="E24">
            <v>51.958333333333336</v>
          </cell>
          <cell r="F24">
            <v>78</v>
          </cell>
          <cell r="G24">
            <v>25</v>
          </cell>
          <cell r="H24">
            <v>10.44</v>
          </cell>
          <cell r="I24" t="str">
            <v>S</v>
          </cell>
          <cell r="J24">
            <v>26.64</v>
          </cell>
          <cell r="K24">
            <v>0</v>
          </cell>
        </row>
        <row r="25">
          <cell r="B25">
            <v>24.183333333333341</v>
          </cell>
          <cell r="C25">
            <v>32.4</v>
          </cell>
          <cell r="D25">
            <v>17.899999999999999</v>
          </cell>
          <cell r="E25">
            <v>43.833333333333336</v>
          </cell>
          <cell r="F25">
            <v>64</v>
          </cell>
          <cell r="G25">
            <v>20</v>
          </cell>
          <cell r="H25">
            <v>15.120000000000001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25.329166666666669</v>
          </cell>
          <cell r="C26">
            <v>34.5</v>
          </cell>
          <cell r="D26">
            <v>19.5</v>
          </cell>
          <cell r="E26">
            <v>46.375</v>
          </cell>
          <cell r="F26">
            <v>72</v>
          </cell>
          <cell r="G26">
            <v>19</v>
          </cell>
          <cell r="H26">
            <v>8.64</v>
          </cell>
          <cell r="I26" t="str">
            <v>NE</v>
          </cell>
          <cell r="J26">
            <v>26.28</v>
          </cell>
          <cell r="K26">
            <v>0</v>
          </cell>
        </row>
        <row r="27">
          <cell r="B27">
            <v>26.770833333333332</v>
          </cell>
          <cell r="C27">
            <v>37.299999999999997</v>
          </cell>
          <cell r="D27">
            <v>19</v>
          </cell>
          <cell r="E27">
            <v>41.708333333333336</v>
          </cell>
          <cell r="F27">
            <v>71</v>
          </cell>
          <cell r="G27">
            <v>15</v>
          </cell>
          <cell r="H27">
            <v>9.3600000000000012</v>
          </cell>
          <cell r="I27" t="str">
            <v>NE</v>
          </cell>
          <cell r="J27">
            <v>27</v>
          </cell>
          <cell r="K27">
            <v>0</v>
          </cell>
        </row>
        <row r="28">
          <cell r="B28">
            <v>27.433333333333337</v>
          </cell>
          <cell r="C28">
            <v>36.299999999999997</v>
          </cell>
          <cell r="D28">
            <v>20.7</v>
          </cell>
          <cell r="E28">
            <v>40.625</v>
          </cell>
          <cell r="F28">
            <v>65</v>
          </cell>
          <cell r="G28">
            <v>19</v>
          </cell>
          <cell r="H28">
            <v>12.24</v>
          </cell>
          <cell r="I28" t="str">
            <v>NE</v>
          </cell>
          <cell r="J28">
            <v>27.36</v>
          </cell>
          <cell r="K28">
            <v>0</v>
          </cell>
        </row>
        <row r="29">
          <cell r="B29">
            <v>24.304166666666664</v>
          </cell>
          <cell r="C29">
            <v>33.700000000000003</v>
          </cell>
          <cell r="D29">
            <v>17.600000000000001</v>
          </cell>
          <cell r="E29">
            <v>53.625</v>
          </cell>
          <cell r="F29">
            <v>73</v>
          </cell>
          <cell r="G29">
            <v>26</v>
          </cell>
          <cell r="H29">
            <v>15.840000000000002</v>
          </cell>
          <cell r="I29" t="str">
            <v>S</v>
          </cell>
          <cell r="J29">
            <v>27.36</v>
          </cell>
          <cell r="K29">
            <v>0</v>
          </cell>
        </row>
        <row r="30">
          <cell r="B30">
            <v>16.600000000000001</v>
          </cell>
          <cell r="C30">
            <v>21.5</v>
          </cell>
          <cell r="D30">
            <v>12.6</v>
          </cell>
          <cell r="E30">
            <v>63.916666666666664</v>
          </cell>
          <cell r="F30">
            <v>77</v>
          </cell>
          <cell r="G30">
            <v>48</v>
          </cell>
          <cell r="H30">
            <v>15.840000000000002</v>
          </cell>
          <cell r="I30" t="str">
            <v>SO</v>
          </cell>
          <cell r="J30">
            <v>35.64</v>
          </cell>
          <cell r="K30">
            <v>0</v>
          </cell>
        </row>
        <row r="31">
          <cell r="B31">
            <v>12.891666666666667</v>
          </cell>
          <cell r="C31">
            <v>18.899999999999999</v>
          </cell>
          <cell r="D31">
            <v>8.8000000000000007</v>
          </cell>
          <cell r="E31">
            <v>65.083333333333329</v>
          </cell>
          <cell r="F31">
            <v>85</v>
          </cell>
          <cell r="G31">
            <v>41</v>
          </cell>
          <cell r="H31">
            <v>18.36</v>
          </cell>
          <cell r="I31" t="str">
            <v>SO</v>
          </cell>
          <cell r="J31">
            <v>34.92</v>
          </cell>
          <cell r="K31">
            <v>0.60000000000000009</v>
          </cell>
        </row>
        <row r="32">
          <cell r="B32">
            <v>13.141666666666667</v>
          </cell>
          <cell r="C32">
            <v>24.2</v>
          </cell>
          <cell r="D32">
            <v>5.5</v>
          </cell>
          <cell r="E32">
            <v>56.541666666666664</v>
          </cell>
          <cell r="F32">
            <v>83</v>
          </cell>
          <cell r="G32">
            <v>20</v>
          </cell>
          <cell r="H32">
            <v>8.2799999999999994</v>
          </cell>
          <cell r="I32" t="str">
            <v>S</v>
          </cell>
          <cell r="J32">
            <v>18</v>
          </cell>
          <cell r="K32">
            <v>0</v>
          </cell>
        </row>
        <row r="33">
          <cell r="B33">
            <v>18.066666666666666</v>
          </cell>
          <cell r="C33">
            <v>30.2</v>
          </cell>
          <cell r="D33">
            <v>8.5</v>
          </cell>
          <cell r="E33">
            <v>49.791666666666664</v>
          </cell>
          <cell r="F33">
            <v>84</v>
          </cell>
          <cell r="G33">
            <v>16</v>
          </cell>
          <cell r="H33">
            <v>10.08</v>
          </cell>
          <cell r="I33" t="str">
            <v>SO</v>
          </cell>
          <cell r="J33">
            <v>19.440000000000001</v>
          </cell>
          <cell r="K33">
            <v>0</v>
          </cell>
        </row>
        <row r="34">
          <cell r="B34">
            <v>22.1875</v>
          </cell>
          <cell r="C34">
            <v>35.4</v>
          </cell>
          <cell r="D34">
            <v>11.8</v>
          </cell>
          <cell r="E34">
            <v>44.875</v>
          </cell>
          <cell r="F34">
            <v>73</v>
          </cell>
          <cell r="G34">
            <v>15</v>
          </cell>
          <cell r="H34">
            <v>14.04</v>
          </cell>
          <cell r="I34" t="str">
            <v>NE</v>
          </cell>
          <cell r="J34">
            <v>30.240000000000002</v>
          </cell>
          <cell r="K34">
            <v>0</v>
          </cell>
        </row>
        <row r="35">
          <cell r="B35">
            <v>26.312500000000004</v>
          </cell>
          <cell r="C35">
            <v>34.299999999999997</v>
          </cell>
          <cell r="D35">
            <v>19.399999999999999</v>
          </cell>
          <cell r="E35">
            <v>38.083333333333336</v>
          </cell>
          <cell r="F35">
            <v>58</v>
          </cell>
          <cell r="G35">
            <v>23</v>
          </cell>
          <cell r="H35">
            <v>13.68</v>
          </cell>
          <cell r="I35" t="str">
            <v>NE</v>
          </cell>
          <cell r="J35">
            <v>31.319999999999997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27.866666666666671</v>
          </cell>
        </row>
      </sheetData>
      <sheetData sheetId="4">
        <row r="5">
          <cell r="B5">
            <v>25.016666666666669</v>
          </cell>
        </row>
      </sheetData>
      <sheetData sheetId="5">
        <row r="5">
          <cell r="B5">
            <v>24.425000000000001</v>
          </cell>
        </row>
      </sheetData>
      <sheetData sheetId="6"/>
      <sheetData sheetId="7">
        <row r="5">
          <cell r="B5">
            <v>22.974999999999998</v>
          </cell>
          <cell r="C5">
            <v>34.5</v>
          </cell>
          <cell r="D5">
            <v>14.2</v>
          </cell>
          <cell r="E5">
            <v>65.291666666666671</v>
          </cell>
          <cell r="F5">
            <v>94</v>
          </cell>
          <cell r="G5">
            <v>27</v>
          </cell>
          <cell r="H5">
            <v>10.8</v>
          </cell>
          <cell r="I5" t="str">
            <v>SE</v>
          </cell>
          <cell r="J5">
            <v>30.6</v>
          </cell>
          <cell r="K5">
            <v>0</v>
          </cell>
        </row>
        <row r="6">
          <cell r="B6">
            <v>23.916666666666671</v>
          </cell>
          <cell r="C6">
            <v>34.9</v>
          </cell>
          <cell r="D6">
            <v>15.4</v>
          </cell>
          <cell r="E6">
            <v>69.75</v>
          </cell>
          <cell r="F6">
            <v>96</v>
          </cell>
          <cell r="G6">
            <v>28</v>
          </cell>
          <cell r="H6">
            <v>12.24</v>
          </cell>
          <cell r="I6" t="str">
            <v>SE</v>
          </cell>
          <cell r="J6">
            <v>27</v>
          </cell>
          <cell r="K6">
            <v>0</v>
          </cell>
        </row>
        <row r="7">
          <cell r="B7">
            <v>23.779166666666669</v>
          </cell>
          <cell r="C7">
            <v>33.700000000000003</v>
          </cell>
          <cell r="D7">
            <v>16.3</v>
          </cell>
          <cell r="E7">
            <v>70.333333333333329</v>
          </cell>
          <cell r="F7">
            <v>97</v>
          </cell>
          <cell r="G7">
            <v>29</v>
          </cell>
          <cell r="H7">
            <v>10.8</v>
          </cell>
          <cell r="I7" t="str">
            <v>SE</v>
          </cell>
          <cell r="J7">
            <v>25.2</v>
          </cell>
          <cell r="K7">
            <v>0.2</v>
          </cell>
        </row>
        <row r="8">
          <cell r="B8">
            <v>24.25</v>
          </cell>
          <cell r="C8">
            <v>34</v>
          </cell>
          <cell r="D8">
            <v>17</v>
          </cell>
          <cell r="E8">
            <v>69.666666666666671</v>
          </cell>
          <cell r="F8">
            <v>95</v>
          </cell>
          <cell r="G8">
            <v>30</v>
          </cell>
          <cell r="H8">
            <v>7.9200000000000008</v>
          </cell>
          <cell r="I8" t="str">
            <v>SE</v>
          </cell>
          <cell r="J8">
            <v>15.48</v>
          </cell>
          <cell r="K8">
            <v>0</v>
          </cell>
        </row>
        <row r="9">
          <cell r="B9">
            <v>26.075000000000003</v>
          </cell>
          <cell r="C9">
            <v>35.4</v>
          </cell>
          <cell r="D9">
            <v>19.5</v>
          </cell>
          <cell r="E9">
            <v>64.708333333333329</v>
          </cell>
          <cell r="F9">
            <v>92</v>
          </cell>
          <cell r="G9">
            <v>27</v>
          </cell>
          <cell r="H9">
            <v>11.16</v>
          </cell>
          <cell r="I9" t="str">
            <v>SE</v>
          </cell>
          <cell r="J9">
            <v>24.12</v>
          </cell>
          <cell r="K9">
            <v>0</v>
          </cell>
        </row>
        <row r="10">
          <cell r="B10">
            <v>24.637499999999999</v>
          </cell>
          <cell r="C10">
            <v>36.299999999999997</v>
          </cell>
          <cell r="D10">
            <v>16.2</v>
          </cell>
          <cell r="E10">
            <v>66.291666666666671</v>
          </cell>
          <cell r="F10">
            <v>97</v>
          </cell>
          <cell r="G10">
            <v>17</v>
          </cell>
          <cell r="H10">
            <v>7.5600000000000005</v>
          </cell>
          <cell r="I10" t="str">
            <v>SE</v>
          </cell>
          <cell r="J10">
            <v>17.64</v>
          </cell>
          <cell r="K10">
            <v>0</v>
          </cell>
        </row>
        <row r="11">
          <cell r="B11">
            <v>23.92916666666666</v>
          </cell>
          <cell r="C11">
            <v>34.799999999999997</v>
          </cell>
          <cell r="D11">
            <v>15.1</v>
          </cell>
          <cell r="E11">
            <v>59.958333333333336</v>
          </cell>
          <cell r="F11">
            <v>92</v>
          </cell>
          <cell r="G11">
            <v>20</v>
          </cell>
          <cell r="H11">
            <v>20.88</v>
          </cell>
          <cell r="I11" t="str">
            <v>SE</v>
          </cell>
          <cell r="J11">
            <v>42.480000000000004</v>
          </cell>
          <cell r="K11">
            <v>0</v>
          </cell>
        </row>
        <row r="12">
          <cell r="B12">
            <v>22.133333333333336</v>
          </cell>
          <cell r="C12">
            <v>32.700000000000003</v>
          </cell>
          <cell r="D12">
            <v>12.4</v>
          </cell>
          <cell r="E12">
            <v>52.041666666666664</v>
          </cell>
          <cell r="F12">
            <v>86</v>
          </cell>
          <cell r="G12">
            <v>23</v>
          </cell>
          <cell r="H12">
            <v>27.720000000000002</v>
          </cell>
          <cell r="I12" t="str">
            <v>L</v>
          </cell>
          <cell r="J12">
            <v>65.160000000000011</v>
          </cell>
          <cell r="K12">
            <v>0</v>
          </cell>
        </row>
        <row r="13">
          <cell r="B13">
            <v>21.829166666666669</v>
          </cell>
          <cell r="C13">
            <v>29</v>
          </cell>
          <cell r="D13">
            <v>15.2</v>
          </cell>
          <cell r="E13">
            <v>70.333333333333329</v>
          </cell>
          <cell r="F13">
            <v>91</v>
          </cell>
          <cell r="G13">
            <v>46</v>
          </cell>
          <cell r="H13">
            <v>14.4</v>
          </cell>
          <cell r="I13" t="str">
            <v>S</v>
          </cell>
          <cell r="J13">
            <v>45.36</v>
          </cell>
          <cell r="K13">
            <v>0</v>
          </cell>
        </row>
        <row r="14">
          <cell r="B14">
            <v>13.6875</v>
          </cell>
          <cell r="C14">
            <v>18.2</v>
          </cell>
          <cell r="D14">
            <v>11.5</v>
          </cell>
          <cell r="E14">
            <v>66.416666666666671</v>
          </cell>
          <cell r="F14">
            <v>79</v>
          </cell>
          <cell r="G14">
            <v>39</v>
          </cell>
          <cell r="H14">
            <v>12.96</v>
          </cell>
          <cell r="I14" t="str">
            <v>SO</v>
          </cell>
          <cell r="J14">
            <v>39.24</v>
          </cell>
          <cell r="K14">
            <v>0</v>
          </cell>
        </row>
        <row r="15">
          <cell r="B15">
            <v>13.387500000000003</v>
          </cell>
          <cell r="C15">
            <v>22</v>
          </cell>
          <cell r="D15">
            <v>7.8</v>
          </cell>
          <cell r="E15">
            <v>64.458333333333329</v>
          </cell>
          <cell r="F15">
            <v>90</v>
          </cell>
          <cell r="G15">
            <v>22</v>
          </cell>
          <cell r="H15">
            <v>14.76</v>
          </cell>
          <cell r="I15" t="str">
            <v>SE</v>
          </cell>
          <cell r="J15">
            <v>25.92</v>
          </cell>
          <cell r="K15">
            <v>0</v>
          </cell>
        </row>
        <row r="16">
          <cell r="B16">
            <v>18.150000000000002</v>
          </cell>
          <cell r="C16">
            <v>32.1</v>
          </cell>
          <cell r="D16">
            <v>8.6</v>
          </cell>
          <cell r="E16">
            <v>62.083333333333336</v>
          </cell>
          <cell r="F16">
            <v>91</v>
          </cell>
          <cell r="G16">
            <v>26</v>
          </cell>
          <cell r="H16">
            <v>9.7200000000000006</v>
          </cell>
          <cell r="I16" t="str">
            <v>SE</v>
          </cell>
          <cell r="J16">
            <v>27</v>
          </cell>
          <cell r="K16">
            <v>0</v>
          </cell>
        </row>
        <row r="17">
          <cell r="B17">
            <v>22.308333333333334</v>
          </cell>
          <cell r="C17">
            <v>33.1</v>
          </cell>
          <cell r="D17">
            <v>13.2</v>
          </cell>
          <cell r="E17">
            <v>66.458333333333329</v>
          </cell>
          <cell r="F17">
            <v>96</v>
          </cell>
          <cell r="G17">
            <v>30</v>
          </cell>
          <cell r="H17">
            <v>14.04</v>
          </cell>
          <cell r="I17" t="str">
            <v>SE</v>
          </cell>
          <cell r="J17">
            <v>53.28</v>
          </cell>
          <cell r="K17">
            <v>0</v>
          </cell>
        </row>
        <row r="18">
          <cell r="B18">
            <v>16.433333333333334</v>
          </cell>
          <cell r="C18">
            <v>20.9</v>
          </cell>
          <cell r="D18">
            <v>12.6</v>
          </cell>
          <cell r="E18">
            <v>53</v>
          </cell>
          <cell r="F18">
            <v>73</v>
          </cell>
          <cell r="G18">
            <v>28</v>
          </cell>
          <cell r="H18">
            <v>13.32</v>
          </cell>
          <cell r="I18" t="str">
            <v>S</v>
          </cell>
          <cell r="J18">
            <v>36.72</v>
          </cell>
          <cell r="K18">
            <v>0</v>
          </cell>
        </row>
        <row r="19">
          <cell r="B19">
            <v>12.454166666666667</v>
          </cell>
          <cell r="C19">
            <v>22.5</v>
          </cell>
          <cell r="D19">
            <v>4.2</v>
          </cell>
          <cell r="E19">
            <v>55.166666666666664</v>
          </cell>
          <cell r="F19">
            <v>82</v>
          </cell>
          <cell r="G19">
            <v>24</v>
          </cell>
          <cell r="H19">
            <v>11.879999999999999</v>
          </cell>
          <cell r="I19" t="str">
            <v>S</v>
          </cell>
          <cell r="J19">
            <v>23.759999999999998</v>
          </cell>
          <cell r="K19">
            <v>0</v>
          </cell>
        </row>
        <row r="20">
          <cell r="B20">
            <v>16.383333333333336</v>
          </cell>
          <cell r="C20">
            <v>26.9</v>
          </cell>
          <cell r="D20">
            <v>8.1</v>
          </cell>
          <cell r="E20">
            <v>48.791666666666664</v>
          </cell>
          <cell r="F20">
            <v>85</v>
          </cell>
          <cell r="G20">
            <v>22</v>
          </cell>
          <cell r="H20">
            <v>12.6</v>
          </cell>
          <cell r="I20" t="str">
            <v>SE</v>
          </cell>
          <cell r="J20">
            <v>23.040000000000003</v>
          </cell>
          <cell r="K20">
            <v>0</v>
          </cell>
        </row>
        <row r="21">
          <cell r="B21">
            <v>18.612500000000001</v>
          </cell>
          <cell r="C21">
            <v>29.2</v>
          </cell>
          <cell r="D21">
            <v>10</v>
          </cell>
          <cell r="E21">
            <v>51.875</v>
          </cell>
          <cell r="F21">
            <v>82</v>
          </cell>
          <cell r="G21">
            <v>20</v>
          </cell>
          <cell r="H21">
            <v>11.16</v>
          </cell>
          <cell r="I21" t="str">
            <v>SE</v>
          </cell>
          <cell r="J21">
            <v>24.48</v>
          </cell>
          <cell r="K21">
            <v>0</v>
          </cell>
        </row>
        <row r="22">
          <cell r="B22">
            <v>20.708333333333332</v>
          </cell>
          <cell r="C22">
            <v>30.3</v>
          </cell>
          <cell r="D22">
            <v>12.5</v>
          </cell>
          <cell r="E22">
            <v>55.291666666666664</v>
          </cell>
          <cell r="F22">
            <v>82</v>
          </cell>
          <cell r="G22">
            <v>29</v>
          </cell>
          <cell r="H22">
            <v>18</v>
          </cell>
          <cell r="I22" t="str">
            <v>SE</v>
          </cell>
          <cell r="J22">
            <v>35.28</v>
          </cell>
          <cell r="K22">
            <v>0</v>
          </cell>
        </row>
        <row r="23">
          <cell r="B23">
            <v>24.104166666666668</v>
          </cell>
          <cell r="C23">
            <v>33.799999999999997</v>
          </cell>
          <cell r="D23">
            <v>17.2</v>
          </cell>
          <cell r="E23">
            <v>47.625</v>
          </cell>
          <cell r="F23">
            <v>79</v>
          </cell>
          <cell r="G23">
            <v>21</v>
          </cell>
          <cell r="H23">
            <v>13.68</v>
          </cell>
          <cell r="I23" t="str">
            <v>SE</v>
          </cell>
          <cell r="J23">
            <v>25.2</v>
          </cell>
          <cell r="K23">
            <v>0</v>
          </cell>
        </row>
        <row r="24">
          <cell r="B24">
            <v>25.129166666666666</v>
          </cell>
          <cell r="C24">
            <v>35.299999999999997</v>
          </cell>
          <cell r="D24">
            <v>18.2</v>
          </cell>
          <cell r="E24">
            <v>47.291666666666664</v>
          </cell>
          <cell r="F24">
            <v>77</v>
          </cell>
          <cell r="G24">
            <v>18</v>
          </cell>
          <cell r="H24">
            <v>25.2</v>
          </cell>
          <cell r="I24" t="str">
            <v>SE</v>
          </cell>
          <cell r="J24">
            <v>49.680000000000007</v>
          </cell>
          <cell r="K24">
            <v>0</v>
          </cell>
        </row>
        <row r="25">
          <cell r="B25">
            <v>27.216666666666665</v>
          </cell>
          <cell r="C25">
            <v>36.299999999999997</v>
          </cell>
          <cell r="D25">
            <v>18.3</v>
          </cell>
          <cell r="E25">
            <v>40.583333333333336</v>
          </cell>
          <cell r="F25">
            <v>81</v>
          </cell>
          <cell r="G25">
            <v>18</v>
          </cell>
          <cell r="H25">
            <v>16.2</v>
          </cell>
          <cell r="I25" t="str">
            <v>SE</v>
          </cell>
          <cell r="J25">
            <v>33.119999999999997</v>
          </cell>
          <cell r="K25">
            <v>0</v>
          </cell>
        </row>
        <row r="26">
          <cell r="B26">
            <v>25.599999999999998</v>
          </cell>
          <cell r="C26">
            <v>36</v>
          </cell>
          <cell r="D26">
            <v>16.100000000000001</v>
          </cell>
          <cell r="E26">
            <v>50</v>
          </cell>
          <cell r="F26">
            <v>86</v>
          </cell>
          <cell r="G26">
            <v>20</v>
          </cell>
          <cell r="H26">
            <v>14.04</v>
          </cell>
          <cell r="I26" t="str">
            <v>SE</v>
          </cell>
          <cell r="J26">
            <v>36.72</v>
          </cell>
          <cell r="K26">
            <v>0</v>
          </cell>
        </row>
        <row r="27">
          <cell r="B27">
            <v>23.924999999999997</v>
          </cell>
          <cell r="C27">
            <v>32.9</v>
          </cell>
          <cell r="D27">
            <v>17.7</v>
          </cell>
          <cell r="E27">
            <v>63.541666666666664</v>
          </cell>
          <cell r="F27">
            <v>87</v>
          </cell>
          <cell r="G27">
            <v>34</v>
          </cell>
          <cell r="H27">
            <v>7.2</v>
          </cell>
          <cell r="I27" t="str">
            <v>S</v>
          </cell>
          <cell r="J27">
            <v>24.48</v>
          </cell>
          <cell r="K27">
            <v>0</v>
          </cell>
        </row>
        <row r="28">
          <cell r="B28">
            <v>19.162499999999998</v>
          </cell>
          <cell r="C28">
            <v>25.9</v>
          </cell>
          <cell r="D28">
            <v>12.9</v>
          </cell>
          <cell r="E28">
            <v>63.208333333333336</v>
          </cell>
          <cell r="F28">
            <v>83</v>
          </cell>
          <cell r="G28">
            <v>43</v>
          </cell>
          <cell r="H28">
            <v>11.879999999999999</v>
          </cell>
          <cell r="I28" t="str">
            <v>S</v>
          </cell>
          <cell r="J28">
            <v>27.720000000000002</v>
          </cell>
          <cell r="K28">
            <v>0</v>
          </cell>
        </row>
        <row r="29">
          <cell r="B29">
            <v>13.879166666666665</v>
          </cell>
          <cell r="C29">
            <v>18.3</v>
          </cell>
          <cell r="D29">
            <v>10.4</v>
          </cell>
          <cell r="E29">
            <v>67.291666666666671</v>
          </cell>
          <cell r="F29">
            <v>76</v>
          </cell>
          <cell r="G29">
            <v>55</v>
          </cell>
          <cell r="H29">
            <v>9</v>
          </cell>
          <cell r="I29" t="str">
            <v>S</v>
          </cell>
          <cell r="J29">
            <v>30.240000000000002</v>
          </cell>
          <cell r="K29">
            <v>0</v>
          </cell>
        </row>
        <row r="30">
          <cell r="B30">
            <v>12.066666666666668</v>
          </cell>
          <cell r="C30">
            <v>15.8</v>
          </cell>
          <cell r="D30">
            <v>10.199999999999999</v>
          </cell>
          <cell r="E30">
            <v>71.166666666666671</v>
          </cell>
          <cell r="F30">
            <v>80</v>
          </cell>
          <cell r="G30">
            <v>57</v>
          </cell>
          <cell r="H30">
            <v>12.6</v>
          </cell>
          <cell r="I30" t="str">
            <v>SO</v>
          </cell>
          <cell r="J30">
            <v>33.840000000000003</v>
          </cell>
          <cell r="K30">
            <v>0</v>
          </cell>
        </row>
        <row r="31">
          <cell r="B31">
            <v>12.091666666666669</v>
          </cell>
          <cell r="C31">
            <v>21.1</v>
          </cell>
          <cell r="D31">
            <v>4.5999999999999996</v>
          </cell>
          <cell r="E31">
            <v>55.416666666666664</v>
          </cell>
          <cell r="F31">
            <v>92</v>
          </cell>
          <cell r="G31">
            <v>14</v>
          </cell>
          <cell r="H31">
            <v>12.24</v>
          </cell>
          <cell r="I31" t="str">
            <v>S</v>
          </cell>
          <cell r="J31">
            <v>34.200000000000003</v>
          </cell>
          <cell r="K31">
            <v>0</v>
          </cell>
        </row>
        <row r="32">
          <cell r="B32">
            <v>12.841666666666663</v>
          </cell>
          <cell r="C32">
            <v>23.9</v>
          </cell>
          <cell r="D32">
            <v>3.3</v>
          </cell>
          <cell r="E32">
            <v>48.208333333333336</v>
          </cell>
          <cell r="F32">
            <v>80</v>
          </cell>
          <cell r="G32">
            <v>16</v>
          </cell>
          <cell r="H32">
            <v>15.120000000000001</v>
          </cell>
          <cell r="I32" t="str">
            <v>SE</v>
          </cell>
          <cell r="J32">
            <v>30.6</v>
          </cell>
          <cell r="K32">
            <v>0</v>
          </cell>
        </row>
        <row r="33">
          <cell r="B33">
            <v>15.825000000000003</v>
          </cell>
          <cell r="C33">
            <v>29.9</v>
          </cell>
          <cell r="D33">
            <v>5.4</v>
          </cell>
          <cell r="E33">
            <v>50.416666666666664</v>
          </cell>
          <cell r="F33">
            <v>87</v>
          </cell>
          <cell r="G33">
            <v>15</v>
          </cell>
          <cell r="H33">
            <v>9.3600000000000012</v>
          </cell>
          <cell r="I33" t="str">
            <v>S</v>
          </cell>
          <cell r="J33">
            <v>19.079999999999998</v>
          </cell>
          <cell r="K33">
            <v>0</v>
          </cell>
        </row>
        <row r="34">
          <cell r="B34">
            <v>20.233333333333334</v>
          </cell>
          <cell r="C34">
            <v>36.4</v>
          </cell>
          <cell r="D34">
            <v>7.9</v>
          </cell>
          <cell r="E34">
            <v>53.666666666666664</v>
          </cell>
          <cell r="F34">
            <v>90</v>
          </cell>
          <cell r="G34">
            <v>13</v>
          </cell>
          <cell r="H34">
            <v>12.96</v>
          </cell>
          <cell r="I34" t="str">
            <v>SE</v>
          </cell>
          <cell r="J34">
            <v>30.96</v>
          </cell>
          <cell r="K34">
            <v>0</v>
          </cell>
        </row>
        <row r="35">
          <cell r="B35">
            <v>24.783333333333331</v>
          </cell>
          <cell r="C35">
            <v>37.5</v>
          </cell>
          <cell r="D35">
            <v>14.3</v>
          </cell>
          <cell r="E35">
            <v>54.125</v>
          </cell>
          <cell r="F35">
            <v>88</v>
          </cell>
          <cell r="G35">
            <v>18</v>
          </cell>
          <cell r="H35">
            <v>9.3600000000000012</v>
          </cell>
          <cell r="I35" t="str">
            <v>SE</v>
          </cell>
          <cell r="J35">
            <v>22.32</v>
          </cell>
          <cell r="K35">
            <v>0</v>
          </cell>
        </row>
        <row r="36">
          <cell r="I36" t="str">
            <v>SE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26.745833333333334</v>
          </cell>
        </row>
      </sheetData>
      <sheetData sheetId="2">
        <row r="5">
          <cell r="B5">
            <v>25.212500000000002</v>
          </cell>
        </row>
      </sheetData>
      <sheetData sheetId="3">
        <row r="5">
          <cell r="B5">
            <v>23.141666666666666</v>
          </cell>
        </row>
      </sheetData>
      <sheetData sheetId="4"/>
      <sheetData sheetId="5">
        <row r="5">
          <cell r="B5">
            <v>23.483333333333331</v>
          </cell>
          <cell r="C5">
            <v>31.8</v>
          </cell>
        </row>
        <row r="6">
          <cell r="B6">
            <v>24.500000000000004</v>
          </cell>
          <cell r="C6">
            <v>32.6</v>
          </cell>
        </row>
        <row r="7">
          <cell r="B7">
            <v>25.870833333333326</v>
          </cell>
          <cell r="C7">
            <v>33.299999999999997</v>
          </cell>
        </row>
        <row r="8">
          <cell r="B8">
            <v>24.658333333333335</v>
          </cell>
          <cell r="C8">
            <v>32.200000000000003</v>
          </cell>
        </row>
        <row r="9">
          <cell r="B9">
            <v>25.245833333333334</v>
          </cell>
          <cell r="C9">
            <v>32.799999999999997</v>
          </cell>
        </row>
        <row r="10">
          <cell r="B10">
            <v>25.308333333333337</v>
          </cell>
          <cell r="C10">
            <v>32.799999999999997</v>
          </cell>
        </row>
        <row r="11">
          <cell r="B11">
            <v>24.55</v>
          </cell>
          <cell r="C11">
            <v>32.9</v>
          </cell>
        </row>
        <row r="12">
          <cell r="B12">
            <v>24.650000000000002</v>
          </cell>
          <cell r="C12">
            <v>32.700000000000003</v>
          </cell>
        </row>
        <row r="13">
          <cell r="B13">
            <v>25.487499999999997</v>
          </cell>
          <cell r="C13">
            <v>33.299999999999997</v>
          </cell>
        </row>
        <row r="14">
          <cell r="B14">
            <v>13.216666666666667</v>
          </cell>
          <cell r="C14">
            <v>25.8</v>
          </cell>
        </row>
        <row r="15">
          <cell r="B15">
            <v>11.158333333333333</v>
          </cell>
          <cell r="C15">
            <v>18.2</v>
          </cell>
        </row>
        <row r="16">
          <cell r="B16">
            <v>17.779166666666665</v>
          </cell>
          <cell r="C16">
            <v>29</v>
          </cell>
        </row>
        <row r="17">
          <cell r="B17">
            <v>23.9375</v>
          </cell>
          <cell r="C17">
            <v>33.6</v>
          </cell>
        </row>
        <row r="18">
          <cell r="B18">
            <v>15.129166666666665</v>
          </cell>
          <cell r="C18">
            <v>26.3</v>
          </cell>
        </row>
        <row r="19">
          <cell r="B19">
            <v>12.362500000000002</v>
          </cell>
          <cell r="C19">
            <v>20</v>
          </cell>
        </row>
        <row r="20">
          <cell r="B20">
            <v>15.704166666666666</v>
          </cell>
          <cell r="C20">
            <v>23</v>
          </cell>
        </row>
        <row r="21">
          <cell r="B21">
            <v>17.270833333333332</v>
          </cell>
          <cell r="C21">
            <v>24.6</v>
          </cell>
        </row>
        <row r="22">
          <cell r="B22">
            <v>18.708333333333332</v>
          </cell>
          <cell r="C22">
            <v>25.5</v>
          </cell>
        </row>
        <row r="23">
          <cell r="B23">
            <v>19.754166666666666</v>
          </cell>
          <cell r="C23">
            <v>28.6</v>
          </cell>
        </row>
        <row r="24">
          <cell r="B24">
            <v>21.612500000000001</v>
          </cell>
          <cell r="C24">
            <v>29.2</v>
          </cell>
        </row>
        <row r="25">
          <cell r="B25">
            <v>23.574999999999999</v>
          </cell>
          <cell r="C25">
            <v>31.5</v>
          </cell>
        </row>
        <row r="26">
          <cell r="B26">
            <v>25.462499999999995</v>
          </cell>
          <cell r="C26">
            <v>33.5</v>
          </cell>
        </row>
        <row r="27">
          <cell r="B27">
            <v>26.841666666666669</v>
          </cell>
          <cell r="C27">
            <v>35.1</v>
          </cell>
        </row>
        <row r="28">
          <cell r="B28">
            <v>26.05416666666666</v>
          </cell>
          <cell r="C28">
            <v>34.1</v>
          </cell>
        </row>
        <row r="29">
          <cell r="B29">
            <v>18.266666666666669</v>
          </cell>
          <cell r="C29">
            <v>24.6</v>
          </cell>
        </row>
        <row r="30">
          <cell r="B30">
            <v>12.029166666666663</v>
          </cell>
          <cell r="C30">
            <v>17.7</v>
          </cell>
        </row>
        <row r="31">
          <cell r="B31">
            <v>9.6749999999999989</v>
          </cell>
          <cell r="C31">
            <v>15.9</v>
          </cell>
        </row>
        <row r="32">
          <cell r="B32">
            <v>11.625</v>
          </cell>
          <cell r="C32">
            <v>21.3</v>
          </cell>
        </row>
        <row r="33">
          <cell r="B33">
            <v>16.891666666666669</v>
          </cell>
          <cell r="C33">
            <v>25.3</v>
          </cell>
        </row>
        <row r="34">
          <cell r="B34">
            <v>22.075000000000003</v>
          </cell>
          <cell r="C34">
            <v>33.200000000000003</v>
          </cell>
        </row>
        <row r="35">
          <cell r="B35">
            <v>25.316666666666666</v>
          </cell>
          <cell r="C35">
            <v>33</v>
          </cell>
        </row>
        <row r="36">
          <cell r="I36" t="str">
            <v>L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27.35217391304348</v>
          </cell>
        </row>
      </sheetData>
      <sheetData sheetId="4">
        <row r="5">
          <cell r="B5">
            <v>24.112500000000001</v>
          </cell>
        </row>
      </sheetData>
      <sheetData sheetId="5">
        <row r="5">
          <cell r="B5">
            <v>23.995833333333326</v>
          </cell>
        </row>
      </sheetData>
      <sheetData sheetId="6"/>
      <sheetData sheetId="7">
        <row r="5">
          <cell r="B5">
            <v>22.891666666666662</v>
          </cell>
          <cell r="C5">
            <v>34.4</v>
          </cell>
          <cell r="D5">
            <v>12.7</v>
          </cell>
          <cell r="E5">
            <v>55.125</v>
          </cell>
          <cell r="F5">
            <v>89</v>
          </cell>
          <cell r="G5">
            <v>25</v>
          </cell>
          <cell r="H5">
            <v>12.96</v>
          </cell>
          <cell r="I5" t="str">
            <v>NE</v>
          </cell>
          <cell r="J5">
            <v>36</v>
          </cell>
          <cell r="K5">
            <v>0</v>
          </cell>
        </row>
        <row r="6">
          <cell r="B6">
            <v>24.987499999999997</v>
          </cell>
          <cell r="D6">
            <v>18.3</v>
          </cell>
          <cell r="E6">
            <v>58.041666666666664</v>
          </cell>
          <cell r="F6">
            <v>82</v>
          </cell>
          <cell r="G6">
            <v>32</v>
          </cell>
          <cell r="H6">
            <v>13.32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22.25</v>
          </cell>
          <cell r="D7">
            <v>14.6</v>
          </cell>
          <cell r="E7">
            <v>70.541666666666671</v>
          </cell>
          <cell r="F7">
            <v>95</v>
          </cell>
          <cell r="G7">
            <v>36</v>
          </cell>
          <cell r="H7">
            <v>11.879999999999999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23.0625</v>
          </cell>
          <cell r="D8">
            <v>16.3</v>
          </cell>
          <cell r="E8">
            <v>71.625</v>
          </cell>
          <cell r="F8">
            <v>95</v>
          </cell>
          <cell r="G8">
            <v>42</v>
          </cell>
          <cell r="H8">
            <v>10.8</v>
          </cell>
          <cell r="I8" t="str">
            <v>S</v>
          </cell>
          <cell r="J8">
            <v>21.240000000000002</v>
          </cell>
          <cell r="K8">
            <v>0</v>
          </cell>
        </row>
        <row r="9">
          <cell r="B9">
            <v>24.133333333333336</v>
          </cell>
          <cell r="D9">
            <v>16.899999999999999</v>
          </cell>
          <cell r="E9">
            <v>68.25</v>
          </cell>
          <cell r="F9">
            <v>95</v>
          </cell>
          <cell r="G9">
            <v>29</v>
          </cell>
          <cell r="H9">
            <v>14.4</v>
          </cell>
          <cell r="I9" t="str">
            <v>NE</v>
          </cell>
          <cell r="J9">
            <v>32.4</v>
          </cell>
          <cell r="K9">
            <v>0</v>
          </cell>
        </row>
        <row r="10">
          <cell r="B10">
            <v>24.683333333333334</v>
          </cell>
          <cell r="D10">
            <v>16.5</v>
          </cell>
          <cell r="E10">
            <v>62.416666666666664</v>
          </cell>
          <cell r="F10">
            <v>93</v>
          </cell>
          <cell r="G10">
            <v>20</v>
          </cell>
          <cell r="H10">
            <v>13.32</v>
          </cell>
          <cell r="I10" t="str">
            <v>NE</v>
          </cell>
          <cell r="J10">
            <v>28.8</v>
          </cell>
          <cell r="K10">
            <v>0</v>
          </cell>
        </row>
        <row r="11">
          <cell r="B11">
            <v>24.262500000000003</v>
          </cell>
          <cell r="D11">
            <v>16.399999999999999</v>
          </cell>
          <cell r="E11">
            <v>53.916666666666664</v>
          </cell>
          <cell r="F11">
            <v>83</v>
          </cell>
          <cell r="G11">
            <v>21</v>
          </cell>
          <cell r="H11">
            <v>22.68</v>
          </cell>
          <cell r="I11" t="str">
            <v>NE</v>
          </cell>
          <cell r="J11">
            <v>48.24</v>
          </cell>
          <cell r="K11">
            <v>0</v>
          </cell>
        </row>
        <row r="12">
          <cell r="B12">
            <v>24.150000000000002</v>
          </cell>
          <cell r="D12">
            <v>16.600000000000001</v>
          </cell>
          <cell r="E12">
            <v>53.125</v>
          </cell>
          <cell r="F12">
            <v>81</v>
          </cell>
          <cell r="G12">
            <v>29</v>
          </cell>
          <cell r="H12">
            <v>20.52</v>
          </cell>
          <cell r="I12" t="str">
            <v>NE</v>
          </cell>
          <cell r="J12">
            <v>42.84</v>
          </cell>
          <cell r="K12">
            <v>0</v>
          </cell>
        </row>
        <row r="13">
          <cell r="B13">
            <v>16.912500000000005</v>
          </cell>
          <cell r="D13">
            <v>10.5</v>
          </cell>
          <cell r="E13">
            <v>75.583333333333329</v>
          </cell>
          <cell r="F13">
            <v>92</v>
          </cell>
          <cell r="G13">
            <v>62</v>
          </cell>
          <cell r="H13">
            <v>17.64</v>
          </cell>
          <cell r="I13" t="str">
            <v>SO</v>
          </cell>
          <cell r="J13">
            <v>34.56</v>
          </cell>
          <cell r="K13">
            <v>0</v>
          </cell>
        </row>
        <row r="14">
          <cell r="B14">
            <v>12.604166666666664</v>
          </cell>
          <cell r="D14">
            <v>8.8000000000000007</v>
          </cell>
          <cell r="E14">
            <v>65.75</v>
          </cell>
          <cell r="F14">
            <v>94</v>
          </cell>
          <cell r="G14">
            <v>32</v>
          </cell>
          <cell r="H14">
            <v>19.8</v>
          </cell>
          <cell r="I14" t="str">
            <v>SO</v>
          </cell>
          <cell r="J14">
            <v>42.84</v>
          </cell>
          <cell r="K14">
            <v>0.2</v>
          </cell>
        </row>
        <row r="15">
          <cell r="B15">
            <v>10.591666666666667</v>
          </cell>
          <cell r="D15">
            <v>0</v>
          </cell>
          <cell r="E15">
            <v>63.791666666666664</v>
          </cell>
          <cell r="F15">
            <v>99</v>
          </cell>
          <cell r="G15">
            <v>16</v>
          </cell>
          <cell r="H15">
            <v>10.44</v>
          </cell>
          <cell r="I15" t="str">
            <v>N</v>
          </cell>
          <cell r="J15">
            <v>21.240000000000002</v>
          </cell>
          <cell r="K15">
            <v>0</v>
          </cell>
        </row>
        <row r="16">
          <cell r="B16">
            <v>17.737500000000001</v>
          </cell>
          <cell r="D16">
            <v>7</v>
          </cell>
          <cell r="E16">
            <v>52.416666666666664</v>
          </cell>
          <cell r="F16">
            <v>86</v>
          </cell>
          <cell r="G16">
            <v>25</v>
          </cell>
          <cell r="H16">
            <v>11.879999999999999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20.883333333333329</v>
          </cell>
          <cell r="D17">
            <v>13.8</v>
          </cell>
          <cell r="E17">
            <v>59.291666666666664</v>
          </cell>
          <cell r="F17">
            <v>89</v>
          </cell>
          <cell r="G17">
            <v>30</v>
          </cell>
          <cell r="H17">
            <v>28.8</v>
          </cell>
          <cell r="I17" t="str">
            <v>NE</v>
          </cell>
          <cell r="J17">
            <v>52.56</v>
          </cell>
          <cell r="K17">
            <v>0</v>
          </cell>
        </row>
        <row r="18">
          <cell r="B18">
            <v>12.6</v>
          </cell>
          <cell r="D18">
            <v>7.4</v>
          </cell>
          <cell r="E18">
            <v>58</v>
          </cell>
          <cell r="F18">
            <v>79</v>
          </cell>
          <cell r="G18">
            <v>27</v>
          </cell>
          <cell r="H18">
            <v>26.64</v>
          </cell>
          <cell r="I18" t="str">
            <v>S</v>
          </cell>
          <cell r="J18">
            <v>48.24</v>
          </cell>
          <cell r="K18">
            <v>0</v>
          </cell>
        </row>
        <row r="19">
          <cell r="B19">
            <v>9.4958333333333336</v>
          </cell>
          <cell r="D19">
            <v>-1.4</v>
          </cell>
          <cell r="E19">
            <v>61.583333333333336</v>
          </cell>
          <cell r="F19">
            <v>99</v>
          </cell>
          <cell r="G19">
            <v>22</v>
          </cell>
          <cell r="H19">
            <v>9.7200000000000006</v>
          </cell>
          <cell r="I19" t="str">
            <v>S</v>
          </cell>
          <cell r="J19">
            <v>25.2</v>
          </cell>
          <cell r="K19">
            <v>0</v>
          </cell>
        </row>
        <row r="20">
          <cell r="B20">
            <v>12.604166666666666</v>
          </cell>
          <cell r="D20">
            <v>1.1000000000000001</v>
          </cell>
          <cell r="E20">
            <v>63.125</v>
          </cell>
          <cell r="F20">
            <v>97</v>
          </cell>
          <cell r="G20">
            <v>15</v>
          </cell>
          <cell r="H20">
            <v>11.16</v>
          </cell>
          <cell r="I20" t="str">
            <v>NE</v>
          </cell>
          <cell r="J20">
            <v>24.840000000000003</v>
          </cell>
          <cell r="K20">
            <v>0</v>
          </cell>
        </row>
        <row r="21">
          <cell r="B21">
            <v>14.504166666666668</v>
          </cell>
          <cell r="D21">
            <v>4</v>
          </cell>
          <cell r="E21">
            <v>62.5</v>
          </cell>
          <cell r="F21">
            <v>97</v>
          </cell>
          <cell r="G21">
            <v>20</v>
          </cell>
          <cell r="H21">
            <v>12.96</v>
          </cell>
          <cell r="I21" t="str">
            <v>SO</v>
          </cell>
          <cell r="J21">
            <v>25.92</v>
          </cell>
          <cell r="K21">
            <v>0</v>
          </cell>
        </row>
        <row r="22">
          <cell r="B22">
            <v>17.079166666666662</v>
          </cell>
          <cell r="D22">
            <v>6.2</v>
          </cell>
          <cell r="E22">
            <v>65.958333333333329</v>
          </cell>
          <cell r="F22">
            <v>96</v>
          </cell>
          <cell r="G22">
            <v>26</v>
          </cell>
          <cell r="H22">
            <v>11.16</v>
          </cell>
          <cell r="I22" t="str">
            <v>NE</v>
          </cell>
          <cell r="J22">
            <v>23.759999999999998</v>
          </cell>
          <cell r="K22">
            <v>0</v>
          </cell>
        </row>
        <row r="23">
          <cell r="B23">
            <v>20.295833333333331</v>
          </cell>
          <cell r="D23">
            <v>9.3000000000000007</v>
          </cell>
          <cell r="E23">
            <v>62.5</v>
          </cell>
          <cell r="F23">
            <v>95</v>
          </cell>
          <cell r="G23">
            <v>22</v>
          </cell>
          <cell r="H23">
            <v>10.44</v>
          </cell>
          <cell r="I23" t="str">
            <v>NE</v>
          </cell>
          <cell r="J23">
            <v>24.840000000000003</v>
          </cell>
          <cell r="K23">
            <v>0</v>
          </cell>
        </row>
        <row r="24">
          <cell r="B24">
            <v>22.920833333333331</v>
          </cell>
          <cell r="D24">
            <v>12.3</v>
          </cell>
          <cell r="E24">
            <v>53.708333333333336</v>
          </cell>
          <cell r="F24">
            <v>91</v>
          </cell>
          <cell r="G24">
            <v>20</v>
          </cell>
          <cell r="H24">
            <v>12.96</v>
          </cell>
          <cell r="I24" t="str">
            <v>NE</v>
          </cell>
          <cell r="J24">
            <v>28.8</v>
          </cell>
          <cell r="K24">
            <v>0</v>
          </cell>
        </row>
        <row r="25">
          <cell r="B25">
            <v>23.683333333333326</v>
          </cell>
          <cell r="D25">
            <v>14.3</v>
          </cell>
          <cell r="E25">
            <v>50.125</v>
          </cell>
          <cell r="F25">
            <v>80</v>
          </cell>
          <cell r="G25">
            <v>19</v>
          </cell>
          <cell r="H25">
            <v>15.120000000000001</v>
          </cell>
          <cell r="I25" t="str">
            <v>NE</v>
          </cell>
          <cell r="J25">
            <v>40.32</v>
          </cell>
          <cell r="K25">
            <v>0</v>
          </cell>
        </row>
        <row r="26">
          <cell r="B26">
            <v>25.779166666666665</v>
          </cell>
          <cell r="D26">
            <v>17.3</v>
          </cell>
          <cell r="E26">
            <v>43.625</v>
          </cell>
          <cell r="F26">
            <v>74</v>
          </cell>
          <cell r="G26">
            <v>20</v>
          </cell>
          <cell r="H26">
            <v>18</v>
          </cell>
          <cell r="I26" t="str">
            <v>NE</v>
          </cell>
          <cell r="J26">
            <v>52.2</v>
          </cell>
          <cell r="K26">
            <v>0</v>
          </cell>
        </row>
        <row r="27">
          <cell r="B27">
            <v>21.179166666666664</v>
          </cell>
          <cell r="D27">
            <v>15.1</v>
          </cell>
          <cell r="E27">
            <v>57.625</v>
          </cell>
          <cell r="F27">
            <v>81</v>
          </cell>
          <cell r="G27">
            <v>41</v>
          </cell>
          <cell r="H27">
            <v>16.2</v>
          </cell>
          <cell r="I27" t="str">
            <v>S</v>
          </cell>
          <cell r="J27">
            <v>29.52</v>
          </cell>
          <cell r="K27">
            <v>0</v>
          </cell>
        </row>
        <row r="28">
          <cell r="B28">
            <v>12.745833333333332</v>
          </cell>
          <cell r="D28">
            <v>9.9</v>
          </cell>
          <cell r="E28">
            <v>74.458333333333329</v>
          </cell>
          <cell r="F28">
            <v>88</v>
          </cell>
          <cell r="G28">
            <v>50</v>
          </cell>
          <cell r="H28">
            <v>16.559999999999999</v>
          </cell>
          <cell r="I28" t="str">
            <v>S</v>
          </cell>
          <cell r="J28">
            <v>33.480000000000004</v>
          </cell>
          <cell r="K28">
            <v>0</v>
          </cell>
        </row>
        <row r="29">
          <cell r="B29">
            <v>9.2625000000000011</v>
          </cell>
          <cell r="D29">
            <v>7.5</v>
          </cell>
          <cell r="E29">
            <v>81.208333333333329</v>
          </cell>
          <cell r="F29">
            <v>94</v>
          </cell>
          <cell r="G29">
            <v>62</v>
          </cell>
          <cell r="H29">
            <v>16.920000000000002</v>
          </cell>
          <cell r="I29" t="str">
            <v>SO</v>
          </cell>
          <cell r="J29">
            <v>32.04</v>
          </cell>
          <cell r="K29">
            <v>0</v>
          </cell>
        </row>
        <row r="30">
          <cell r="B30">
            <v>9.0833333333333339</v>
          </cell>
          <cell r="D30">
            <v>7.9</v>
          </cell>
          <cell r="E30">
            <v>86.333333333333329</v>
          </cell>
          <cell r="F30">
            <v>96</v>
          </cell>
          <cell r="G30">
            <v>69</v>
          </cell>
          <cell r="H30">
            <v>19.440000000000001</v>
          </cell>
          <cell r="I30" t="str">
            <v>SO</v>
          </cell>
          <cell r="J30">
            <v>42.12</v>
          </cell>
          <cell r="K30">
            <v>0.2</v>
          </cell>
        </row>
        <row r="31">
          <cell r="B31">
            <v>8.2291666666666661</v>
          </cell>
          <cell r="D31">
            <v>-0.9</v>
          </cell>
          <cell r="E31">
            <v>67.166666666666671</v>
          </cell>
          <cell r="F31">
            <v>98</v>
          </cell>
          <cell r="G31">
            <v>21</v>
          </cell>
          <cell r="H31">
            <v>14.76</v>
          </cell>
          <cell r="I31" t="str">
            <v>SO</v>
          </cell>
          <cell r="J31">
            <v>38.519999999999996</v>
          </cell>
          <cell r="K31">
            <v>0.2</v>
          </cell>
        </row>
        <row r="32">
          <cell r="B32">
            <v>9.4791666666666661</v>
          </cell>
          <cell r="D32">
            <v>-2.5</v>
          </cell>
          <cell r="E32">
            <v>60.041666666666664</v>
          </cell>
          <cell r="F32">
            <v>98</v>
          </cell>
          <cell r="G32">
            <v>14</v>
          </cell>
          <cell r="H32">
            <v>7.5600000000000005</v>
          </cell>
          <cell r="I32" t="str">
            <v>SO</v>
          </cell>
          <cell r="J32">
            <v>21.6</v>
          </cell>
          <cell r="K32">
            <v>0</v>
          </cell>
        </row>
        <row r="33">
          <cell r="B33">
            <v>12.870833333333332</v>
          </cell>
          <cell r="D33">
            <v>-0.2</v>
          </cell>
          <cell r="E33">
            <v>59</v>
          </cell>
          <cell r="F33">
            <v>97</v>
          </cell>
          <cell r="G33">
            <v>15</v>
          </cell>
          <cell r="H33">
            <v>10.08</v>
          </cell>
          <cell r="I33" t="str">
            <v>NE</v>
          </cell>
          <cell r="J33">
            <v>25.92</v>
          </cell>
          <cell r="K33">
            <v>0</v>
          </cell>
        </row>
        <row r="34">
          <cell r="B34">
            <v>18.170833333333334</v>
          </cell>
          <cell r="D34">
            <v>3.7</v>
          </cell>
          <cell r="E34">
            <v>55.083333333333336</v>
          </cell>
          <cell r="F34">
            <v>96</v>
          </cell>
          <cell r="G34">
            <v>13</v>
          </cell>
          <cell r="H34">
            <v>15.840000000000002</v>
          </cell>
          <cell r="I34" t="str">
            <v>NE</v>
          </cell>
          <cell r="J34">
            <v>42.480000000000004</v>
          </cell>
          <cell r="K34">
            <v>0</v>
          </cell>
        </row>
        <row r="35">
          <cell r="B35">
            <v>26.129166666666659</v>
          </cell>
          <cell r="D35">
            <v>13.7</v>
          </cell>
          <cell r="E35">
            <v>38.416666666666664</v>
          </cell>
          <cell r="F35">
            <v>77</v>
          </cell>
          <cell r="G35">
            <v>15</v>
          </cell>
          <cell r="H35">
            <v>16.2</v>
          </cell>
          <cell r="I35" t="str">
            <v>NE</v>
          </cell>
          <cell r="J35">
            <v>36.36</v>
          </cell>
          <cell r="K35">
            <v>0</v>
          </cell>
        </row>
        <row r="36">
          <cell r="I36" t="str">
            <v>NE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25.8125</v>
          </cell>
        </row>
      </sheetData>
      <sheetData sheetId="4">
        <row r="5">
          <cell r="B5">
            <v>25.045833333333331</v>
          </cell>
        </row>
      </sheetData>
      <sheetData sheetId="5">
        <row r="5">
          <cell r="B5">
            <v>23.716666666666665</v>
          </cell>
        </row>
      </sheetData>
      <sheetData sheetId="6"/>
      <sheetData sheetId="7">
        <row r="5">
          <cell r="B5">
            <v>25.004166666666666</v>
          </cell>
          <cell r="C5">
            <v>32.9</v>
          </cell>
          <cell r="D5">
            <v>16.5</v>
          </cell>
          <cell r="E5">
            <v>37.875</v>
          </cell>
          <cell r="F5">
            <v>63</v>
          </cell>
          <cell r="G5">
            <v>22</v>
          </cell>
          <cell r="H5">
            <v>17.28</v>
          </cell>
          <cell r="I5" t="str">
            <v>NE</v>
          </cell>
          <cell r="J5">
            <v>34.56</v>
          </cell>
          <cell r="K5">
            <v>0</v>
          </cell>
        </row>
        <row r="6">
          <cell r="B6">
            <v>24.737500000000001</v>
          </cell>
          <cell r="C6">
            <v>32.700000000000003</v>
          </cell>
          <cell r="D6">
            <v>16.3</v>
          </cell>
          <cell r="E6">
            <v>45.708333333333336</v>
          </cell>
          <cell r="F6">
            <v>74</v>
          </cell>
          <cell r="G6">
            <v>22</v>
          </cell>
          <cell r="H6">
            <v>12.96</v>
          </cell>
          <cell r="I6" t="str">
            <v>NE</v>
          </cell>
          <cell r="J6">
            <v>31.319999999999997</v>
          </cell>
          <cell r="K6">
            <v>0</v>
          </cell>
        </row>
        <row r="7">
          <cell r="B7">
            <v>24.474999999999998</v>
          </cell>
          <cell r="C7">
            <v>32.5</v>
          </cell>
          <cell r="D7">
            <v>15.6</v>
          </cell>
          <cell r="E7">
            <v>45.916666666666664</v>
          </cell>
          <cell r="F7">
            <v>76</v>
          </cell>
          <cell r="G7">
            <v>23</v>
          </cell>
          <cell r="H7">
            <v>18.36</v>
          </cell>
          <cell r="I7" t="str">
            <v>N</v>
          </cell>
          <cell r="J7">
            <v>42.480000000000004</v>
          </cell>
          <cell r="K7">
            <v>0</v>
          </cell>
        </row>
        <row r="8">
          <cell r="B8">
            <v>24.633333333333329</v>
          </cell>
          <cell r="C8">
            <v>32.299999999999997</v>
          </cell>
          <cell r="D8">
            <v>17.399999999999999</v>
          </cell>
          <cell r="E8">
            <v>46.333333333333336</v>
          </cell>
          <cell r="F8">
            <v>70</v>
          </cell>
          <cell r="G8">
            <v>26</v>
          </cell>
          <cell r="H8">
            <v>15.48</v>
          </cell>
          <cell r="I8" t="str">
            <v>N</v>
          </cell>
          <cell r="J8">
            <v>35.64</v>
          </cell>
          <cell r="K8">
            <v>0</v>
          </cell>
        </row>
        <row r="9">
          <cell r="B9">
            <v>25.795833333333334</v>
          </cell>
          <cell r="C9">
            <v>33.5</v>
          </cell>
          <cell r="D9">
            <v>20.3</v>
          </cell>
          <cell r="E9">
            <v>48.458333333333336</v>
          </cell>
          <cell r="F9">
            <v>74</v>
          </cell>
          <cell r="G9">
            <v>19</v>
          </cell>
          <cell r="H9">
            <v>23.400000000000002</v>
          </cell>
          <cell r="I9" t="str">
            <v>L</v>
          </cell>
          <cell r="J9">
            <v>38.159999999999997</v>
          </cell>
          <cell r="K9">
            <v>0</v>
          </cell>
        </row>
        <row r="10">
          <cell r="B10">
            <v>24.916666666666668</v>
          </cell>
          <cell r="C10">
            <v>33.6</v>
          </cell>
          <cell r="D10">
            <v>14.9</v>
          </cell>
          <cell r="E10">
            <v>38.5</v>
          </cell>
          <cell r="F10">
            <v>68</v>
          </cell>
          <cell r="G10">
            <v>17</v>
          </cell>
          <cell r="H10">
            <v>12.6</v>
          </cell>
          <cell r="I10" t="str">
            <v>NE</v>
          </cell>
          <cell r="J10">
            <v>23.400000000000002</v>
          </cell>
          <cell r="K10">
            <v>0</v>
          </cell>
        </row>
        <row r="11">
          <cell r="B11">
            <v>25.770833333333339</v>
          </cell>
          <cell r="C11">
            <v>32.9</v>
          </cell>
          <cell r="D11">
            <v>19.3</v>
          </cell>
          <cell r="E11">
            <v>31.625</v>
          </cell>
          <cell r="F11">
            <v>53</v>
          </cell>
          <cell r="G11">
            <v>19</v>
          </cell>
          <cell r="H11">
            <v>24.48</v>
          </cell>
          <cell r="I11" t="str">
            <v>NE</v>
          </cell>
          <cell r="J11">
            <v>51.480000000000004</v>
          </cell>
          <cell r="K11">
            <v>0</v>
          </cell>
        </row>
        <row r="12">
          <cell r="B12">
            <v>25.216666666666658</v>
          </cell>
          <cell r="C12">
            <v>31.8</v>
          </cell>
          <cell r="D12">
            <v>20.2</v>
          </cell>
          <cell r="E12">
            <v>35.458333333333336</v>
          </cell>
          <cell r="F12">
            <v>56</v>
          </cell>
          <cell r="G12">
            <v>21</v>
          </cell>
          <cell r="H12">
            <v>24.48</v>
          </cell>
          <cell r="I12" t="str">
            <v>NE</v>
          </cell>
          <cell r="J12">
            <v>48.96</v>
          </cell>
          <cell r="K12">
            <v>0</v>
          </cell>
        </row>
        <row r="13">
          <cell r="B13">
            <v>24.133333333333336</v>
          </cell>
          <cell r="C13">
            <v>31.4</v>
          </cell>
          <cell r="D13">
            <v>16.600000000000001</v>
          </cell>
          <cell r="E13">
            <v>47.416666666666664</v>
          </cell>
          <cell r="F13">
            <v>73</v>
          </cell>
          <cell r="G13">
            <v>31</v>
          </cell>
          <cell r="H13">
            <v>18.720000000000002</v>
          </cell>
          <cell r="I13" t="str">
            <v>N</v>
          </cell>
          <cell r="J13">
            <v>39.96</v>
          </cell>
          <cell r="K13">
            <v>0</v>
          </cell>
        </row>
        <row r="14">
          <cell r="B14">
            <v>12.025</v>
          </cell>
          <cell r="C14">
            <v>16.899999999999999</v>
          </cell>
          <cell r="D14">
            <v>9.6999999999999993</v>
          </cell>
          <cell r="E14">
            <v>73.375</v>
          </cell>
          <cell r="F14">
            <v>86</v>
          </cell>
          <cell r="G14">
            <v>42</v>
          </cell>
          <cell r="H14">
            <v>18.36</v>
          </cell>
          <cell r="I14" t="str">
            <v>N</v>
          </cell>
          <cell r="J14">
            <v>34.56</v>
          </cell>
          <cell r="K14">
            <v>0</v>
          </cell>
        </row>
        <row r="15">
          <cell r="B15">
            <v>12.554166666666667</v>
          </cell>
          <cell r="C15">
            <v>20.9</v>
          </cell>
          <cell r="D15">
            <v>7.2</v>
          </cell>
          <cell r="E15">
            <v>54.208333333333336</v>
          </cell>
          <cell r="F15">
            <v>79</v>
          </cell>
          <cell r="G15">
            <v>22</v>
          </cell>
          <cell r="H15">
            <v>23.759999999999998</v>
          </cell>
          <cell r="I15" t="str">
            <v>SE</v>
          </cell>
          <cell r="J15">
            <v>36</v>
          </cell>
          <cell r="K15">
            <v>0</v>
          </cell>
        </row>
        <row r="16">
          <cell r="B16">
            <v>20.304166666666667</v>
          </cell>
          <cell r="C16">
            <v>30.9</v>
          </cell>
          <cell r="D16">
            <v>10.8</v>
          </cell>
          <cell r="E16">
            <v>40.166666666666664</v>
          </cell>
          <cell r="F16">
            <v>64</v>
          </cell>
          <cell r="G16">
            <v>22</v>
          </cell>
          <cell r="H16">
            <v>18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23.879166666666666</v>
          </cell>
          <cell r="C17">
            <v>31</v>
          </cell>
          <cell r="D17">
            <v>16.399999999999999</v>
          </cell>
          <cell r="E17">
            <v>44.666666666666664</v>
          </cell>
          <cell r="F17">
            <v>68</v>
          </cell>
          <cell r="G17">
            <v>27</v>
          </cell>
          <cell r="H17">
            <v>22.32</v>
          </cell>
          <cell r="I17" t="str">
            <v>NE</v>
          </cell>
          <cell r="J17">
            <v>44.28</v>
          </cell>
          <cell r="K17">
            <v>0</v>
          </cell>
        </row>
        <row r="18">
          <cell r="B18">
            <v>14.375</v>
          </cell>
          <cell r="C18">
            <v>23.9</v>
          </cell>
          <cell r="D18">
            <v>9.9</v>
          </cell>
          <cell r="E18">
            <v>55.916666666666664</v>
          </cell>
          <cell r="F18">
            <v>77</v>
          </cell>
          <cell r="G18">
            <v>28</v>
          </cell>
          <cell r="H18">
            <v>34.56</v>
          </cell>
          <cell r="I18" t="str">
            <v>N</v>
          </cell>
          <cell r="J18">
            <v>55.080000000000005</v>
          </cell>
          <cell r="K18">
            <v>0</v>
          </cell>
        </row>
        <row r="19">
          <cell r="B19">
            <v>11.975</v>
          </cell>
          <cell r="C19">
            <v>21</v>
          </cell>
          <cell r="D19">
            <v>4.3</v>
          </cell>
          <cell r="E19">
            <v>47.458333333333336</v>
          </cell>
          <cell r="F19">
            <v>75</v>
          </cell>
          <cell r="G19">
            <v>22</v>
          </cell>
          <cell r="H19">
            <v>24.840000000000003</v>
          </cell>
          <cell r="I19" t="str">
            <v>L</v>
          </cell>
          <cell r="J19">
            <v>38.159999999999997</v>
          </cell>
          <cell r="K19">
            <v>0</v>
          </cell>
        </row>
        <row r="20">
          <cell r="B20">
            <v>16.320833333333333</v>
          </cell>
          <cell r="C20">
            <v>26.3</v>
          </cell>
          <cell r="D20">
            <v>7.4</v>
          </cell>
          <cell r="E20">
            <v>41.583333333333336</v>
          </cell>
          <cell r="F20">
            <v>73</v>
          </cell>
          <cell r="G20">
            <v>15</v>
          </cell>
          <cell r="H20">
            <v>29.52</v>
          </cell>
          <cell r="I20" t="str">
            <v>L</v>
          </cell>
          <cell r="J20">
            <v>46.440000000000005</v>
          </cell>
          <cell r="K20">
            <v>0</v>
          </cell>
        </row>
        <row r="21">
          <cell r="B21">
            <v>18.970833333333335</v>
          </cell>
          <cell r="C21">
            <v>27.4</v>
          </cell>
          <cell r="D21">
            <v>12.7</v>
          </cell>
          <cell r="E21">
            <v>41.041666666666664</v>
          </cell>
          <cell r="F21">
            <v>60</v>
          </cell>
          <cell r="G21">
            <v>22</v>
          </cell>
          <cell r="H21">
            <v>16.920000000000002</v>
          </cell>
          <cell r="I21" t="str">
            <v>SE</v>
          </cell>
          <cell r="J21">
            <v>27</v>
          </cell>
          <cell r="K21">
            <v>0</v>
          </cell>
        </row>
        <row r="22">
          <cell r="B22">
            <v>20.508333333333333</v>
          </cell>
          <cell r="C22">
            <v>28.2</v>
          </cell>
          <cell r="D22">
            <v>14.4</v>
          </cell>
          <cell r="E22">
            <v>48.458333333333336</v>
          </cell>
          <cell r="F22">
            <v>75</v>
          </cell>
          <cell r="G22">
            <v>28</v>
          </cell>
          <cell r="H22">
            <v>29.52</v>
          </cell>
          <cell r="I22" t="str">
            <v>SE</v>
          </cell>
          <cell r="J22">
            <v>49.32</v>
          </cell>
          <cell r="K22">
            <v>0</v>
          </cell>
        </row>
        <row r="23">
          <cell r="B23">
            <v>22.962500000000002</v>
          </cell>
          <cell r="C23">
            <v>31.6</v>
          </cell>
          <cell r="D23">
            <v>16.2</v>
          </cell>
          <cell r="E23">
            <v>43.666666666666664</v>
          </cell>
          <cell r="F23">
            <v>73</v>
          </cell>
          <cell r="G23">
            <v>21</v>
          </cell>
          <cell r="H23">
            <v>32.76</v>
          </cell>
          <cell r="I23" t="str">
            <v>L</v>
          </cell>
          <cell r="J23">
            <v>53.64</v>
          </cell>
          <cell r="K23">
            <v>0</v>
          </cell>
        </row>
        <row r="24">
          <cell r="B24">
            <v>24.666666666666661</v>
          </cell>
          <cell r="C24">
            <v>32.5</v>
          </cell>
          <cell r="D24">
            <v>19.899999999999999</v>
          </cell>
          <cell r="E24">
            <v>36.916666666666664</v>
          </cell>
          <cell r="F24">
            <v>50</v>
          </cell>
          <cell r="G24">
            <v>20</v>
          </cell>
          <cell r="H24">
            <v>33.480000000000004</v>
          </cell>
          <cell r="I24" t="str">
            <v>L</v>
          </cell>
          <cell r="J24">
            <v>51.84</v>
          </cell>
          <cell r="K24">
            <v>0</v>
          </cell>
        </row>
        <row r="25">
          <cell r="B25">
            <v>25.400000000000002</v>
          </cell>
          <cell r="C25">
            <v>32.700000000000003</v>
          </cell>
          <cell r="D25">
            <v>20</v>
          </cell>
          <cell r="E25">
            <v>34</v>
          </cell>
          <cell r="F25">
            <v>49</v>
          </cell>
          <cell r="G25">
            <v>18</v>
          </cell>
          <cell r="H25">
            <v>28.8</v>
          </cell>
          <cell r="I25" t="str">
            <v>L</v>
          </cell>
          <cell r="J25">
            <v>48.6</v>
          </cell>
          <cell r="K25">
            <v>0</v>
          </cell>
        </row>
        <row r="26">
          <cell r="B26">
            <v>26.258333333333329</v>
          </cell>
          <cell r="C26">
            <v>33.9</v>
          </cell>
          <cell r="D26">
            <v>18.899999999999999</v>
          </cell>
          <cell r="E26">
            <v>30.458333333333332</v>
          </cell>
          <cell r="F26">
            <v>47</v>
          </cell>
          <cell r="G26">
            <v>18</v>
          </cell>
          <cell r="H26">
            <v>19.8</v>
          </cell>
          <cell r="I26" t="str">
            <v>NE</v>
          </cell>
          <cell r="J26">
            <v>35.64</v>
          </cell>
          <cell r="K26">
            <v>0</v>
          </cell>
        </row>
        <row r="27">
          <cell r="B27">
            <v>25.979166666666668</v>
          </cell>
          <cell r="C27">
            <v>33.1</v>
          </cell>
          <cell r="D27">
            <v>19.2</v>
          </cell>
          <cell r="E27">
            <v>36.583333333333336</v>
          </cell>
          <cell r="F27">
            <v>57</v>
          </cell>
          <cell r="G27">
            <v>23</v>
          </cell>
          <cell r="H27">
            <v>16.559999999999999</v>
          </cell>
          <cell r="I27" t="str">
            <v>NE</v>
          </cell>
          <cell r="J27">
            <v>34.56</v>
          </cell>
          <cell r="K27">
            <v>0</v>
          </cell>
        </row>
        <row r="28">
          <cell r="B28">
            <v>22.94583333333334</v>
          </cell>
          <cell r="C28">
            <v>30.7</v>
          </cell>
          <cell r="D28">
            <v>16.399999999999999</v>
          </cell>
          <cell r="E28">
            <v>58.833333333333336</v>
          </cell>
          <cell r="F28">
            <v>84</v>
          </cell>
          <cell r="G28">
            <v>34</v>
          </cell>
          <cell r="H28">
            <v>17.64</v>
          </cell>
          <cell r="I28" t="str">
            <v>N</v>
          </cell>
          <cell r="J28">
            <v>27.720000000000002</v>
          </cell>
          <cell r="K28">
            <v>0</v>
          </cell>
        </row>
        <row r="29">
          <cell r="B29">
            <v>14.683333333333332</v>
          </cell>
          <cell r="C29">
            <v>19.899999999999999</v>
          </cell>
          <cell r="D29">
            <v>10</v>
          </cell>
          <cell r="E29">
            <v>71.958333333333329</v>
          </cell>
          <cell r="F29">
            <v>90</v>
          </cell>
          <cell r="G29">
            <v>50</v>
          </cell>
          <cell r="H29">
            <v>20.52</v>
          </cell>
          <cell r="I29" t="str">
            <v>N</v>
          </cell>
          <cell r="J29">
            <v>35.28</v>
          </cell>
          <cell r="K29">
            <v>0</v>
          </cell>
        </row>
        <row r="30">
          <cell r="B30">
            <v>9.5250000000000004</v>
          </cell>
          <cell r="C30">
            <v>13.3</v>
          </cell>
          <cell r="D30">
            <v>7.1</v>
          </cell>
          <cell r="E30">
            <v>82</v>
          </cell>
          <cell r="F30">
            <v>95</v>
          </cell>
          <cell r="G30">
            <v>63</v>
          </cell>
          <cell r="H30">
            <v>20.16</v>
          </cell>
          <cell r="I30" t="str">
            <v>N</v>
          </cell>
          <cell r="J30">
            <v>36.36</v>
          </cell>
          <cell r="K30">
            <v>0</v>
          </cell>
        </row>
        <row r="31">
          <cell r="B31">
            <v>10.725</v>
          </cell>
          <cell r="C31">
            <v>19.5</v>
          </cell>
          <cell r="D31">
            <v>4.5</v>
          </cell>
          <cell r="E31">
            <v>59.25</v>
          </cell>
          <cell r="F31">
            <v>84</v>
          </cell>
          <cell r="G31">
            <v>16</v>
          </cell>
          <cell r="H31">
            <v>20.52</v>
          </cell>
          <cell r="I31" t="str">
            <v>N</v>
          </cell>
          <cell r="J31">
            <v>34.200000000000003</v>
          </cell>
          <cell r="K31">
            <v>0</v>
          </cell>
        </row>
        <row r="32">
          <cell r="B32">
            <v>13.079166666666667</v>
          </cell>
          <cell r="C32">
            <v>23.1</v>
          </cell>
          <cell r="D32">
            <v>5.4</v>
          </cell>
          <cell r="E32">
            <v>38.375</v>
          </cell>
          <cell r="F32">
            <v>67</v>
          </cell>
          <cell r="G32">
            <v>13</v>
          </cell>
          <cell r="H32">
            <v>25.92</v>
          </cell>
          <cell r="I32" t="str">
            <v>SE</v>
          </cell>
          <cell r="J32">
            <v>44.28</v>
          </cell>
          <cell r="K32">
            <v>0</v>
          </cell>
        </row>
        <row r="33">
          <cell r="B33">
            <v>17.012500000000003</v>
          </cell>
          <cell r="C33">
            <v>28.9</v>
          </cell>
          <cell r="D33">
            <v>3.1</v>
          </cell>
          <cell r="E33">
            <v>33.583333333333336</v>
          </cell>
          <cell r="F33">
            <v>79</v>
          </cell>
          <cell r="G33">
            <v>12</v>
          </cell>
          <cell r="H33">
            <v>20.88</v>
          </cell>
          <cell r="I33" t="str">
            <v>SE</v>
          </cell>
          <cell r="J33">
            <v>37.800000000000004</v>
          </cell>
          <cell r="K33">
            <v>0</v>
          </cell>
        </row>
        <row r="34">
          <cell r="B34">
            <v>24.925000000000001</v>
          </cell>
          <cell r="C34">
            <v>34.4</v>
          </cell>
          <cell r="D34">
            <v>14.8</v>
          </cell>
          <cell r="E34">
            <v>23.958333333333332</v>
          </cell>
          <cell r="F34">
            <v>39</v>
          </cell>
          <cell r="G34">
            <v>14</v>
          </cell>
          <cell r="H34">
            <v>24.12</v>
          </cell>
          <cell r="I34" t="str">
            <v>L</v>
          </cell>
          <cell r="J34">
            <v>40.32</v>
          </cell>
          <cell r="K34">
            <v>0</v>
          </cell>
        </row>
        <row r="35">
          <cell r="B35">
            <v>26.508333333333336</v>
          </cell>
          <cell r="C35">
            <v>34.700000000000003</v>
          </cell>
          <cell r="D35">
            <v>18.399999999999999</v>
          </cell>
          <cell r="E35">
            <v>34.166666666666664</v>
          </cell>
          <cell r="F35">
            <v>53</v>
          </cell>
          <cell r="G35">
            <v>17</v>
          </cell>
          <cell r="H35">
            <v>18.720000000000002</v>
          </cell>
          <cell r="I35" t="str">
            <v>L</v>
          </cell>
          <cell r="J35">
            <v>36</v>
          </cell>
          <cell r="K35">
            <v>0</v>
          </cell>
        </row>
        <row r="36">
          <cell r="I36" t="str">
            <v>N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26.445833333333329</v>
          </cell>
        </row>
      </sheetData>
      <sheetData sheetId="4">
        <row r="5">
          <cell r="B5">
            <v>23.233333333333334</v>
          </cell>
        </row>
      </sheetData>
      <sheetData sheetId="5">
        <row r="5">
          <cell r="B5">
            <v>23.841666666666669</v>
          </cell>
        </row>
      </sheetData>
      <sheetData sheetId="6"/>
      <sheetData sheetId="7">
        <row r="5">
          <cell r="B5">
            <v>22.470833333333335</v>
          </cell>
          <cell r="C5">
            <v>33</v>
          </cell>
          <cell r="D5">
            <v>11.8</v>
          </cell>
          <cell r="E5">
            <v>45.291666666666664</v>
          </cell>
          <cell r="F5">
            <v>81</v>
          </cell>
          <cell r="G5">
            <v>17</v>
          </cell>
          <cell r="H5">
            <v>8.2799999999999994</v>
          </cell>
          <cell r="I5" t="str">
            <v>O</v>
          </cell>
          <cell r="J5">
            <v>25.56</v>
          </cell>
          <cell r="K5">
            <v>0</v>
          </cell>
        </row>
        <row r="6">
          <cell r="B6">
            <v>22.641666666666666</v>
          </cell>
          <cell r="C6">
            <v>33.299999999999997</v>
          </cell>
          <cell r="D6">
            <v>11.7</v>
          </cell>
          <cell r="E6">
            <v>45.708333333333336</v>
          </cell>
          <cell r="F6">
            <v>83</v>
          </cell>
          <cell r="G6">
            <v>18</v>
          </cell>
          <cell r="H6">
            <v>6.48</v>
          </cell>
          <cell r="I6" t="str">
            <v>O</v>
          </cell>
          <cell r="J6">
            <v>25.2</v>
          </cell>
          <cell r="K6">
            <v>0</v>
          </cell>
        </row>
        <row r="7">
          <cell r="B7">
            <v>22.391666666666666</v>
          </cell>
          <cell r="C7">
            <v>33.1</v>
          </cell>
          <cell r="D7">
            <v>12.6</v>
          </cell>
          <cell r="E7">
            <v>46.791666666666664</v>
          </cell>
          <cell r="F7">
            <v>81</v>
          </cell>
          <cell r="G7">
            <v>16</v>
          </cell>
          <cell r="H7">
            <v>13.32</v>
          </cell>
          <cell r="I7" t="str">
            <v>SO</v>
          </cell>
          <cell r="J7">
            <v>25.92</v>
          </cell>
          <cell r="K7">
            <v>0</v>
          </cell>
        </row>
        <row r="8">
          <cell r="B8">
            <v>22.175000000000001</v>
          </cell>
          <cell r="C8">
            <v>34.200000000000003</v>
          </cell>
          <cell r="D8">
            <v>11.5</v>
          </cell>
          <cell r="E8">
            <v>45.625</v>
          </cell>
          <cell r="F8">
            <v>78</v>
          </cell>
          <cell r="G8">
            <v>14</v>
          </cell>
          <cell r="H8">
            <v>8.2799999999999994</v>
          </cell>
          <cell r="I8" t="str">
            <v>O</v>
          </cell>
          <cell r="J8">
            <v>16.559999999999999</v>
          </cell>
          <cell r="K8">
            <v>0</v>
          </cell>
        </row>
        <row r="9">
          <cell r="B9">
            <v>23.108333333333334</v>
          </cell>
          <cell r="C9">
            <v>33.4</v>
          </cell>
          <cell r="D9">
            <v>13.2</v>
          </cell>
          <cell r="E9">
            <v>44.041666666666664</v>
          </cell>
          <cell r="F9">
            <v>81</v>
          </cell>
          <cell r="G9">
            <v>14</v>
          </cell>
          <cell r="H9">
            <v>16.920000000000002</v>
          </cell>
          <cell r="I9" t="str">
            <v>O</v>
          </cell>
          <cell r="J9">
            <v>35.64</v>
          </cell>
          <cell r="K9">
            <v>0</v>
          </cell>
        </row>
        <row r="10">
          <cell r="B10">
            <v>24.916666666666668</v>
          </cell>
          <cell r="C10">
            <v>33.6</v>
          </cell>
          <cell r="D10">
            <v>14.9</v>
          </cell>
          <cell r="E10">
            <v>38.5</v>
          </cell>
          <cell r="F10">
            <v>68</v>
          </cell>
          <cell r="G10">
            <v>17</v>
          </cell>
          <cell r="H10">
            <v>12.6</v>
          </cell>
          <cell r="I10" t="str">
            <v>NE</v>
          </cell>
          <cell r="J10">
            <v>23.400000000000002</v>
          </cell>
          <cell r="K10">
            <v>0</v>
          </cell>
        </row>
        <row r="11">
          <cell r="B11">
            <v>25.770833333333339</v>
          </cell>
          <cell r="C11">
            <v>32.9</v>
          </cell>
          <cell r="D11">
            <v>19.3</v>
          </cell>
          <cell r="E11">
            <v>31.625</v>
          </cell>
          <cell r="F11">
            <v>53</v>
          </cell>
          <cell r="G11">
            <v>19</v>
          </cell>
          <cell r="H11">
            <v>24.48</v>
          </cell>
          <cell r="I11" t="str">
            <v>NE</v>
          </cell>
          <cell r="J11">
            <v>51.480000000000004</v>
          </cell>
          <cell r="K11">
            <v>0</v>
          </cell>
        </row>
        <row r="12">
          <cell r="B12">
            <v>23.079166666666669</v>
          </cell>
          <cell r="C12">
            <v>33.6</v>
          </cell>
          <cell r="D12">
            <v>12.4</v>
          </cell>
          <cell r="E12">
            <v>42.166666666666664</v>
          </cell>
          <cell r="F12">
            <v>76</v>
          </cell>
          <cell r="G12">
            <v>16</v>
          </cell>
          <cell r="H12">
            <v>15.120000000000001</v>
          </cell>
          <cell r="I12" t="str">
            <v>SO</v>
          </cell>
          <cell r="J12">
            <v>34.200000000000003</v>
          </cell>
          <cell r="K12">
            <v>0</v>
          </cell>
        </row>
        <row r="13">
          <cell r="B13">
            <v>24.045833333333334</v>
          </cell>
          <cell r="C13">
            <v>34.6</v>
          </cell>
          <cell r="D13">
            <v>14.6</v>
          </cell>
          <cell r="E13">
            <v>44.166666666666664</v>
          </cell>
          <cell r="F13">
            <v>78</v>
          </cell>
          <cell r="G13">
            <v>15</v>
          </cell>
          <cell r="H13">
            <v>8.64</v>
          </cell>
          <cell r="I13" t="str">
            <v>O</v>
          </cell>
          <cell r="J13">
            <v>27.720000000000002</v>
          </cell>
          <cell r="K13">
            <v>0</v>
          </cell>
        </row>
        <row r="14">
          <cell r="B14">
            <v>19.495833333333337</v>
          </cell>
          <cell r="C14">
            <v>29.9</v>
          </cell>
          <cell r="D14">
            <v>14.5</v>
          </cell>
          <cell r="E14">
            <v>59.375</v>
          </cell>
          <cell r="F14">
            <v>82</v>
          </cell>
          <cell r="G14">
            <v>25</v>
          </cell>
          <cell r="H14">
            <v>16.920000000000002</v>
          </cell>
          <cell r="I14" t="str">
            <v>SO</v>
          </cell>
          <cell r="J14">
            <v>33.119999999999997</v>
          </cell>
          <cell r="K14">
            <v>0</v>
          </cell>
        </row>
        <row r="15">
          <cell r="B15">
            <v>15.545833333333334</v>
          </cell>
          <cell r="C15">
            <v>24.9</v>
          </cell>
          <cell r="D15">
            <v>8.6</v>
          </cell>
          <cell r="E15">
            <v>56.75</v>
          </cell>
          <cell r="F15">
            <v>84</v>
          </cell>
          <cell r="G15">
            <v>28</v>
          </cell>
          <cell r="H15">
            <v>7.2</v>
          </cell>
          <cell r="I15" t="str">
            <v>SE</v>
          </cell>
          <cell r="J15">
            <v>20.88</v>
          </cell>
          <cell r="K15">
            <v>0</v>
          </cell>
        </row>
        <row r="16">
          <cell r="B16">
            <v>20.220833333333335</v>
          </cell>
          <cell r="C16">
            <v>32.4</v>
          </cell>
          <cell r="D16">
            <v>10.3</v>
          </cell>
          <cell r="E16">
            <v>45</v>
          </cell>
          <cell r="F16">
            <v>79</v>
          </cell>
          <cell r="G16">
            <v>17</v>
          </cell>
          <cell r="H16">
            <v>10.44</v>
          </cell>
          <cell r="I16" t="str">
            <v>L</v>
          </cell>
          <cell r="J16">
            <v>37.080000000000005</v>
          </cell>
          <cell r="K16">
            <v>0</v>
          </cell>
        </row>
        <row r="17">
          <cell r="B17">
            <v>23.958333333333332</v>
          </cell>
          <cell r="C17">
            <v>34.299999999999997</v>
          </cell>
          <cell r="D17">
            <v>13.5</v>
          </cell>
          <cell r="E17">
            <v>44.875</v>
          </cell>
          <cell r="F17">
            <v>78</v>
          </cell>
          <cell r="G17">
            <v>19</v>
          </cell>
          <cell r="H17">
            <v>14.04</v>
          </cell>
          <cell r="I17" t="str">
            <v>O</v>
          </cell>
          <cell r="J17">
            <v>30.240000000000002</v>
          </cell>
          <cell r="K17">
            <v>0</v>
          </cell>
        </row>
        <row r="18">
          <cell r="B18">
            <v>19.966666666666701</v>
          </cell>
          <cell r="C18">
            <v>27.4</v>
          </cell>
          <cell r="D18">
            <v>14.6</v>
          </cell>
          <cell r="E18">
            <v>45.666666666666664</v>
          </cell>
          <cell r="F18">
            <v>67</v>
          </cell>
          <cell r="G18">
            <v>28</v>
          </cell>
          <cell r="H18">
            <v>16.920000000000002</v>
          </cell>
          <cell r="I18" t="str">
            <v>SO</v>
          </cell>
          <cell r="J18">
            <v>39.24</v>
          </cell>
          <cell r="K18">
            <v>0</v>
          </cell>
        </row>
        <row r="19">
          <cell r="B19">
            <v>15.225000000000001</v>
          </cell>
          <cell r="C19">
            <v>22.7</v>
          </cell>
          <cell r="D19">
            <v>9.1</v>
          </cell>
          <cell r="E19">
            <v>42</v>
          </cell>
          <cell r="F19">
            <v>71</v>
          </cell>
          <cell r="G19">
            <v>20</v>
          </cell>
          <cell r="H19">
            <v>24.12</v>
          </cell>
          <cell r="I19" t="str">
            <v>SE</v>
          </cell>
          <cell r="J19">
            <v>42.84</v>
          </cell>
          <cell r="K19">
            <v>0</v>
          </cell>
        </row>
        <row r="20">
          <cell r="B20">
            <v>17.054166666666667</v>
          </cell>
          <cell r="C20">
            <v>31.1</v>
          </cell>
          <cell r="D20">
            <v>7.5</v>
          </cell>
          <cell r="E20">
            <v>49.916666666666664</v>
          </cell>
          <cell r="F20">
            <v>82</v>
          </cell>
          <cell r="G20">
            <v>15</v>
          </cell>
          <cell r="H20">
            <v>10.8</v>
          </cell>
          <cell r="I20" t="str">
            <v>S</v>
          </cell>
          <cell r="J20">
            <v>24.840000000000003</v>
          </cell>
          <cell r="K20">
            <v>0</v>
          </cell>
        </row>
        <row r="21">
          <cell r="B21">
            <v>20.391666666666666</v>
          </cell>
          <cell r="C21">
            <v>31.3</v>
          </cell>
          <cell r="D21">
            <v>8.9</v>
          </cell>
          <cell r="E21">
            <v>43.291666666666664</v>
          </cell>
          <cell r="F21">
            <v>84</v>
          </cell>
          <cell r="G21">
            <v>15</v>
          </cell>
          <cell r="H21">
            <v>11.16</v>
          </cell>
          <cell r="I21" t="str">
            <v>S</v>
          </cell>
          <cell r="J21">
            <v>26.28</v>
          </cell>
          <cell r="K21">
            <v>0</v>
          </cell>
        </row>
        <row r="22">
          <cell r="B22">
            <v>20.775000000000002</v>
          </cell>
          <cell r="C22">
            <v>30.6</v>
          </cell>
          <cell r="D22">
            <v>12.5</v>
          </cell>
          <cell r="E22">
            <v>48.666666666666664</v>
          </cell>
          <cell r="F22">
            <v>77</v>
          </cell>
          <cell r="G22">
            <v>23</v>
          </cell>
          <cell r="H22">
            <v>8.64</v>
          </cell>
          <cell r="I22" t="str">
            <v>L</v>
          </cell>
          <cell r="J22">
            <v>21.6</v>
          </cell>
          <cell r="K22">
            <v>0</v>
          </cell>
        </row>
        <row r="23">
          <cell r="B23">
            <v>22.712500000000002</v>
          </cell>
          <cell r="C23">
            <v>32.5</v>
          </cell>
          <cell r="D23">
            <v>14.9</v>
          </cell>
          <cell r="E23">
            <v>46.708333333333336</v>
          </cell>
          <cell r="F23">
            <v>73</v>
          </cell>
          <cell r="G23">
            <v>18</v>
          </cell>
          <cell r="H23">
            <v>8.2799999999999994</v>
          </cell>
          <cell r="I23" t="str">
            <v>SE</v>
          </cell>
          <cell r="J23">
            <v>27</v>
          </cell>
          <cell r="K23">
            <v>0</v>
          </cell>
        </row>
        <row r="24">
          <cell r="B24">
            <v>23.337500000000002</v>
          </cell>
          <cell r="C24">
            <v>32</v>
          </cell>
          <cell r="D24">
            <v>15.4</v>
          </cell>
          <cell r="E24">
            <v>42.208333333333336</v>
          </cell>
          <cell r="F24">
            <v>71</v>
          </cell>
          <cell r="G24">
            <v>21</v>
          </cell>
          <cell r="H24">
            <v>11.879999999999999</v>
          </cell>
          <cell r="I24" t="str">
            <v>L</v>
          </cell>
          <cell r="J24">
            <v>23.759999999999998</v>
          </cell>
          <cell r="K24">
            <v>0</v>
          </cell>
        </row>
        <row r="25">
          <cell r="B25">
            <v>22.799999999999997</v>
          </cell>
          <cell r="C25">
            <v>31.3</v>
          </cell>
          <cell r="D25">
            <v>12.1</v>
          </cell>
          <cell r="E25">
            <v>43.916666666666664</v>
          </cell>
          <cell r="F25">
            <v>81</v>
          </cell>
          <cell r="G25">
            <v>20</v>
          </cell>
          <cell r="H25">
            <v>18.36</v>
          </cell>
          <cell r="I25" t="str">
            <v>L</v>
          </cell>
          <cell r="J25">
            <v>31.680000000000003</v>
          </cell>
          <cell r="K25">
            <v>0</v>
          </cell>
        </row>
        <row r="26">
          <cell r="B26">
            <v>24.125</v>
          </cell>
          <cell r="C26">
            <v>33.799999999999997</v>
          </cell>
          <cell r="D26">
            <v>16</v>
          </cell>
          <cell r="E26">
            <v>42.666666666666664</v>
          </cell>
          <cell r="F26">
            <v>74</v>
          </cell>
          <cell r="G26">
            <v>17</v>
          </cell>
          <cell r="H26">
            <v>11.879999999999999</v>
          </cell>
          <cell r="I26" t="str">
            <v>SO</v>
          </cell>
          <cell r="J26">
            <v>31.680000000000003</v>
          </cell>
          <cell r="K26">
            <v>0</v>
          </cell>
        </row>
        <row r="27">
          <cell r="B27">
            <v>24.695833333333336</v>
          </cell>
          <cell r="C27">
            <v>35.1</v>
          </cell>
          <cell r="D27">
            <v>14.9</v>
          </cell>
          <cell r="E27">
            <v>41.625</v>
          </cell>
          <cell r="F27">
            <v>75</v>
          </cell>
          <cell r="G27">
            <v>14</v>
          </cell>
          <cell r="H27">
            <v>11.879999999999999</v>
          </cell>
          <cell r="I27" t="str">
            <v>O</v>
          </cell>
          <cell r="J27">
            <v>30.6</v>
          </cell>
          <cell r="K27">
            <v>0</v>
          </cell>
        </row>
        <row r="28">
          <cell r="B28">
            <v>26.137500000000003</v>
          </cell>
          <cell r="C28">
            <v>35.299999999999997</v>
          </cell>
          <cell r="D28">
            <v>16.600000000000001</v>
          </cell>
          <cell r="E28">
            <v>40.666666666666664</v>
          </cell>
          <cell r="F28">
            <v>74</v>
          </cell>
          <cell r="G28">
            <v>18</v>
          </cell>
          <cell r="H28">
            <v>18</v>
          </cell>
          <cell r="I28" t="str">
            <v>SO</v>
          </cell>
          <cell r="J28">
            <v>37.440000000000005</v>
          </cell>
          <cell r="K28">
            <v>0</v>
          </cell>
        </row>
        <row r="29">
          <cell r="B29">
            <v>27.566666666666666</v>
          </cell>
          <cell r="C29">
            <v>35.200000000000003</v>
          </cell>
          <cell r="D29">
            <v>21.1</v>
          </cell>
          <cell r="E29">
            <v>40.5</v>
          </cell>
          <cell r="F29">
            <v>69</v>
          </cell>
          <cell r="G29">
            <v>20</v>
          </cell>
          <cell r="H29">
            <v>12.24</v>
          </cell>
          <cell r="I29" t="str">
            <v>SO</v>
          </cell>
          <cell r="J29">
            <v>34.56</v>
          </cell>
          <cell r="K29">
            <v>0</v>
          </cell>
        </row>
        <row r="30">
          <cell r="B30">
            <v>19.583333333333332</v>
          </cell>
          <cell r="C30">
            <v>28.3</v>
          </cell>
          <cell r="D30">
            <v>14.7</v>
          </cell>
          <cell r="E30">
            <v>54.375</v>
          </cell>
          <cell r="F30">
            <v>74</v>
          </cell>
          <cell r="G30">
            <v>36</v>
          </cell>
          <cell r="H30">
            <v>16.2</v>
          </cell>
          <cell r="I30" t="str">
            <v>SO</v>
          </cell>
          <cell r="J30">
            <v>39.24</v>
          </cell>
          <cell r="K30">
            <v>0</v>
          </cell>
        </row>
        <row r="31">
          <cell r="B31">
            <v>14.379166666666668</v>
          </cell>
          <cell r="C31">
            <v>20.9</v>
          </cell>
          <cell r="D31">
            <v>10</v>
          </cell>
          <cell r="E31">
            <v>56.708333333333336</v>
          </cell>
          <cell r="F31">
            <v>74</v>
          </cell>
          <cell r="G31">
            <v>33</v>
          </cell>
          <cell r="H31">
            <v>14.76</v>
          </cell>
          <cell r="I31" t="str">
            <v>SO</v>
          </cell>
          <cell r="J31">
            <v>43.56</v>
          </cell>
          <cell r="K31">
            <v>0</v>
          </cell>
        </row>
        <row r="32">
          <cell r="B32">
            <v>14.383333333333335</v>
          </cell>
          <cell r="C32">
            <v>24.6</v>
          </cell>
          <cell r="D32">
            <v>5.4</v>
          </cell>
          <cell r="E32">
            <v>51.125</v>
          </cell>
          <cell r="F32">
            <v>86</v>
          </cell>
          <cell r="G32">
            <v>18</v>
          </cell>
          <cell r="H32">
            <v>10.08</v>
          </cell>
          <cell r="I32" t="str">
            <v>SE</v>
          </cell>
          <cell r="J32">
            <v>26.64</v>
          </cell>
          <cell r="K32">
            <v>0</v>
          </cell>
        </row>
        <row r="33">
          <cell r="B33">
            <v>17.345833333333335</v>
          </cell>
          <cell r="C33">
            <v>31.1</v>
          </cell>
          <cell r="D33">
            <v>5.0999999999999996</v>
          </cell>
          <cell r="E33">
            <v>44.625</v>
          </cell>
          <cell r="F33">
            <v>81</v>
          </cell>
          <cell r="G33">
            <v>12</v>
          </cell>
          <cell r="H33">
            <v>14.04</v>
          </cell>
          <cell r="I33" t="str">
            <v>O</v>
          </cell>
          <cell r="J33">
            <v>27.36</v>
          </cell>
          <cell r="K33">
            <v>0</v>
          </cell>
        </row>
        <row r="34">
          <cell r="B34">
            <v>24.295833333333334</v>
          </cell>
          <cell r="C34">
            <v>35.5</v>
          </cell>
          <cell r="D34">
            <v>12.7</v>
          </cell>
          <cell r="E34">
            <v>32.958333333333336</v>
          </cell>
          <cell r="F34">
            <v>63</v>
          </cell>
          <cell r="G34">
            <v>14</v>
          </cell>
          <cell r="H34">
            <v>12.6</v>
          </cell>
          <cell r="I34" t="str">
            <v>SE</v>
          </cell>
          <cell r="J34">
            <v>32.4</v>
          </cell>
          <cell r="K34">
            <v>0</v>
          </cell>
        </row>
        <row r="35">
          <cell r="B35">
            <v>27.579166666666666</v>
          </cell>
          <cell r="C35">
            <v>34.799999999999997</v>
          </cell>
          <cell r="D35">
            <v>20.100000000000001</v>
          </cell>
          <cell r="E35">
            <v>34.208333333333336</v>
          </cell>
          <cell r="F35">
            <v>60</v>
          </cell>
          <cell r="G35">
            <v>22</v>
          </cell>
          <cell r="H35">
            <v>14.04</v>
          </cell>
          <cell r="I35" t="str">
            <v>L</v>
          </cell>
          <cell r="J35">
            <v>36.36</v>
          </cell>
          <cell r="K35">
            <v>0</v>
          </cell>
        </row>
        <row r="36">
          <cell r="I36" t="str">
            <v>SO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24.579166666666669</v>
          </cell>
        </row>
      </sheetData>
      <sheetData sheetId="4">
        <row r="5">
          <cell r="B5">
            <v>23.358333333333334</v>
          </cell>
        </row>
      </sheetData>
      <sheetData sheetId="5">
        <row r="5">
          <cell r="B5">
            <v>21.391666666666669</v>
          </cell>
        </row>
      </sheetData>
      <sheetData sheetId="6"/>
      <sheetData sheetId="7">
        <row r="5">
          <cell r="B5">
            <v>23.8</v>
          </cell>
          <cell r="C5">
            <v>30.6</v>
          </cell>
          <cell r="D5">
            <v>17.7</v>
          </cell>
          <cell r="E5">
            <v>35.291666666666664</v>
          </cell>
          <cell r="F5">
            <v>49</v>
          </cell>
          <cell r="G5">
            <v>22</v>
          </cell>
          <cell r="H5">
            <v>14.04</v>
          </cell>
          <cell r="I5" t="str">
            <v>L</v>
          </cell>
          <cell r="J5">
            <v>33.840000000000003</v>
          </cell>
          <cell r="K5">
            <v>0</v>
          </cell>
        </row>
        <row r="6">
          <cell r="B6">
            <v>23.808333333333334</v>
          </cell>
          <cell r="C6">
            <v>31</v>
          </cell>
          <cell r="D6">
            <v>16.8</v>
          </cell>
          <cell r="E6">
            <v>36.625</v>
          </cell>
          <cell r="F6">
            <v>55</v>
          </cell>
          <cell r="G6">
            <v>21</v>
          </cell>
          <cell r="H6">
            <v>12.24</v>
          </cell>
          <cell r="I6" t="str">
            <v>NE</v>
          </cell>
          <cell r="J6">
            <v>25.2</v>
          </cell>
          <cell r="K6">
            <v>0</v>
          </cell>
        </row>
        <row r="7">
          <cell r="B7">
            <v>23.420833333333338</v>
          </cell>
          <cell r="C7">
            <v>30.2</v>
          </cell>
          <cell r="D7">
            <v>16</v>
          </cell>
          <cell r="E7">
            <v>33.333333333333336</v>
          </cell>
          <cell r="F7">
            <v>56</v>
          </cell>
          <cell r="G7">
            <v>17</v>
          </cell>
          <cell r="H7">
            <v>11.879999999999999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23.858333333333334</v>
          </cell>
          <cell r="C8">
            <v>31.2</v>
          </cell>
          <cell r="D8">
            <v>16.8</v>
          </cell>
          <cell r="E8">
            <v>32.791666666666664</v>
          </cell>
          <cell r="F8">
            <v>51</v>
          </cell>
          <cell r="G8">
            <v>16</v>
          </cell>
          <cell r="H8">
            <v>11.16</v>
          </cell>
          <cell r="I8" t="str">
            <v>NO</v>
          </cell>
          <cell r="J8">
            <v>26.28</v>
          </cell>
          <cell r="K8">
            <v>0</v>
          </cell>
        </row>
        <row r="9">
          <cell r="B9">
            <v>24.020833333333329</v>
          </cell>
          <cell r="C9">
            <v>30.5</v>
          </cell>
          <cell r="D9">
            <v>17.3</v>
          </cell>
          <cell r="E9">
            <v>32.291666666666664</v>
          </cell>
          <cell r="F9">
            <v>55</v>
          </cell>
          <cell r="G9">
            <v>19</v>
          </cell>
          <cell r="H9">
            <v>20.52</v>
          </cell>
          <cell r="I9" t="str">
            <v>L</v>
          </cell>
          <cell r="J9">
            <v>38.880000000000003</v>
          </cell>
          <cell r="K9">
            <v>0</v>
          </cell>
        </row>
        <row r="10">
          <cell r="B10">
            <v>24.083333333333332</v>
          </cell>
          <cell r="C10">
            <v>30.9</v>
          </cell>
          <cell r="D10">
            <v>17.7</v>
          </cell>
          <cell r="E10">
            <v>31.375</v>
          </cell>
          <cell r="F10">
            <v>50</v>
          </cell>
          <cell r="G10">
            <v>18</v>
          </cell>
          <cell r="H10">
            <v>13.68</v>
          </cell>
          <cell r="I10" t="str">
            <v>L</v>
          </cell>
          <cell r="J10">
            <v>38.880000000000003</v>
          </cell>
          <cell r="K10">
            <v>0</v>
          </cell>
        </row>
        <row r="11">
          <cell r="B11">
            <v>23.524999999999995</v>
          </cell>
          <cell r="C11">
            <v>30.8</v>
          </cell>
          <cell r="D11">
            <v>15.8</v>
          </cell>
          <cell r="E11">
            <v>34.5</v>
          </cell>
          <cell r="F11">
            <v>57</v>
          </cell>
          <cell r="G11">
            <v>16</v>
          </cell>
          <cell r="H11">
            <v>23.400000000000002</v>
          </cell>
          <cell r="I11" t="str">
            <v>NE</v>
          </cell>
          <cell r="J11">
            <v>41.4</v>
          </cell>
          <cell r="K11">
            <v>0</v>
          </cell>
        </row>
        <row r="12">
          <cell r="B12">
            <v>22.954166666666666</v>
          </cell>
          <cell r="C12">
            <v>31.1</v>
          </cell>
          <cell r="D12">
            <v>14.2</v>
          </cell>
          <cell r="E12">
            <v>35.458333333333336</v>
          </cell>
          <cell r="F12">
            <v>60</v>
          </cell>
          <cell r="G12">
            <v>15</v>
          </cell>
          <cell r="H12">
            <v>19.079999999999998</v>
          </cell>
          <cell r="I12" t="str">
            <v>N</v>
          </cell>
          <cell r="J12">
            <v>35.64</v>
          </cell>
          <cell r="K12">
            <v>0</v>
          </cell>
        </row>
        <row r="13">
          <cell r="B13">
            <v>24.295833333333331</v>
          </cell>
          <cell r="C13">
            <v>32.6</v>
          </cell>
          <cell r="D13">
            <v>18.3</v>
          </cell>
          <cell r="E13">
            <v>33.541666666666664</v>
          </cell>
          <cell r="F13">
            <v>46</v>
          </cell>
          <cell r="G13">
            <v>15</v>
          </cell>
          <cell r="H13">
            <v>17.28</v>
          </cell>
          <cell r="I13" t="str">
            <v>NO</v>
          </cell>
          <cell r="J13">
            <v>35.28</v>
          </cell>
          <cell r="K13">
            <v>0</v>
          </cell>
        </row>
        <row r="14">
          <cell r="B14">
            <v>16.199999999999996</v>
          </cell>
          <cell r="C14">
            <v>23.1</v>
          </cell>
          <cell r="D14">
            <v>11</v>
          </cell>
          <cell r="E14">
            <v>72.333333333333329</v>
          </cell>
          <cell r="F14">
            <v>97</v>
          </cell>
          <cell r="G14">
            <v>38</v>
          </cell>
          <cell r="H14">
            <v>14.4</v>
          </cell>
          <cell r="I14" t="str">
            <v>SO</v>
          </cell>
          <cell r="J14">
            <v>32.04</v>
          </cell>
          <cell r="K14">
            <v>0</v>
          </cell>
        </row>
        <row r="15">
          <cell r="B15">
            <v>13.512499999999998</v>
          </cell>
          <cell r="C15">
            <v>24.5</v>
          </cell>
          <cell r="D15">
            <v>6.7</v>
          </cell>
          <cell r="E15">
            <v>66.333333333333329</v>
          </cell>
          <cell r="F15">
            <v>92</v>
          </cell>
          <cell r="G15">
            <v>33</v>
          </cell>
          <cell r="H15">
            <v>14.76</v>
          </cell>
          <cell r="I15" t="str">
            <v>S</v>
          </cell>
          <cell r="J15">
            <v>26.64</v>
          </cell>
          <cell r="K15">
            <v>0</v>
          </cell>
        </row>
        <row r="16">
          <cell r="B16">
            <v>19.937500000000004</v>
          </cell>
          <cell r="C16">
            <v>29.7</v>
          </cell>
          <cell r="D16">
            <v>11.9</v>
          </cell>
          <cell r="E16">
            <v>43.666666666666664</v>
          </cell>
          <cell r="F16">
            <v>65</v>
          </cell>
          <cell r="G16">
            <v>21</v>
          </cell>
          <cell r="H16">
            <v>14.4</v>
          </cell>
          <cell r="I16" t="str">
            <v>NE</v>
          </cell>
          <cell r="J16">
            <v>32.04</v>
          </cell>
          <cell r="K16">
            <v>0</v>
          </cell>
        </row>
        <row r="17">
          <cell r="B17">
            <v>23.691666666666666</v>
          </cell>
          <cell r="C17">
            <v>31.2</v>
          </cell>
          <cell r="D17">
            <v>17.399999999999999</v>
          </cell>
          <cell r="E17">
            <v>39.166666666666664</v>
          </cell>
          <cell r="F17">
            <v>58</v>
          </cell>
          <cell r="G17">
            <v>19</v>
          </cell>
          <cell r="H17">
            <v>26.64</v>
          </cell>
          <cell r="I17" t="str">
            <v>NO</v>
          </cell>
          <cell r="J17">
            <v>47.16</v>
          </cell>
          <cell r="K17">
            <v>0</v>
          </cell>
        </row>
        <row r="18">
          <cell r="B18">
            <v>16.354166666666668</v>
          </cell>
          <cell r="C18">
            <v>23.8</v>
          </cell>
          <cell r="D18">
            <v>10.8</v>
          </cell>
          <cell r="E18">
            <v>54.916666666666664</v>
          </cell>
          <cell r="F18">
            <v>80</v>
          </cell>
          <cell r="G18">
            <v>32</v>
          </cell>
          <cell r="H18">
            <v>22.68</v>
          </cell>
          <cell r="I18" t="str">
            <v>S</v>
          </cell>
          <cell r="J18">
            <v>45.36</v>
          </cell>
          <cell r="K18">
            <v>0</v>
          </cell>
        </row>
        <row r="19">
          <cell r="B19">
            <v>11.291666666666666</v>
          </cell>
          <cell r="C19">
            <v>20.2</v>
          </cell>
          <cell r="D19">
            <v>3.8</v>
          </cell>
          <cell r="E19">
            <v>53.583333333333336</v>
          </cell>
          <cell r="F19">
            <v>86</v>
          </cell>
          <cell r="G19">
            <v>22</v>
          </cell>
          <cell r="H19">
            <v>25.2</v>
          </cell>
          <cell r="I19" t="str">
            <v>SE</v>
          </cell>
          <cell r="J19">
            <v>42.84</v>
          </cell>
          <cell r="K19">
            <v>0</v>
          </cell>
        </row>
        <row r="20">
          <cell r="B20">
            <v>16.979166666666668</v>
          </cell>
          <cell r="C20">
            <v>29.7</v>
          </cell>
          <cell r="D20">
            <v>8.4</v>
          </cell>
          <cell r="E20">
            <v>42.958333333333336</v>
          </cell>
          <cell r="F20">
            <v>76</v>
          </cell>
          <cell r="G20">
            <v>16</v>
          </cell>
          <cell r="H20">
            <v>18.720000000000002</v>
          </cell>
          <cell r="I20" t="str">
            <v>SE</v>
          </cell>
          <cell r="J20">
            <v>33.840000000000003</v>
          </cell>
          <cell r="K20">
            <v>0</v>
          </cell>
        </row>
        <row r="21">
          <cell r="B21">
            <v>19.312499999999996</v>
          </cell>
          <cell r="C21">
            <v>28.1</v>
          </cell>
          <cell r="D21">
            <v>11.7</v>
          </cell>
          <cell r="E21">
            <v>39.75</v>
          </cell>
          <cell r="F21">
            <v>61</v>
          </cell>
          <cell r="G21">
            <v>19</v>
          </cell>
          <cell r="H21">
            <v>12.6</v>
          </cell>
          <cell r="I21" t="str">
            <v>SE</v>
          </cell>
          <cell r="J21">
            <v>28.44</v>
          </cell>
          <cell r="K21">
            <v>0</v>
          </cell>
        </row>
        <row r="22">
          <cell r="B22">
            <v>19.983333333333334</v>
          </cell>
          <cell r="C22">
            <v>30</v>
          </cell>
          <cell r="D22">
            <v>11</v>
          </cell>
          <cell r="E22">
            <v>43.583333333333336</v>
          </cell>
          <cell r="F22">
            <v>71</v>
          </cell>
          <cell r="G22">
            <v>16</v>
          </cell>
          <cell r="H22">
            <v>18</v>
          </cell>
          <cell r="I22" t="str">
            <v>SE</v>
          </cell>
          <cell r="J22">
            <v>30.6</v>
          </cell>
          <cell r="K22">
            <v>0</v>
          </cell>
        </row>
        <row r="23">
          <cell r="B23">
            <v>21.591666666666669</v>
          </cell>
          <cell r="C23">
            <v>29.7</v>
          </cell>
          <cell r="D23">
            <v>14.4</v>
          </cell>
          <cell r="E23">
            <v>46.041666666666664</v>
          </cell>
          <cell r="F23">
            <v>70</v>
          </cell>
          <cell r="G23">
            <v>20</v>
          </cell>
          <cell r="H23">
            <v>20.88</v>
          </cell>
          <cell r="I23" t="str">
            <v>L</v>
          </cell>
          <cell r="J23">
            <v>36.36</v>
          </cell>
          <cell r="K23">
            <v>0</v>
          </cell>
        </row>
        <row r="24">
          <cell r="B24">
            <v>22.86666666666666</v>
          </cell>
          <cell r="C24">
            <v>29.7</v>
          </cell>
          <cell r="D24">
            <v>16.600000000000001</v>
          </cell>
          <cell r="E24">
            <v>39.041666666666664</v>
          </cell>
          <cell r="F24">
            <v>60</v>
          </cell>
          <cell r="G24">
            <v>21</v>
          </cell>
          <cell r="H24">
            <v>19.8</v>
          </cell>
          <cell r="I24" t="str">
            <v>L</v>
          </cell>
          <cell r="J24">
            <v>37.080000000000005</v>
          </cell>
          <cell r="K24">
            <v>0</v>
          </cell>
        </row>
        <row r="25">
          <cell r="B25">
            <v>22.554166666666671</v>
          </cell>
          <cell r="C25">
            <v>29.1</v>
          </cell>
          <cell r="D25">
            <v>16.2</v>
          </cell>
          <cell r="E25">
            <v>36</v>
          </cell>
          <cell r="F25">
            <v>55</v>
          </cell>
          <cell r="G25">
            <v>20</v>
          </cell>
          <cell r="H25">
            <v>20.88</v>
          </cell>
          <cell r="I25" t="str">
            <v>L</v>
          </cell>
          <cell r="J25">
            <v>44.28</v>
          </cell>
          <cell r="K25">
            <v>0</v>
          </cell>
        </row>
        <row r="26">
          <cell r="B26">
            <v>23.766666666666662</v>
          </cell>
          <cell r="C26">
            <v>31.5</v>
          </cell>
          <cell r="D26">
            <v>17.3</v>
          </cell>
          <cell r="E26">
            <v>36.541666666666664</v>
          </cell>
          <cell r="F26">
            <v>56</v>
          </cell>
          <cell r="G26">
            <v>20</v>
          </cell>
          <cell r="H26">
            <v>16.2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25.520833333333339</v>
          </cell>
          <cell r="C27">
            <v>32.9</v>
          </cell>
          <cell r="D27">
            <v>19.100000000000001</v>
          </cell>
          <cell r="E27">
            <v>30.083333333333332</v>
          </cell>
          <cell r="F27">
            <v>47</v>
          </cell>
          <cell r="G27">
            <v>14</v>
          </cell>
          <cell r="H27">
            <v>18.36</v>
          </cell>
          <cell r="I27" t="str">
            <v>N</v>
          </cell>
          <cell r="J27">
            <v>44.28</v>
          </cell>
          <cell r="K27">
            <v>0</v>
          </cell>
        </row>
        <row r="28">
          <cell r="B28">
            <v>25.841666666666669</v>
          </cell>
          <cell r="C28">
            <v>33.200000000000003</v>
          </cell>
          <cell r="D28">
            <v>19.5</v>
          </cell>
          <cell r="E28">
            <v>32.875</v>
          </cell>
          <cell r="F28">
            <v>50</v>
          </cell>
          <cell r="G28">
            <v>20</v>
          </cell>
          <cell r="H28">
            <v>15.48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23.820833333333329</v>
          </cell>
          <cell r="C29">
            <v>31.8</v>
          </cell>
          <cell r="D29">
            <v>17.399999999999999</v>
          </cell>
          <cell r="E29">
            <v>49.833333333333336</v>
          </cell>
          <cell r="F29">
            <v>75</v>
          </cell>
          <cell r="G29">
            <v>28</v>
          </cell>
          <cell r="H29">
            <v>10.8</v>
          </cell>
          <cell r="I29" t="str">
            <v>S</v>
          </cell>
          <cell r="J29">
            <v>23.400000000000002</v>
          </cell>
          <cell r="K29">
            <v>0</v>
          </cell>
        </row>
        <row r="30">
          <cell r="B30">
            <v>15.525</v>
          </cell>
          <cell r="C30">
            <v>23.6</v>
          </cell>
          <cell r="D30">
            <v>10.6</v>
          </cell>
          <cell r="E30">
            <v>67.958333333333329</v>
          </cell>
          <cell r="F30">
            <v>89</v>
          </cell>
          <cell r="G30">
            <v>46</v>
          </cell>
          <cell r="H30">
            <v>19.079999999999998</v>
          </cell>
          <cell r="I30" t="str">
            <v>SO</v>
          </cell>
          <cell r="J30">
            <v>37.080000000000005</v>
          </cell>
          <cell r="K30">
            <v>0</v>
          </cell>
        </row>
        <row r="31">
          <cell r="B31">
            <v>11.033333333333333</v>
          </cell>
          <cell r="C31">
            <v>17.7</v>
          </cell>
          <cell r="D31">
            <v>6.3</v>
          </cell>
          <cell r="E31">
            <v>67.541666666666671</v>
          </cell>
          <cell r="F31">
            <v>88</v>
          </cell>
          <cell r="G31">
            <v>35</v>
          </cell>
          <cell r="H31">
            <v>17.64</v>
          </cell>
          <cell r="I31" t="str">
            <v>S</v>
          </cell>
          <cell r="J31">
            <v>35.64</v>
          </cell>
          <cell r="K31">
            <v>0</v>
          </cell>
        </row>
        <row r="32">
          <cell r="B32">
            <v>12.1</v>
          </cell>
          <cell r="C32">
            <v>22.4</v>
          </cell>
          <cell r="D32">
            <v>4</v>
          </cell>
          <cell r="E32">
            <v>52.916666666666664</v>
          </cell>
          <cell r="F32">
            <v>92</v>
          </cell>
          <cell r="G32">
            <v>16</v>
          </cell>
          <cell r="H32">
            <v>15.48</v>
          </cell>
          <cell r="I32" t="str">
            <v>SE</v>
          </cell>
          <cell r="J32">
            <v>32.04</v>
          </cell>
          <cell r="K32">
            <v>0</v>
          </cell>
        </row>
        <row r="33">
          <cell r="B33">
            <v>18.229166666666668</v>
          </cell>
          <cell r="C33">
            <v>29.3</v>
          </cell>
          <cell r="D33">
            <v>10.7</v>
          </cell>
          <cell r="E33">
            <v>33.458333333333336</v>
          </cell>
          <cell r="F33">
            <v>52</v>
          </cell>
          <cell r="G33">
            <v>14</v>
          </cell>
          <cell r="H33">
            <v>23.400000000000002</v>
          </cell>
          <cell r="I33" t="str">
            <v>SE</v>
          </cell>
          <cell r="J33">
            <v>36.72</v>
          </cell>
          <cell r="K33">
            <v>0</v>
          </cell>
        </row>
        <row r="34">
          <cell r="B34">
            <v>23.945833333333329</v>
          </cell>
          <cell r="C34">
            <v>33.4</v>
          </cell>
          <cell r="D34">
            <v>15.5</v>
          </cell>
          <cell r="E34">
            <v>29.291666666666668</v>
          </cell>
          <cell r="F34">
            <v>43</v>
          </cell>
          <cell r="G34">
            <v>18</v>
          </cell>
          <cell r="H34">
            <v>22.32</v>
          </cell>
          <cell r="I34" t="str">
            <v>L</v>
          </cell>
          <cell r="J34">
            <v>42.480000000000004</v>
          </cell>
          <cell r="K34">
            <v>0</v>
          </cell>
        </row>
        <row r="35">
          <cell r="B35">
            <v>26.016666666666669</v>
          </cell>
          <cell r="C35">
            <v>32.1</v>
          </cell>
          <cell r="D35">
            <v>19.100000000000001</v>
          </cell>
          <cell r="E35">
            <v>39</v>
          </cell>
          <cell r="F35">
            <v>60</v>
          </cell>
          <cell r="G35">
            <v>26</v>
          </cell>
          <cell r="H35">
            <v>15.48</v>
          </cell>
          <cell r="I35" t="str">
            <v>L</v>
          </cell>
          <cell r="J35">
            <v>30.96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29.516666666666676</v>
          </cell>
        </row>
      </sheetData>
      <sheetData sheetId="4">
        <row r="5">
          <cell r="B5">
            <v>28.620833333333337</v>
          </cell>
        </row>
      </sheetData>
      <sheetData sheetId="5">
        <row r="5">
          <cell r="B5">
            <v>26.383333333333329</v>
          </cell>
        </row>
      </sheetData>
      <sheetData sheetId="6"/>
      <sheetData sheetId="7">
        <row r="5">
          <cell r="B5">
            <v>26.599999999999998</v>
          </cell>
          <cell r="C5">
            <v>33.200000000000003</v>
          </cell>
          <cell r="D5">
            <v>20.399999999999999</v>
          </cell>
          <cell r="E5">
            <v>55.708333333333336</v>
          </cell>
          <cell r="F5">
            <v>81</v>
          </cell>
          <cell r="G5">
            <v>33</v>
          </cell>
          <cell r="H5">
            <v>10.8</v>
          </cell>
          <cell r="I5" t="str">
            <v>L</v>
          </cell>
          <cell r="J5">
            <v>24.12</v>
          </cell>
          <cell r="K5">
            <v>0</v>
          </cell>
        </row>
        <row r="6">
          <cell r="B6">
            <v>27.958333333333329</v>
          </cell>
          <cell r="C6">
            <v>33.1</v>
          </cell>
          <cell r="D6">
            <v>21.7</v>
          </cell>
          <cell r="E6">
            <v>52.375</v>
          </cell>
          <cell r="F6">
            <v>77</v>
          </cell>
          <cell r="G6">
            <v>37</v>
          </cell>
          <cell r="H6">
            <v>8.64</v>
          </cell>
          <cell r="I6" t="str">
            <v>L</v>
          </cell>
          <cell r="J6">
            <v>19.8</v>
          </cell>
          <cell r="K6">
            <v>0</v>
          </cell>
        </row>
        <row r="7">
          <cell r="B7">
            <v>25.574999999999992</v>
          </cell>
          <cell r="C7">
            <v>30.2</v>
          </cell>
          <cell r="D7">
            <v>20.2</v>
          </cell>
          <cell r="E7">
            <v>59.333333333333336</v>
          </cell>
          <cell r="F7">
            <v>72</v>
          </cell>
          <cell r="G7">
            <v>49</v>
          </cell>
          <cell r="H7">
            <v>14.76</v>
          </cell>
          <cell r="I7" t="str">
            <v>L</v>
          </cell>
          <cell r="J7">
            <v>27</v>
          </cell>
          <cell r="K7">
            <v>0</v>
          </cell>
        </row>
        <row r="8">
          <cell r="B8">
            <v>28.450000000000003</v>
          </cell>
          <cell r="C8">
            <v>34.700000000000003</v>
          </cell>
          <cell r="D8">
            <v>24.6</v>
          </cell>
          <cell r="E8">
            <v>51.833333333333336</v>
          </cell>
          <cell r="F8">
            <v>68</v>
          </cell>
          <cell r="G8">
            <v>33</v>
          </cell>
          <cell r="H8">
            <v>10.8</v>
          </cell>
          <cell r="I8" t="str">
            <v>SE</v>
          </cell>
          <cell r="J8">
            <v>16.559999999999999</v>
          </cell>
          <cell r="K8">
            <v>0</v>
          </cell>
        </row>
        <row r="9">
          <cell r="B9">
            <v>26.791666666666661</v>
          </cell>
          <cell r="C9">
            <v>31.9</v>
          </cell>
          <cell r="D9">
            <v>20.8</v>
          </cell>
          <cell r="E9">
            <v>63.333333333333336</v>
          </cell>
          <cell r="F9">
            <v>91</v>
          </cell>
          <cell r="G9">
            <v>39</v>
          </cell>
          <cell r="H9">
            <v>11.16</v>
          </cell>
          <cell r="I9" t="str">
            <v>L</v>
          </cell>
          <cell r="J9">
            <v>18.720000000000002</v>
          </cell>
          <cell r="K9">
            <v>0</v>
          </cell>
        </row>
        <row r="10">
          <cell r="B10">
            <v>27.437500000000004</v>
          </cell>
          <cell r="C10">
            <v>33.6</v>
          </cell>
          <cell r="D10">
            <v>20.399999999999999</v>
          </cell>
          <cell r="E10">
            <v>51.333333333333336</v>
          </cell>
          <cell r="F10">
            <v>81</v>
          </cell>
          <cell r="G10">
            <v>31</v>
          </cell>
          <cell r="H10">
            <v>14.4</v>
          </cell>
          <cell r="I10" t="str">
            <v>L</v>
          </cell>
          <cell r="J10">
            <v>24.48</v>
          </cell>
          <cell r="K10">
            <v>0</v>
          </cell>
        </row>
        <row r="11">
          <cell r="B11">
            <v>27.383333333333329</v>
          </cell>
          <cell r="C11">
            <v>32.5</v>
          </cell>
          <cell r="D11">
            <v>21.4</v>
          </cell>
          <cell r="E11">
            <v>50.458333333333336</v>
          </cell>
          <cell r="F11">
            <v>73</v>
          </cell>
          <cell r="G11">
            <v>35</v>
          </cell>
          <cell r="H11">
            <v>14.76</v>
          </cell>
          <cell r="I11" t="str">
            <v>NE</v>
          </cell>
          <cell r="J11">
            <v>31.319999999999997</v>
          </cell>
          <cell r="K11">
            <v>0</v>
          </cell>
        </row>
        <row r="12">
          <cell r="B12">
            <v>27.145833333333329</v>
          </cell>
          <cell r="C12">
            <v>31.8</v>
          </cell>
          <cell r="D12">
            <v>22.8</v>
          </cell>
          <cell r="E12">
            <v>55.708333333333336</v>
          </cell>
          <cell r="F12">
            <v>70</v>
          </cell>
          <cell r="G12">
            <v>41</v>
          </cell>
          <cell r="H12">
            <v>11.879999999999999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23.166666666666671</v>
          </cell>
          <cell r="C13">
            <v>27.9</v>
          </cell>
          <cell r="D13">
            <v>15.5</v>
          </cell>
          <cell r="E13">
            <v>48.666666666666664</v>
          </cell>
          <cell r="F13">
            <v>58</v>
          </cell>
          <cell r="G13">
            <v>37</v>
          </cell>
          <cell r="H13">
            <v>22.68</v>
          </cell>
          <cell r="I13" t="str">
            <v>SO</v>
          </cell>
          <cell r="J13">
            <v>54</v>
          </cell>
          <cell r="K13">
            <v>0</v>
          </cell>
        </row>
        <row r="14">
          <cell r="B14">
            <v>14.908333333333331</v>
          </cell>
          <cell r="C14">
            <v>20.3</v>
          </cell>
          <cell r="D14">
            <v>11.8</v>
          </cell>
          <cell r="E14">
            <v>52.166666666666664</v>
          </cell>
          <cell r="F14">
            <v>69</v>
          </cell>
          <cell r="G14">
            <v>32</v>
          </cell>
          <cell r="H14">
            <v>23.400000000000002</v>
          </cell>
          <cell r="I14" t="str">
            <v>SO</v>
          </cell>
          <cell r="J14">
            <v>58.32</v>
          </cell>
          <cell r="K14">
            <v>0</v>
          </cell>
        </row>
        <row r="15">
          <cell r="B15">
            <v>17.062500000000004</v>
          </cell>
          <cell r="C15">
            <v>21.9</v>
          </cell>
          <cell r="D15">
            <v>13.7</v>
          </cell>
          <cell r="E15">
            <v>53.541666666666664</v>
          </cell>
          <cell r="F15">
            <v>73</v>
          </cell>
          <cell r="G15">
            <v>35</v>
          </cell>
          <cell r="H15">
            <v>16.559999999999999</v>
          </cell>
          <cell r="I15" t="str">
            <v>L</v>
          </cell>
          <cell r="J15">
            <v>32.04</v>
          </cell>
          <cell r="K15">
            <v>0</v>
          </cell>
        </row>
        <row r="16">
          <cell r="B16">
            <v>21.516666666666669</v>
          </cell>
          <cell r="C16">
            <v>28.6</v>
          </cell>
          <cell r="D16">
            <v>16.5</v>
          </cell>
          <cell r="E16">
            <v>47.208333333333336</v>
          </cell>
          <cell r="F16">
            <v>59</v>
          </cell>
          <cell r="G16">
            <v>36</v>
          </cell>
          <cell r="H16">
            <v>14.4</v>
          </cell>
          <cell r="I16" t="str">
            <v>L</v>
          </cell>
          <cell r="J16">
            <v>30.96</v>
          </cell>
          <cell r="K16">
            <v>0</v>
          </cell>
        </row>
        <row r="17">
          <cell r="B17">
            <v>26.387500000000003</v>
          </cell>
          <cell r="C17">
            <v>33.4</v>
          </cell>
          <cell r="D17">
            <v>21.6</v>
          </cell>
          <cell r="E17">
            <v>45.958333333333336</v>
          </cell>
          <cell r="F17">
            <v>61</v>
          </cell>
          <cell r="G17">
            <v>28</v>
          </cell>
          <cell r="H17">
            <v>31.319999999999997</v>
          </cell>
          <cell r="I17" t="str">
            <v>O</v>
          </cell>
          <cell r="J17">
            <v>63.72</v>
          </cell>
          <cell r="K17">
            <v>0</v>
          </cell>
        </row>
        <row r="18">
          <cell r="B18">
            <v>16.858333333333334</v>
          </cell>
          <cell r="C18">
            <v>24.6</v>
          </cell>
          <cell r="D18">
            <v>13.4</v>
          </cell>
          <cell r="E18">
            <v>42.958333333333336</v>
          </cell>
          <cell r="F18">
            <v>62</v>
          </cell>
          <cell r="G18">
            <v>22</v>
          </cell>
          <cell r="H18">
            <v>34.200000000000003</v>
          </cell>
          <cell r="I18" t="str">
            <v>S</v>
          </cell>
          <cell r="J18">
            <v>71.28</v>
          </cell>
          <cell r="K18">
            <v>0</v>
          </cell>
        </row>
        <row r="19">
          <cell r="B19">
            <v>15.441666666666665</v>
          </cell>
          <cell r="C19">
            <v>21.2</v>
          </cell>
          <cell r="D19">
            <v>10.7</v>
          </cell>
          <cell r="E19">
            <v>37.125</v>
          </cell>
          <cell r="F19">
            <v>57</v>
          </cell>
          <cell r="G19">
            <v>29</v>
          </cell>
          <cell r="H19">
            <v>16.2</v>
          </cell>
          <cell r="I19" t="str">
            <v>SE</v>
          </cell>
          <cell r="J19">
            <v>42.84</v>
          </cell>
          <cell r="K19">
            <v>0</v>
          </cell>
        </row>
        <row r="20">
          <cell r="B20">
            <v>18.474999999999998</v>
          </cell>
          <cell r="C20">
            <v>26.5</v>
          </cell>
          <cell r="D20">
            <v>11.2</v>
          </cell>
          <cell r="E20">
            <v>42.291666666666664</v>
          </cell>
          <cell r="F20">
            <v>75</v>
          </cell>
          <cell r="G20">
            <v>26</v>
          </cell>
          <cell r="H20">
            <v>12.6</v>
          </cell>
          <cell r="I20" t="str">
            <v>S</v>
          </cell>
          <cell r="J20">
            <v>21.6</v>
          </cell>
          <cell r="K20">
            <v>0</v>
          </cell>
        </row>
        <row r="21">
          <cell r="B21">
            <v>22.695833333333329</v>
          </cell>
          <cell r="C21">
            <v>28.4</v>
          </cell>
          <cell r="D21">
            <v>17.600000000000001</v>
          </cell>
          <cell r="E21">
            <v>37.833333333333336</v>
          </cell>
          <cell r="F21">
            <v>73</v>
          </cell>
          <cell r="G21">
            <v>27</v>
          </cell>
          <cell r="H21">
            <v>8.2799999999999994</v>
          </cell>
          <cell r="I21" t="str">
            <v>S</v>
          </cell>
          <cell r="J21">
            <v>19.079999999999998</v>
          </cell>
          <cell r="K21">
            <v>0</v>
          </cell>
        </row>
        <row r="22">
          <cell r="B22">
            <v>22.691666666666666</v>
          </cell>
          <cell r="C22">
            <v>30.5</v>
          </cell>
          <cell r="D22">
            <v>16.399999999999999</v>
          </cell>
          <cell r="E22">
            <v>47.291666666666664</v>
          </cell>
          <cell r="F22">
            <v>78</v>
          </cell>
          <cell r="G22">
            <v>27</v>
          </cell>
          <cell r="H22">
            <v>11.879999999999999</v>
          </cell>
          <cell r="I22" t="str">
            <v>L</v>
          </cell>
          <cell r="J22">
            <v>21.6</v>
          </cell>
          <cell r="K22">
            <v>0</v>
          </cell>
        </row>
        <row r="23">
          <cell r="B23">
            <v>26.324999999999992</v>
          </cell>
          <cell r="C23">
            <v>31.9</v>
          </cell>
          <cell r="D23">
            <v>21.5</v>
          </cell>
          <cell r="E23">
            <v>42.791666666666664</v>
          </cell>
          <cell r="F23">
            <v>64</v>
          </cell>
          <cell r="G23">
            <v>34</v>
          </cell>
          <cell r="H23">
            <v>21.240000000000002</v>
          </cell>
          <cell r="I23" t="str">
            <v>L</v>
          </cell>
          <cell r="J23">
            <v>38.519999999999996</v>
          </cell>
          <cell r="K23">
            <v>0</v>
          </cell>
        </row>
        <row r="24">
          <cell r="B24">
            <v>27.733333333333334</v>
          </cell>
          <cell r="C24">
            <v>33.9</v>
          </cell>
          <cell r="D24">
            <v>21.2</v>
          </cell>
          <cell r="E24">
            <v>42</v>
          </cell>
          <cell r="F24">
            <v>71</v>
          </cell>
          <cell r="G24">
            <v>30</v>
          </cell>
          <cell r="H24">
            <v>18</v>
          </cell>
          <cell r="I24" t="str">
            <v>L</v>
          </cell>
          <cell r="J24">
            <v>35.28</v>
          </cell>
          <cell r="K24">
            <v>0</v>
          </cell>
        </row>
        <row r="25">
          <cell r="B25">
            <v>28.337500000000002</v>
          </cell>
          <cell r="C25">
            <v>32.799999999999997</v>
          </cell>
          <cell r="D25">
            <v>23.8</v>
          </cell>
          <cell r="E25">
            <v>40.75</v>
          </cell>
          <cell r="F25">
            <v>53</v>
          </cell>
          <cell r="G25">
            <v>32</v>
          </cell>
          <cell r="H25">
            <v>16.920000000000002</v>
          </cell>
          <cell r="I25" t="str">
            <v>L</v>
          </cell>
          <cell r="J25">
            <v>37.440000000000005</v>
          </cell>
          <cell r="K25">
            <v>0</v>
          </cell>
        </row>
        <row r="26">
          <cell r="B26">
            <v>28.670833333333331</v>
          </cell>
          <cell r="C26">
            <v>34.1</v>
          </cell>
          <cell r="D26">
            <v>25.6</v>
          </cell>
          <cell r="E26">
            <v>41.25</v>
          </cell>
          <cell r="F26">
            <v>52</v>
          </cell>
          <cell r="G26">
            <v>31</v>
          </cell>
          <cell r="H26">
            <v>13.32</v>
          </cell>
          <cell r="I26" t="str">
            <v>L</v>
          </cell>
          <cell r="J26">
            <v>29.880000000000003</v>
          </cell>
          <cell r="K26">
            <v>0</v>
          </cell>
        </row>
        <row r="27">
          <cell r="B27">
            <v>25.741666666666664</v>
          </cell>
          <cell r="C27">
            <v>28.7</v>
          </cell>
          <cell r="D27">
            <v>21</v>
          </cell>
          <cell r="E27">
            <v>46.625</v>
          </cell>
          <cell r="F27">
            <v>73</v>
          </cell>
          <cell r="G27">
            <v>33</v>
          </cell>
          <cell r="H27">
            <v>20.16</v>
          </cell>
          <cell r="I27" t="str">
            <v>SO</v>
          </cell>
          <cell r="J27">
            <v>46.800000000000004</v>
          </cell>
          <cell r="K27">
            <v>0</v>
          </cell>
        </row>
        <row r="28">
          <cell r="B28">
            <v>18.574999999999999</v>
          </cell>
          <cell r="C28">
            <v>23.1</v>
          </cell>
          <cell r="D28">
            <v>13.6</v>
          </cell>
          <cell r="E28">
            <v>48.5</v>
          </cell>
          <cell r="F28">
            <v>66</v>
          </cell>
          <cell r="G28">
            <v>38</v>
          </cell>
          <cell r="H28">
            <v>27.720000000000002</v>
          </cell>
          <cell r="I28" t="str">
            <v>SO</v>
          </cell>
          <cell r="J28">
            <v>56.88</v>
          </cell>
          <cell r="K28">
            <v>0</v>
          </cell>
        </row>
        <row r="29">
          <cell r="B29">
            <v>12.441666666666665</v>
          </cell>
          <cell r="C29">
            <v>19.100000000000001</v>
          </cell>
          <cell r="D29">
            <v>8.6999999999999993</v>
          </cell>
          <cell r="E29">
            <v>61.25</v>
          </cell>
          <cell r="F29">
            <v>80</v>
          </cell>
          <cell r="G29">
            <v>44</v>
          </cell>
          <cell r="H29">
            <v>29.16</v>
          </cell>
          <cell r="I29" t="str">
            <v>SO</v>
          </cell>
          <cell r="J29">
            <v>66.600000000000009</v>
          </cell>
          <cell r="K29">
            <v>1.4</v>
          </cell>
        </row>
        <row r="30">
          <cell r="B30">
            <v>11.574999999999998</v>
          </cell>
          <cell r="C30">
            <v>14.6</v>
          </cell>
          <cell r="D30">
            <v>9.1999999999999993</v>
          </cell>
          <cell r="E30">
            <v>69.041666666666671</v>
          </cell>
          <cell r="F30">
            <v>79</v>
          </cell>
          <cell r="G30">
            <v>56</v>
          </cell>
          <cell r="H30">
            <v>19.440000000000001</v>
          </cell>
          <cell r="I30" t="str">
            <v>SO</v>
          </cell>
          <cell r="J30">
            <v>47.16</v>
          </cell>
          <cell r="K30">
            <v>0.2</v>
          </cell>
        </row>
        <row r="31">
          <cell r="B31">
            <v>13.77083333333333</v>
          </cell>
          <cell r="C31">
            <v>20.2</v>
          </cell>
          <cell r="D31">
            <v>8.3000000000000007</v>
          </cell>
          <cell r="E31">
            <v>47.25</v>
          </cell>
          <cell r="F31">
            <v>76</v>
          </cell>
          <cell r="G31">
            <v>17</v>
          </cell>
          <cell r="H31">
            <v>23.400000000000002</v>
          </cell>
          <cell r="I31" t="str">
            <v>S</v>
          </cell>
          <cell r="J31">
            <v>46.800000000000004</v>
          </cell>
          <cell r="K31">
            <v>0</v>
          </cell>
        </row>
        <row r="32">
          <cell r="B32">
            <v>16.500000000000004</v>
          </cell>
          <cell r="C32">
            <v>23</v>
          </cell>
          <cell r="D32">
            <v>10.7</v>
          </cell>
          <cell r="E32">
            <v>34.458333333333336</v>
          </cell>
          <cell r="F32">
            <v>80</v>
          </cell>
          <cell r="G32">
            <v>22</v>
          </cell>
          <cell r="H32">
            <v>14.4</v>
          </cell>
          <cell r="I32" t="str">
            <v>NE</v>
          </cell>
          <cell r="J32">
            <v>26.64</v>
          </cell>
          <cell r="K32">
            <v>0</v>
          </cell>
        </row>
        <row r="33">
          <cell r="B33">
            <v>18.8</v>
          </cell>
          <cell r="C33">
            <v>27.7</v>
          </cell>
          <cell r="D33">
            <v>10.199999999999999</v>
          </cell>
          <cell r="E33">
            <v>39.625</v>
          </cell>
          <cell r="F33">
            <v>74</v>
          </cell>
          <cell r="G33">
            <v>18</v>
          </cell>
          <cell r="H33">
            <v>11.16</v>
          </cell>
          <cell r="I33" t="str">
            <v>NE</v>
          </cell>
          <cell r="J33">
            <v>20.88</v>
          </cell>
          <cell r="K33">
            <v>0</v>
          </cell>
        </row>
        <row r="34">
          <cell r="B34">
            <v>23.195833333333329</v>
          </cell>
          <cell r="C34">
            <v>32.799999999999997</v>
          </cell>
          <cell r="D34">
            <v>15.7</v>
          </cell>
          <cell r="E34">
            <v>41.166666666666664</v>
          </cell>
          <cell r="F34">
            <v>72</v>
          </cell>
          <cell r="G34">
            <v>22</v>
          </cell>
          <cell r="H34">
            <v>14.76</v>
          </cell>
          <cell r="I34" t="str">
            <v>L</v>
          </cell>
          <cell r="J34">
            <v>26.64</v>
          </cell>
          <cell r="K34">
            <v>0</v>
          </cell>
        </row>
        <row r="35">
          <cell r="B35">
            <v>28.079166666666666</v>
          </cell>
          <cell r="C35">
            <v>34.9</v>
          </cell>
          <cell r="D35">
            <v>19.8</v>
          </cell>
          <cell r="E35">
            <v>40.791666666666664</v>
          </cell>
          <cell r="F35">
            <v>75</v>
          </cell>
          <cell r="G35">
            <v>28</v>
          </cell>
          <cell r="H35">
            <v>13.32</v>
          </cell>
          <cell r="I35" t="str">
            <v>L</v>
          </cell>
          <cell r="J35">
            <v>22.32</v>
          </cell>
          <cell r="K35">
            <v>0</v>
          </cell>
        </row>
        <row r="36">
          <cell r="I36" t="str">
            <v>L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zoomScale="90" zoomScaleNormal="90" workbookViewId="0">
      <selection activeCell="AF33" sqref="AF33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6" ht="20.100000000000001" customHeight="1" x14ac:dyDescent="0.2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6" s="4" customFormat="1" ht="20.100000000000001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6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38</v>
      </c>
      <c r="AH3" s="8"/>
    </row>
    <row r="4" spans="1:36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37</v>
      </c>
      <c r="AH4" s="8"/>
    </row>
    <row r="5" spans="1:36" s="5" customFormat="1" ht="20.100000000000001" customHeight="1" x14ac:dyDescent="0.2">
      <c r="A5" s="16" t="s">
        <v>44</v>
      </c>
      <c r="B5" s="17">
        <f>[1]Agosto!$B$5</f>
        <v>22.470833333333331</v>
      </c>
      <c r="C5" s="17">
        <f>[1]Agosto!$B$6</f>
        <v>22.495833333333326</v>
      </c>
      <c r="D5" s="17">
        <f>[1]Agosto!$B$7</f>
        <v>23.783333333333335</v>
      </c>
      <c r="E5" s="17">
        <f>[1]Agosto!$B$8</f>
        <v>23.495833333333334</v>
      </c>
      <c r="F5" s="17">
        <f>[1]Agosto!$B$9</f>
        <v>25.174999999999997</v>
      </c>
      <c r="G5" s="17">
        <f>[1]Agosto!$B$10</f>
        <v>23.4375</v>
      </c>
      <c r="H5" s="17">
        <f>[1]Agosto!$B$11</f>
        <v>23.279166666666669</v>
      </c>
      <c r="I5" s="17">
        <f>[1]Agosto!$B$12</f>
        <v>25.329166666666666</v>
      </c>
      <c r="J5" s="17">
        <f>[1]Agosto!$B$13</f>
        <v>22.841666666666669</v>
      </c>
      <c r="K5" s="17">
        <f>[1]Agosto!$B$14</f>
        <v>15.937500000000002</v>
      </c>
      <c r="L5" s="17">
        <f>[1]Agosto!$B$15</f>
        <v>12.616666666666667</v>
      </c>
      <c r="M5" s="17">
        <f>[1]Agosto!$B$16</f>
        <v>18.408333333333331</v>
      </c>
      <c r="N5" s="17">
        <f>[1]Agosto!$B$17</f>
        <v>22.887500000000006</v>
      </c>
      <c r="O5" s="17">
        <f>[1]Agosto!$B$18</f>
        <v>17.720833333333335</v>
      </c>
      <c r="P5" s="17">
        <f>[1]Agosto!$B$19</f>
        <v>13.033333333333333</v>
      </c>
      <c r="Q5" s="17">
        <f>[1]Agosto!$B$20</f>
        <v>13.741666666666667</v>
      </c>
      <c r="R5" s="17">
        <f>[1]Agosto!$B$21</f>
        <v>16.012500000000003</v>
      </c>
      <c r="S5" s="17">
        <f>[1]Agosto!$B$22</f>
        <v>18.512499999999999</v>
      </c>
      <c r="T5" s="17">
        <f>[1]Agosto!$B$23</f>
        <v>20.49583333333333</v>
      </c>
      <c r="U5" s="17">
        <f>[1]Agosto!$B$24</f>
        <v>22.933333333333337</v>
      </c>
      <c r="V5" s="17">
        <f>[1]Agosto!$B$25</f>
        <v>23.508333333333329</v>
      </c>
      <c r="W5" s="17">
        <f>[1]Agosto!$B$26</f>
        <v>23.691666666666666</v>
      </c>
      <c r="X5" s="17">
        <f>[1]Agosto!$B$27</f>
        <v>24.641666666666666</v>
      </c>
      <c r="Y5" s="17">
        <f>[1]Agosto!$B$28</f>
        <v>26.104166666666668</v>
      </c>
      <c r="Z5" s="17">
        <f>[1]Agosto!$B$29</f>
        <v>22.170833333333334</v>
      </c>
      <c r="AA5" s="17">
        <f>[1]Agosto!$B$30</f>
        <v>15.45833333333333</v>
      </c>
      <c r="AB5" s="17">
        <f>[1]Agosto!$B$31</f>
        <v>12.729166666666664</v>
      </c>
      <c r="AC5" s="17">
        <f>[1]Agosto!$B$32</f>
        <v>11.8125</v>
      </c>
      <c r="AD5" s="17">
        <f>[1]Agosto!$B$33</f>
        <v>15.129166666666668</v>
      </c>
      <c r="AE5" s="17">
        <f>[1]Agosto!$B$34</f>
        <v>20.712500000000002</v>
      </c>
      <c r="AF5" s="17">
        <f>[1]Agosto!$B$35</f>
        <v>25.245833333333337</v>
      </c>
      <c r="AG5" s="34">
        <f>AVERAGE(B5:AF5)</f>
        <v>20.1875</v>
      </c>
      <c r="AH5" s="8"/>
    </row>
    <row r="6" spans="1:36" ht="17.100000000000001" customHeight="1" x14ac:dyDescent="0.2">
      <c r="A6" s="16" t="s">
        <v>0</v>
      </c>
      <c r="B6" s="18">
        <f>[2]Agosto!$B$5</f>
        <v>21.141666666666666</v>
      </c>
      <c r="C6" s="18">
        <f>[2]Agosto!$B$6</f>
        <v>23.783333333333331</v>
      </c>
      <c r="D6" s="18">
        <f>[2]Agosto!$B$7</f>
        <v>21.899999999999995</v>
      </c>
      <c r="E6" s="18">
        <f>[2]Agosto!$B$8</f>
        <v>22.658333333333331</v>
      </c>
      <c r="F6" s="18">
        <f>[2]Agosto!$B$9</f>
        <v>22.120833333333337</v>
      </c>
      <c r="G6" s="18">
        <f>[2]Agosto!$B$10</f>
        <v>23.700000000000003</v>
      </c>
      <c r="H6" s="18">
        <f>[2]Agosto!$B$11</f>
        <v>23.141666666666666</v>
      </c>
      <c r="I6" s="18">
        <f>[2]Agosto!$B$12</f>
        <v>22.133333333333336</v>
      </c>
      <c r="J6" s="18">
        <f>[2]Agosto!$B$13</f>
        <v>18.075000000000003</v>
      </c>
      <c r="K6" s="18">
        <f>[2]Agosto!$B$14</f>
        <v>10.725</v>
      </c>
      <c r="L6" s="18">
        <f>[2]Agosto!$B$15</f>
        <v>8.6166666666666671</v>
      </c>
      <c r="M6" s="18">
        <f>[2]Agosto!$B$16</f>
        <v>15.004166666666668</v>
      </c>
      <c r="N6" s="18">
        <f>[2]Agosto!$B$17</f>
        <v>19.962499999999995</v>
      </c>
      <c r="O6" s="18">
        <f>[2]Agosto!$B$18</f>
        <v>11.508333333333335</v>
      </c>
      <c r="P6" s="18">
        <f>[2]Agosto!$B$19</f>
        <v>9.1166666666666671</v>
      </c>
      <c r="Q6" s="18">
        <f>[2]Agosto!$B$20</f>
        <v>11.549999999999999</v>
      </c>
      <c r="R6" s="18">
        <f>[2]Agosto!$B$21</f>
        <v>14.241666666666667</v>
      </c>
      <c r="S6" s="18">
        <f>[2]Agosto!$B$22</f>
        <v>16.012499999999999</v>
      </c>
      <c r="T6" s="18">
        <f>[2]Agosto!$B$23</f>
        <v>17.937499999999996</v>
      </c>
      <c r="U6" s="18">
        <f>[2]Agosto!$B$24</f>
        <v>20.258333333333329</v>
      </c>
      <c r="V6" s="18">
        <f>[2]Agosto!$B$25</f>
        <v>21.266666666666669</v>
      </c>
      <c r="W6" s="18">
        <f>[2]Agosto!$B$26</f>
        <v>24.362500000000001</v>
      </c>
      <c r="X6" s="18">
        <f>[2]Agosto!$B$27</f>
        <v>22.887500000000003</v>
      </c>
      <c r="Y6" s="18">
        <f>[2]Agosto!$B$28</f>
        <v>13.308333333333332</v>
      </c>
      <c r="Z6" s="18">
        <f>[2]Agosto!$B$29</f>
        <v>9.2583333333333311</v>
      </c>
      <c r="AA6" s="18">
        <f>[2]Agosto!$B$30</f>
        <v>8.2041666666666675</v>
      </c>
      <c r="AB6" s="18">
        <f>[2]Agosto!$B$31</f>
        <v>7.8666666666666663</v>
      </c>
      <c r="AC6" s="18">
        <f>[2]Agosto!$B$32</f>
        <v>9.1583333333333332</v>
      </c>
      <c r="AD6" s="18">
        <f>[2]Agosto!$B$33</f>
        <v>12.3125</v>
      </c>
      <c r="AE6" s="18">
        <f>[2]Agosto!$B$34</f>
        <v>18.154166666666669</v>
      </c>
      <c r="AF6" s="18">
        <f>[2]Agosto!$B$35</f>
        <v>23.979166666666661</v>
      </c>
      <c r="AG6" s="35">
        <f t="shared" ref="AG6:AG19" si="1">AVERAGE(B6:AF6)</f>
        <v>16.914381720430107</v>
      </c>
    </row>
    <row r="7" spans="1:36" ht="17.100000000000001" customHeight="1" x14ac:dyDescent="0.2">
      <c r="A7" s="16" t="s">
        <v>1</v>
      </c>
      <c r="B7" s="18">
        <f>[3]Agosto!$B$5</f>
        <v>22.974999999999998</v>
      </c>
      <c r="C7" s="18">
        <f>[3]Agosto!$B$6</f>
        <v>23.916666666666671</v>
      </c>
      <c r="D7" s="18">
        <f>[3]Agosto!$B$7</f>
        <v>23.779166666666669</v>
      </c>
      <c r="E7" s="18">
        <f>[3]Agosto!$B$8</f>
        <v>24.25</v>
      </c>
      <c r="F7" s="18">
        <f>[3]Agosto!$B$9</f>
        <v>26.075000000000003</v>
      </c>
      <c r="G7" s="18">
        <f>[3]Agosto!$B$10</f>
        <v>24.637499999999999</v>
      </c>
      <c r="H7" s="18">
        <f>[3]Agosto!$B$11</f>
        <v>23.92916666666666</v>
      </c>
      <c r="I7" s="18">
        <f>[3]Agosto!$B$12</f>
        <v>22.133333333333336</v>
      </c>
      <c r="J7" s="18">
        <f>[3]Agosto!$B$13</f>
        <v>21.829166666666669</v>
      </c>
      <c r="K7" s="18">
        <f>[3]Agosto!$B$14</f>
        <v>13.6875</v>
      </c>
      <c r="L7" s="18">
        <f>[3]Agosto!$B$15</f>
        <v>13.387500000000003</v>
      </c>
      <c r="M7" s="18">
        <f>[3]Agosto!$B$16</f>
        <v>18.150000000000002</v>
      </c>
      <c r="N7" s="18">
        <f>[3]Agosto!$B$17</f>
        <v>22.308333333333334</v>
      </c>
      <c r="O7" s="18">
        <f>[3]Agosto!$B$18</f>
        <v>16.433333333333334</v>
      </c>
      <c r="P7" s="18">
        <f>[3]Agosto!$B$19</f>
        <v>12.454166666666667</v>
      </c>
      <c r="Q7" s="18">
        <f>[3]Agosto!$B$20</f>
        <v>16.383333333333336</v>
      </c>
      <c r="R7" s="18">
        <f>[3]Agosto!$B$21</f>
        <v>18.612500000000001</v>
      </c>
      <c r="S7" s="18">
        <f>[3]Agosto!$B$22</f>
        <v>20.708333333333332</v>
      </c>
      <c r="T7" s="18">
        <f>[3]Agosto!$B$23</f>
        <v>24.104166666666668</v>
      </c>
      <c r="U7" s="18">
        <f>[3]Agosto!$B$24</f>
        <v>25.129166666666666</v>
      </c>
      <c r="V7" s="18">
        <f>[3]Agosto!$B$25</f>
        <v>27.216666666666665</v>
      </c>
      <c r="W7" s="18">
        <f>[3]Agosto!$B$26</f>
        <v>25.599999999999998</v>
      </c>
      <c r="X7" s="18">
        <f>[3]Agosto!$B$27</f>
        <v>23.924999999999997</v>
      </c>
      <c r="Y7" s="18">
        <f>[3]Agosto!$B$28</f>
        <v>19.162499999999998</v>
      </c>
      <c r="Z7" s="18">
        <f>[3]Agosto!$B$29</f>
        <v>13.879166666666665</v>
      </c>
      <c r="AA7" s="18">
        <f>[3]Agosto!$B$30</f>
        <v>12.066666666666668</v>
      </c>
      <c r="AB7" s="18">
        <f>[3]Agosto!$B$31</f>
        <v>12.091666666666669</v>
      </c>
      <c r="AC7" s="18">
        <f>[3]Agosto!$B$32</f>
        <v>12.841666666666663</v>
      </c>
      <c r="AD7" s="18">
        <f>[3]Agosto!$B$33</f>
        <v>15.825000000000003</v>
      </c>
      <c r="AE7" s="18">
        <f>[3]Agosto!$B$34</f>
        <v>20.233333333333334</v>
      </c>
      <c r="AF7" s="18">
        <f>[3]Agosto!$B$35</f>
        <v>24.783333333333331</v>
      </c>
      <c r="AG7" s="35">
        <f t="shared" si="1"/>
        <v>20.080913978494632</v>
      </c>
    </row>
    <row r="8" spans="1:36" ht="17.100000000000001" customHeight="1" x14ac:dyDescent="0.2">
      <c r="A8" s="16" t="s">
        <v>53</v>
      </c>
      <c r="B8" s="18">
        <f>[4]Agosto!$B$5</f>
        <v>23.483333333333331</v>
      </c>
      <c r="C8" s="18">
        <f>[4]Agosto!$B$6</f>
        <v>24.500000000000004</v>
      </c>
      <c r="D8" s="18">
        <f>[4]Agosto!$B$7</f>
        <v>25.870833333333326</v>
      </c>
      <c r="E8" s="18">
        <f>[4]Agosto!$B$8</f>
        <v>24.658333333333335</v>
      </c>
      <c r="F8" s="18">
        <f>[4]Agosto!$B$9</f>
        <v>25.245833333333334</v>
      </c>
      <c r="G8" s="18">
        <f>[4]Agosto!$B$10</f>
        <v>25.308333333333337</v>
      </c>
      <c r="H8" s="18">
        <f>[4]Agosto!$B$11</f>
        <v>24.55</v>
      </c>
      <c r="I8" s="18">
        <f>[4]Agosto!$B$12</f>
        <v>24.650000000000002</v>
      </c>
      <c r="J8" s="18">
        <f>[4]Agosto!$B$13</f>
        <v>25.487499999999997</v>
      </c>
      <c r="K8" s="18">
        <f>[4]Agosto!$B$14</f>
        <v>13.216666666666667</v>
      </c>
      <c r="L8" s="18">
        <f>[4]Agosto!$B$15</f>
        <v>11.158333333333333</v>
      </c>
      <c r="M8" s="18">
        <f>[4]Agosto!$B$16</f>
        <v>17.779166666666665</v>
      </c>
      <c r="N8" s="18">
        <f>[4]Agosto!$B$17</f>
        <v>23.9375</v>
      </c>
      <c r="O8" s="18">
        <f>[4]Agosto!$B$18</f>
        <v>15.129166666666665</v>
      </c>
      <c r="P8" s="18">
        <f>[4]Agosto!$B$19</f>
        <v>12.362500000000002</v>
      </c>
      <c r="Q8" s="18">
        <f>[4]Agosto!$B$20</f>
        <v>15.704166666666666</v>
      </c>
      <c r="R8" s="18">
        <f>[4]Agosto!$B$21</f>
        <v>17.270833333333332</v>
      </c>
      <c r="S8" s="18">
        <f>[4]Agosto!$B$22</f>
        <v>18.708333333333332</v>
      </c>
      <c r="T8" s="18">
        <f>[4]Agosto!$B$23</f>
        <v>19.754166666666666</v>
      </c>
      <c r="U8" s="18">
        <f>[4]Agosto!$B$24</f>
        <v>21.612500000000001</v>
      </c>
      <c r="V8" s="18">
        <f>[4]Agosto!$B$25</f>
        <v>23.574999999999999</v>
      </c>
      <c r="W8" s="18">
        <f>[4]Agosto!$B$26</f>
        <v>25.462499999999995</v>
      </c>
      <c r="X8" s="18">
        <f>[4]Agosto!$B$27</f>
        <v>26.841666666666669</v>
      </c>
      <c r="Y8" s="18">
        <f>[4]Agosto!$B$28</f>
        <v>26.05416666666666</v>
      </c>
      <c r="Z8" s="18">
        <f>[4]Agosto!$B$29</f>
        <v>18.266666666666669</v>
      </c>
      <c r="AA8" s="18">
        <f>[4]Agosto!$B$30</f>
        <v>12.029166666666663</v>
      </c>
      <c r="AB8" s="18">
        <f>[4]Agosto!$B$31</f>
        <v>9.6749999999999989</v>
      </c>
      <c r="AC8" s="18">
        <f>[4]Agosto!$B$32</f>
        <v>11.625</v>
      </c>
      <c r="AD8" s="18">
        <f>[4]Agosto!$B$33</f>
        <v>16.891666666666669</v>
      </c>
      <c r="AE8" s="18">
        <f>[4]Agosto!$B$34</f>
        <v>22.075000000000003</v>
      </c>
      <c r="AF8" s="18">
        <f>[4]Agosto!$B$35</f>
        <v>25.316666666666666</v>
      </c>
      <c r="AG8" s="35">
        <f t="shared" si="1"/>
        <v>20.264516129032256</v>
      </c>
    </row>
    <row r="9" spans="1:36" ht="17.100000000000001" customHeight="1" x14ac:dyDescent="0.2">
      <c r="A9" s="16" t="s">
        <v>45</v>
      </c>
      <c r="B9" s="18">
        <f>[5]Agosto!$B$5</f>
        <v>22.891666666666662</v>
      </c>
      <c r="C9" s="18">
        <f>[5]Agosto!$B$6</f>
        <v>24.987499999999997</v>
      </c>
      <c r="D9" s="18">
        <f>[5]Agosto!$B$7</f>
        <v>22.25</v>
      </c>
      <c r="E9" s="18">
        <f>[5]Agosto!$B$8</f>
        <v>23.0625</v>
      </c>
      <c r="F9" s="18">
        <f>[5]Agosto!$B$9</f>
        <v>24.133333333333336</v>
      </c>
      <c r="G9" s="18">
        <f>[5]Agosto!$B$10</f>
        <v>24.683333333333334</v>
      </c>
      <c r="H9" s="18">
        <f>[5]Agosto!$B$11</f>
        <v>24.262500000000003</v>
      </c>
      <c r="I9" s="18">
        <f>[5]Agosto!$B$12</f>
        <v>24.150000000000002</v>
      </c>
      <c r="J9" s="18">
        <f>[5]Agosto!$B$13</f>
        <v>16.912500000000005</v>
      </c>
      <c r="K9" s="18">
        <f>[5]Agosto!$B$14</f>
        <v>12.604166666666664</v>
      </c>
      <c r="L9" s="18">
        <f>[5]Agosto!$B$15</f>
        <v>10.591666666666667</v>
      </c>
      <c r="M9" s="18">
        <f>[5]Agosto!$B$16</f>
        <v>17.737500000000001</v>
      </c>
      <c r="N9" s="18">
        <f>[5]Agosto!$B$17</f>
        <v>20.883333333333329</v>
      </c>
      <c r="O9" s="18">
        <f>[5]Agosto!$B$18</f>
        <v>12.6</v>
      </c>
      <c r="P9" s="18">
        <f>[5]Agosto!$B$19</f>
        <v>9.4958333333333336</v>
      </c>
      <c r="Q9" s="18">
        <f>[5]Agosto!$B$20</f>
        <v>12.604166666666666</v>
      </c>
      <c r="R9" s="18">
        <f>[5]Agosto!$B$21</f>
        <v>14.504166666666668</v>
      </c>
      <c r="S9" s="18">
        <f>[5]Agosto!$B$22</f>
        <v>17.079166666666662</v>
      </c>
      <c r="T9" s="18">
        <f>[5]Agosto!$B$23</f>
        <v>20.295833333333331</v>
      </c>
      <c r="U9" s="18">
        <f>[5]Agosto!$B$24</f>
        <v>22.920833333333331</v>
      </c>
      <c r="V9" s="18">
        <f>[5]Agosto!$B$25</f>
        <v>23.683333333333326</v>
      </c>
      <c r="W9" s="18">
        <f>[5]Agosto!$B$26</f>
        <v>25.779166666666665</v>
      </c>
      <c r="X9" s="18">
        <f>[5]Agosto!$B$27</f>
        <v>21.179166666666664</v>
      </c>
      <c r="Y9" s="18">
        <f>[5]Agosto!$B$28</f>
        <v>12.745833333333332</v>
      </c>
      <c r="Z9" s="18">
        <f>[5]Agosto!$B$29</f>
        <v>9.2625000000000011</v>
      </c>
      <c r="AA9" s="18">
        <f>[5]Agosto!$B$30</f>
        <v>9.0833333333333339</v>
      </c>
      <c r="AB9" s="18">
        <f>[5]Agosto!$B$31</f>
        <v>8.2291666666666661</v>
      </c>
      <c r="AC9" s="18">
        <f>[5]Agosto!$B$32</f>
        <v>9.4791666666666661</v>
      </c>
      <c r="AD9" s="18">
        <f>[5]Agosto!$B$33</f>
        <v>12.870833333333332</v>
      </c>
      <c r="AE9" s="18">
        <f>[5]Agosto!$B$34</f>
        <v>18.170833333333334</v>
      </c>
      <c r="AF9" s="18">
        <f>[5]Agosto!$B$35</f>
        <v>26.129166666666659</v>
      </c>
      <c r="AG9" s="35">
        <f t="shared" si="1"/>
        <v>17.911693548387095</v>
      </c>
      <c r="AI9" s="45" t="s">
        <v>52</v>
      </c>
    </row>
    <row r="10" spans="1:36" ht="17.100000000000001" customHeight="1" x14ac:dyDescent="0.2">
      <c r="A10" s="16" t="s">
        <v>2</v>
      </c>
      <c r="B10" s="18">
        <f>[6]Agosto!$B$5</f>
        <v>25.004166666666666</v>
      </c>
      <c r="C10" s="18">
        <f>[6]Agosto!$B$6</f>
        <v>24.737500000000001</v>
      </c>
      <c r="D10" s="18">
        <f>[6]Agosto!$B$7</f>
        <v>24.474999999999998</v>
      </c>
      <c r="E10" s="18">
        <f>[6]Agosto!$B$8</f>
        <v>24.633333333333329</v>
      </c>
      <c r="F10" s="18">
        <f>[6]Agosto!$B$9</f>
        <v>25.795833333333334</v>
      </c>
      <c r="G10" s="18">
        <f>[6]Agosto!$B$10</f>
        <v>24.916666666666668</v>
      </c>
      <c r="H10" s="18">
        <f>[6]Agosto!$B$11</f>
        <v>25.770833333333339</v>
      </c>
      <c r="I10" s="18">
        <f>[6]Agosto!$B$12</f>
        <v>25.216666666666658</v>
      </c>
      <c r="J10" s="18">
        <f>[6]Agosto!$B$13</f>
        <v>24.133333333333336</v>
      </c>
      <c r="K10" s="18">
        <f>[6]Agosto!$B$14</f>
        <v>12.025</v>
      </c>
      <c r="L10" s="18">
        <f>[6]Agosto!$B$15</f>
        <v>12.554166666666667</v>
      </c>
      <c r="M10" s="18">
        <f>[6]Agosto!$B$16</f>
        <v>20.304166666666667</v>
      </c>
      <c r="N10" s="18">
        <f>[6]Agosto!$B$17</f>
        <v>23.879166666666666</v>
      </c>
      <c r="O10" s="18">
        <f>[6]Agosto!$B$18</f>
        <v>14.375</v>
      </c>
      <c r="P10" s="18">
        <f>[6]Agosto!$B$19</f>
        <v>11.975</v>
      </c>
      <c r="Q10" s="18">
        <f>[6]Agosto!$B$20</f>
        <v>16.320833333333333</v>
      </c>
      <c r="R10" s="18">
        <f>[6]Agosto!$B$21</f>
        <v>18.970833333333335</v>
      </c>
      <c r="S10" s="18">
        <f>[6]Agosto!$B$22</f>
        <v>20.508333333333333</v>
      </c>
      <c r="T10" s="18">
        <f>[6]Agosto!$B$23</f>
        <v>22.962500000000002</v>
      </c>
      <c r="U10" s="18">
        <f>[6]Agosto!$B$24</f>
        <v>24.666666666666661</v>
      </c>
      <c r="V10" s="18">
        <f>[6]Agosto!$B$25</f>
        <v>25.400000000000002</v>
      </c>
      <c r="W10" s="18">
        <f>[6]Agosto!$B$26</f>
        <v>26.258333333333329</v>
      </c>
      <c r="X10" s="18">
        <f>[6]Agosto!$B$27</f>
        <v>25.979166666666668</v>
      </c>
      <c r="Y10" s="18">
        <f>[6]Agosto!$B$28</f>
        <v>22.94583333333334</v>
      </c>
      <c r="Z10" s="18">
        <f>[6]Agosto!$B$29</f>
        <v>14.683333333333332</v>
      </c>
      <c r="AA10" s="18">
        <f>[6]Agosto!$B$30</f>
        <v>9.5250000000000004</v>
      </c>
      <c r="AB10" s="18">
        <f>[6]Agosto!$B$31</f>
        <v>10.725</v>
      </c>
      <c r="AC10" s="18">
        <f>[6]Agosto!$B$32</f>
        <v>13.079166666666667</v>
      </c>
      <c r="AD10" s="18">
        <f>[6]Agosto!$B$33</f>
        <v>17.012500000000003</v>
      </c>
      <c r="AE10" s="18">
        <f>[6]Agosto!$B$34</f>
        <v>24.925000000000001</v>
      </c>
      <c r="AF10" s="18">
        <f>[6]Agosto!$B$35</f>
        <v>26.508333333333336</v>
      </c>
      <c r="AG10" s="35">
        <f t="shared" si="1"/>
        <v>20.653763440860214</v>
      </c>
      <c r="AI10" s="45" t="s">
        <v>52</v>
      </c>
    </row>
    <row r="11" spans="1:36" ht="17.100000000000001" customHeight="1" x14ac:dyDescent="0.2">
      <c r="A11" s="16" t="s">
        <v>3</v>
      </c>
      <c r="B11" s="18">
        <f>[7]Agosto!$B$5</f>
        <v>22.470833333333335</v>
      </c>
      <c r="C11" s="18">
        <f>[7]Agosto!$B$6</f>
        <v>22.641666666666666</v>
      </c>
      <c r="D11" s="18">
        <f>[7]Agosto!$B$7</f>
        <v>22.391666666666666</v>
      </c>
      <c r="E11" s="18">
        <f>[7]Agosto!$B$8</f>
        <v>22.175000000000001</v>
      </c>
      <c r="F11" s="18">
        <f>[7]Agosto!$B$9</f>
        <v>23.108333333333334</v>
      </c>
      <c r="G11" s="18">
        <f>[7]Agosto!$B$10</f>
        <v>24.916666666666668</v>
      </c>
      <c r="H11" s="18">
        <f>[7]Agosto!$B$11</f>
        <v>25.770833333333339</v>
      </c>
      <c r="I11" s="18">
        <f>[7]Agosto!$B$12</f>
        <v>23.079166666666669</v>
      </c>
      <c r="J11" s="18">
        <f>[7]Agosto!$B$13</f>
        <v>24.045833333333334</v>
      </c>
      <c r="K11" s="18">
        <f>[7]Agosto!$B$14</f>
        <v>19.495833333333337</v>
      </c>
      <c r="L11" s="18">
        <f>[7]Agosto!$B$15</f>
        <v>15.545833333333334</v>
      </c>
      <c r="M11" s="18">
        <f>[7]Agosto!$B$16</f>
        <v>20.220833333333335</v>
      </c>
      <c r="N11" s="18">
        <f>[7]Agosto!$B$17</f>
        <v>23.958333333333332</v>
      </c>
      <c r="O11" s="18">
        <f>[7]Agosto!$B$18</f>
        <v>19.966666666666701</v>
      </c>
      <c r="P11" s="18">
        <f>[7]Agosto!$B$19</f>
        <v>15.225000000000001</v>
      </c>
      <c r="Q11" s="18">
        <f>[7]Agosto!$B$20</f>
        <v>17.054166666666667</v>
      </c>
      <c r="R11" s="18">
        <f>[7]Agosto!$B$21</f>
        <v>20.391666666666666</v>
      </c>
      <c r="S11" s="18">
        <f>[7]Agosto!$B$22</f>
        <v>20.775000000000002</v>
      </c>
      <c r="T11" s="18">
        <f>[7]Agosto!$B$23</f>
        <v>22.712500000000002</v>
      </c>
      <c r="U11" s="18">
        <f>[7]Agosto!$B$24</f>
        <v>23.337500000000002</v>
      </c>
      <c r="V11" s="18">
        <f>[7]Agosto!$B$25</f>
        <v>22.799999999999997</v>
      </c>
      <c r="W11" s="18">
        <f>[7]Agosto!$B$26</f>
        <v>24.125</v>
      </c>
      <c r="X11" s="18">
        <f>[7]Agosto!$B$27</f>
        <v>24.695833333333336</v>
      </c>
      <c r="Y11" s="18">
        <f>[7]Agosto!$B$28</f>
        <v>26.137500000000003</v>
      </c>
      <c r="Z11" s="18">
        <f>[7]Agosto!$B$29</f>
        <v>27.566666666666666</v>
      </c>
      <c r="AA11" s="18">
        <f>[7]Agosto!$B$30</f>
        <v>19.583333333333332</v>
      </c>
      <c r="AB11" s="18">
        <f>[7]Agosto!$B$31</f>
        <v>14.379166666666668</v>
      </c>
      <c r="AC11" s="18">
        <f>[7]Agosto!$B$32</f>
        <v>14.383333333333335</v>
      </c>
      <c r="AD11" s="18">
        <f>[7]Agosto!$B$33</f>
        <v>17.345833333333335</v>
      </c>
      <c r="AE11" s="18">
        <f>[7]Agosto!$B$34</f>
        <v>24.295833333333334</v>
      </c>
      <c r="AF11" s="18">
        <f>[7]Agosto!$B$35</f>
        <v>27.579166666666666</v>
      </c>
      <c r="AG11" s="35">
        <f t="shared" si="1"/>
        <v>21.68306451612904</v>
      </c>
    </row>
    <row r="12" spans="1:36" ht="17.100000000000001" customHeight="1" x14ac:dyDescent="0.2">
      <c r="A12" s="16" t="s">
        <v>4</v>
      </c>
      <c r="B12" s="18">
        <f>[8]Agosto!$B$5</f>
        <v>23.8</v>
      </c>
      <c r="C12" s="18">
        <f>[8]Agosto!$B$6</f>
        <v>23.808333333333334</v>
      </c>
      <c r="D12" s="18">
        <f>[8]Agosto!$B$7</f>
        <v>23.420833333333338</v>
      </c>
      <c r="E12" s="18">
        <f>[8]Agosto!$B$8</f>
        <v>23.858333333333334</v>
      </c>
      <c r="F12" s="18">
        <f>[8]Agosto!$B$9</f>
        <v>24.020833333333329</v>
      </c>
      <c r="G12" s="18">
        <f>[8]Agosto!$B$10</f>
        <v>24.083333333333332</v>
      </c>
      <c r="H12" s="18">
        <f>[8]Agosto!$B$11</f>
        <v>23.524999999999995</v>
      </c>
      <c r="I12" s="18">
        <f>[8]Agosto!$B$12</f>
        <v>22.954166666666666</v>
      </c>
      <c r="J12" s="18">
        <f>[8]Agosto!$B$13</f>
        <v>24.295833333333331</v>
      </c>
      <c r="K12" s="18">
        <f>[8]Agosto!$B$14</f>
        <v>16.199999999999996</v>
      </c>
      <c r="L12" s="18">
        <f>[8]Agosto!$B$15</f>
        <v>13.512499999999998</v>
      </c>
      <c r="M12" s="18">
        <f>[8]Agosto!$B$16</f>
        <v>19.937500000000004</v>
      </c>
      <c r="N12" s="18">
        <f>[8]Agosto!$B$17</f>
        <v>23.691666666666666</v>
      </c>
      <c r="O12" s="18">
        <f>[8]Agosto!$B$18</f>
        <v>16.354166666666668</v>
      </c>
      <c r="P12" s="18">
        <f>[8]Agosto!$B$19</f>
        <v>11.291666666666666</v>
      </c>
      <c r="Q12" s="18">
        <f>[8]Agosto!$B$20</f>
        <v>16.979166666666668</v>
      </c>
      <c r="R12" s="18">
        <f>[8]Agosto!$B$21</f>
        <v>19.312499999999996</v>
      </c>
      <c r="S12" s="18">
        <f>[8]Agosto!$B$22</f>
        <v>19.983333333333334</v>
      </c>
      <c r="T12" s="18">
        <f>[8]Agosto!$B$23</f>
        <v>21.591666666666669</v>
      </c>
      <c r="U12" s="18">
        <f>[8]Agosto!$B$24</f>
        <v>22.86666666666666</v>
      </c>
      <c r="V12" s="18">
        <f>[8]Agosto!$B$25</f>
        <v>22.554166666666671</v>
      </c>
      <c r="W12" s="18">
        <f>[8]Agosto!$B$26</f>
        <v>23.766666666666662</v>
      </c>
      <c r="X12" s="18">
        <f>[8]Agosto!$B$27</f>
        <v>25.520833333333339</v>
      </c>
      <c r="Y12" s="18">
        <f>[8]Agosto!$B$28</f>
        <v>25.841666666666669</v>
      </c>
      <c r="Z12" s="18">
        <f>[8]Agosto!$B$29</f>
        <v>23.820833333333329</v>
      </c>
      <c r="AA12" s="18">
        <f>[8]Agosto!$B$30</f>
        <v>15.525</v>
      </c>
      <c r="AB12" s="18">
        <f>[8]Agosto!$B$31</f>
        <v>11.033333333333333</v>
      </c>
      <c r="AC12" s="18">
        <f>[8]Agosto!$B$32</f>
        <v>12.1</v>
      </c>
      <c r="AD12" s="18">
        <f>[8]Agosto!$B$33</f>
        <v>18.229166666666668</v>
      </c>
      <c r="AE12" s="18">
        <f>[8]Agosto!$B$34</f>
        <v>23.945833333333329</v>
      </c>
      <c r="AF12" s="18">
        <f>[8]Agosto!$B$35</f>
        <v>26.016666666666669</v>
      </c>
      <c r="AG12" s="35">
        <f t="shared" si="1"/>
        <v>20.769086021505373</v>
      </c>
    </row>
    <row r="13" spans="1:36" ht="17.100000000000001" customHeight="1" x14ac:dyDescent="0.2">
      <c r="A13" s="16" t="s">
        <v>5</v>
      </c>
      <c r="B13" s="18">
        <f>[9]Agosto!$B$5</f>
        <v>26.599999999999998</v>
      </c>
      <c r="C13" s="18">
        <f>[9]Agosto!$B$6</f>
        <v>27.958333333333329</v>
      </c>
      <c r="D13" s="18">
        <f>[9]Agosto!$B$7</f>
        <v>25.574999999999992</v>
      </c>
      <c r="E13" s="18">
        <f>[9]Agosto!$B$8</f>
        <v>28.450000000000003</v>
      </c>
      <c r="F13" s="18">
        <f>[9]Agosto!$B$9</f>
        <v>26.791666666666661</v>
      </c>
      <c r="G13" s="18">
        <f>[9]Agosto!$B$10</f>
        <v>27.437500000000004</v>
      </c>
      <c r="H13" s="18">
        <f>[9]Agosto!$B$11</f>
        <v>27.383333333333329</v>
      </c>
      <c r="I13" s="18">
        <f>[9]Agosto!$B$12</f>
        <v>27.145833333333329</v>
      </c>
      <c r="J13" s="18">
        <f>[9]Agosto!$B$13</f>
        <v>23.166666666666671</v>
      </c>
      <c r="K13" s="18">
        <f>[9]Agosto!$B$14</f>
        <v>14.908333333333331</v>
      </c>
      <c r="L13" s="18">
        <f>[9]Agosto!$B$15</f>
        <v>17.062500000000004</v>
      </c>
      <c r="M13" s="18">
        <f>[9]Agosto!$B$16</f>
        <v>21.516666666666669</v>
      </c>
      <c r="N13" s="18">
        <f>[9]Agosto!$B$17</f>
        <v>26.387500000000003</v>
      </c>
      <c r="O13" s="18">
        <f>[9]Agosto!$B$18</f>
        <v>16.858333333333334</v>
      </c>
      <c r="P13" s="18">
        <f>[9]Agosto!$B$19</f>
        <v>15.441666666666665</v>
      </c>
      <c r="Q13" s="18">
        <f>[9]Agosto!$B$20</f>
        <v>18.474999999999998</v>
      </c>
      <c r="R13" s="18">
        <f>[9]Agosto!$B$21</f>
        <v>22.695833333333329</v>
      </c>
      <c r="S13" s="18">
        <f>[9]Agosto!$B$22</f>
        <v>22.691666666666666</v>
      </c>
      <c r="T13" s="18">
        <f>[9]Agosto!$B$23</f>
        <v>26.324999999999992</v>
      </c>
      <c r="U13" s="18">
        <f>[9]Agosto!$B$24</f>
        <v>27.733333333333334</v>
      </c>
      <c r="V13" s="18">
        <f>[9]Agosto!$B$25</f>
        <v>28.337500000000002</v>
      </c>
      <c r="W13" s="18">
        <f>[9]Agosto!$B$26</f>
        <v>28.670833333333331</v>
      </c>
      <c r="X13" s="18">
        <f>[9]Agosto!$B$27</f>
        <v>25.741666666666664</v>
      </c>
      <c r="Y13" s="18">
        <f>[9]Agosto!$B$28</f>
        <v>18.574999999999999</v>
      </c>
      <c r="Z13" s="18">
        <f>[9]Agosto!$B$29</f>
        <v>12.441666666666665</v>
      </c>
      <c r="AA13" s="18">
        <f>[9]Agosto!$B$30</f>
        <v>11.574999999999998</v>
      </c>
      <c r="AB13" s="18">
        <f>[9]Agosto!$B$31</f>
        <v>13.77083333333333</v>
      </c>
      <c r="AC13" s="18">
        <f>[9]Agosto!$B$32</f>
        <v>16.500000000000004</v>
      </c>
      <c r="AD13" s="18">
        <f>[9]Agosto!$B$33</f>
        <v>18.8</v>
      </c>
      <c r="AE13" s="18">
        <f>[9]Agosto!$B$34</f>
        <v>23.195833333333329</v>
      </c>
      <c r="AF13" s="18">
        <f>[9]Agosto!$B$35</f>
        <v>28.079166666666666</v>
      </c>
      <c r="AG13" s="35">
        <f t="shared" si="1"/>
        <v>22.461021505376348</v>
      </c>
      <c r="AI13" s="45" t="s">
        <v>52</v>
      </c>
      <c r="AJ13" s="45" t="s">
        <v>52</v>
      </c>
    </row>
    <row r="14" spans="1:36" ht="17.100000000000001" customHeight="1" x14ac:dyDescent="0.2">
      <c r="A14" s="16" t="s">
        <v>47</v>
      </c>
      <c r="B14" s="18">
        <f>[10]Agosto!$B$5</f>
        <v>23.150000000000002</v>
      </c>
      <c r="C14" s="18">
        <f>[10]Agosto!$B$6</f>
        <v>23.691666666666666</v>
      </c>
      <c r="D14" s="18">
        <f>[10]Agosto!$B$7</f>
        <v>23.416666666666668</v>
      </c>
      <c r="E14" s="18">
        <f>[10]Agosto!$B$8</f>
        <v>23.591666666666669</v>
      </c>
      <c r="F14" s="18">
        <f>[10]Agosto!$B$9</f>
        <v>23.441666666666674</v>
      </c>
      <c r="G14" s="18">
        <f>[10]Agosto!$B$10</f>
        <v>23.229166666666668</v>
      </c>
      <c r="H14" s="18">
        <f>[10]Agosto!$B$11</f>
        <v>23.458333333333329</v>
      </c>
      <c r="I14" s="18">
        <f>[10]Agosto!$B$12</f>
        <v>23.454166666666666</v>
      </c>
      <c r="J14" s="18">
        <f>[10]Agosto!$B$13</f>
        <v>24.020833333333329</v>
      </c>
      <c r="K14" s="18">
        <f>[10]Agosto!$B$14</f>
        <v>15.383333333333338</v>
      </c>
      <c r="L14" s="18">
        <f>[10]Agosto!$B$15</f>
        <v>15.283333333333333</v>
      </c>
      <c r="M14" s="18">
        <f>[10]Agosto!$B$16</f>
        <v>20.525000000000002</v>
      </c>
      <c r="N14" s="18">
        <f>[10]Agosto!$B$17</f>
        <v>23.345833333333331</v>
      </c>
      <c r="O14" s="18">
        <f>[10]Agosto!$B$18</f>
        <v>17.895833333333332</v>
      </c>
      <c r="P14" s="18">
        <f>[10]Agosto!$B$19</f>
        <v>13.295833333333334</v>
      </c>
      <c r="Q14" s="18">
        <f>[10]Agosto!$B$20</f>
        <v>18.008333333333336</v>
      </c>
      <c r="R14" s="18">
        <f>[10]Agosto!$B$21</f>
        <v>20.391666666666666</v>
      </c>
      <c r="S14" s="18">
        <f>[10]Agosto!$B$22</f>
        <v>21.462500000000002</v>
      </c>
      <c r="T14" s="18">
        <f>[10]Agosto!$B$23</f>
        <v>22.579166666666666</v>
      </c>
      <c r="U14" s="18">
        <f>[10]Agosto!$B$24</f>
        <v>23.612500000000001</v>
      </c>
      <c r="V14" s="18">
        <f>[10]Agosto!$B$25</f>
        <v>22.816666666666666</v>
      </c>
      <c r="W14" s="18">
        <f>[10]Agosto!$B$26</f>
        <v>23.6875</v>
      </c>
      <c r="X14" s="18">
        <f>[10]Agosto!$B$27</f>
        <v>25.379166666666666</v>
      </c>
      <c r="Y14" s="18">
        <f>[10]Agosto!$B$28</f>
        <v>25.433333333333334</v>
      </c>
      <c r="Z14" s="18">
        <f>[10]Agosto!$B$29</f>
        <v>23.500000000000004</v>
      </c>
      <c r="AA14" s="18">
        <f>[10]Agosto!$B$30</f>
        <v>14.674999999999995</v>
      </c>
      <c r="AB14" s="18">
        <f>[10]Agosto!$B$31</f>
        <v>12.533333333333333</v>
      </c>
      <c r="AC14" s="18">
        <f>[10]Agosto!$B$32</f>
        <v>13.658333333333331</v>
      </c>
      <c r="AD14" s="18">
        <f>[10]Agosto!$B$33</f>
        <v>18.608333333333334</v>
      </c>
      <c r="AE14" s="18">
        <f>[10]Agosto!$B$34</f>
        <v>23.958333333333332</v>
      </c>
      <c r="AF14" s="18">
        <f>[10]Agosto!$B$35</f>
        <v>26.087499999999995</v>
      </c>
      <c r="AG14" s="35">
        <f t="shared" si="1"/>
        <v>21.083064516129028</v>
      </c>
      <c r="AJ14" s="45" t="s">
        <v>52</v>
      </c>
    </row>
    <row r="15" spans="1:36" ht="17.100000000000001" customHeight="1" x14ac:dyDescent="0.2">
      <c r="A15" s="16" t="s">
        <v>6</v>
      </c>
      <c r="B15" s="18">
        <f>[11]Agosto!$B$5</f>
        <v>22.604166666666671</v>
      </c>
      <c r="C15" s="18">
        <f>[11]Agosto!$B$6</f>
        <v>23.5625</v>
      </c>
      <c r="D15" s="18">
        <f>[11]Agosto!$B$7</f>
        <v>24.012500000000003</v>
      </c>
      <c r="E15" s="18">
        <f>[11]Agosto!$B$8</f>
        <v>23.2</v>
      </c>
      <c r="F15" s="18">
        <f>[11]Agosto!$B$9</f>
        <v>24.441666666666666</v>
      </c>
      <c r="G15" s="18">
        <f>[11]Agosto!$B$10</f>
        <v>23.058333333333334</v>
      </c>
      <c r="H15" s="18">
        <f>[11]Agosto!$B$11</f>
        <v>23.366666666666664</v>
      </c>
      <c r="I15" s="18">
        <f>[11]Agosto!$B$12</f>
        <v>23.25</v>
      </c>
      <c r="J15" s="18">
        <f>[11]Agosto!$B$13</f>
        <v>22.954166666666666</v>
      </c>
      <c r="K15" s="18">
        <f>[11]Agosto!$B$14</f>
        <v>15.729166666666666</v>
      </c>
      <c r="L15" s="18">
        <f>[11]Agosto!$B$15</f>
        <v>15.9625</v>
      </c>
      <c r="M15" s="18">
        <f>[11]Agosto!$B$16</f>
        <v>21.1875</v>
      </c>
      <c r="N15" s="18">
        <f>[11]Agosto!$B$17</f>
        <v>23.229166666666671</v>
      </c>
      <c r="O15" s="18">
        <f>[11]Agosto!$B$18</f>
        <v>20.341666666666665</v>
      </c>
      <c r="P15" s="18">
        <f>[11]Agosto!$B$19</f>
        <v>15.179166666666667</v>
      </c>
      <c r="Q15" s="18">
        <f>[11]Agosto!$B$20</f>
        <v>18.274999999999999</v>
      </c>
      <c r="R15" s="18">
        <f>[11]Agosto!$B$21</f>
        <v>20.804166666666664</v>
      </c>
      <c r="S15" s="18">
        <f>[11]Agosto!$B$22</f>
        <v>22.649999999999995</v>
      </c>
      <c r="T15" s="18">
        <f>[11]Agosto!$B$23</f>
        <v>24.108333333333324</v>
      </c>
      <c r="U15" s="18">
        <f>[11]Agosto!$B$24</f>
        <v>25.104166666666668</v>
      </c>
      <c r="V15" s="18">
        <f>[11]Agosto!$B$25</f>
        <v>25.012500000000003</v>
      </c>
      <c r="W15" s="18">
        <f>[11]Agosto!$B$26</f>
        <v>24.491666666666671</v>
      </c>
      <c r="X15" s="18">
        <f>[11]Agosto!$B$27</f>
        <v>25.44583333333334</v>
      </c>
      <c r="Y15" s="18">
        <f>[11]Agosto!$B$28</f>
        <v>25.095833333333331</v>
      </c>
      <c r="Z15" s="18">
        <f>[11]Agosto!$B$29</f>
        <v>19.858333333333331</v>
      </c>
      <c r="AA15" s="18">
        <f>[11]Agosto!$B$30</f>
        <v>14.037500000000003</v>
      </c>
      <c r="AB15" s="18">
        <f>[11]Agosto!$B$31</f>
        <v>15.120833333333335</v>
      </c>
      <c r="AC15" s="18">
        <f>[11]Agosto!$B$32</f>
        <v>15.225</v>
      </c>
      <c r="AD15" s="18">
        <f>[11]Agosto!$B$33</f>
        <v>18.500000000000004</v>
      </c>
      <c r="AE15" s="18">
        <f>[11]Agosto!$B$34</f>
        <v>23.208333333333332</v>
      </c>
      <c r="AF15" s="18">
        <f>[11]Agosto!$B$35</f>
        <v>24.749999999999996</v>
      </c>
      <c r="AG15" s="35">
        <f t="shared" si="1"/>
        <v>21.411827956989246</v>
      </c>
      <c r="AJ15" s="45" t="s">
        <v>52</v>
      </c>
    </row>
    <row r="16" spans="1:36" ht="17.100000000000001" customHeight="1" x14ac:dyDescent="0.2">
      <c r="A16" s="16" t="s">
        <v>7</v>
      </c>
      <c r="B16" s="18">
        <f>[12]Agosto!$B$5</f>
        <v>24.579166666666669</v>
      </c>
      <c r="C16" s="18">
        <f>[12]Agosto!$B$6</f>
        <v>24.716666666666665</v>
      </c>
      <c r="D16" s="18">
        <f>[12]Agosto!$B$7</f>
        <v>23.029166666666669</v>
      </c>
      <c r="E16" s="18">
        <f>[12]Agosto!$B$8</f>
        <v>23.5625</v>
      </c>
      <c r="F16" s="18">
        <f>[12]Agosto!$B$9</f>
        <v>23.633333333333329</v>
      </c>
      <c r="G16" s="18">
        <f>[12]Agosto!$B$10</f>
        <v>26.441666666666666</v>
      </c>
      <c r="H16" s="18">
        <f>[12]Agosto!$B$11</f>
        <v>24.912499999999998</v>
      </c>
      <c r="I16" s="18">
        <f>[12]Agosto!$B$12</f>
        <v>23.512500000000003</v>
      </c>
      <c r="J16" s="18">
        <f>[12]Agosto!$B$13</f>
        <v>21.533333333333331</v>
      </c>
      <c r="K16" s="18">
        <f>[12]Agosto!$B$14</f>
        <v>11.033333333333331</v>
      </c>
      <c r="L16" s="18">
        <f>[12]Agosto!$B$15</f>
        <v>10.754166666666668</v>
      </c>
      <c r="M16" s="18">
        <f>[12]Agosto!$B$16</f>
        <v>17.208333333333332</v>
      </c>
      <c r="N16" s="18">
        <f>[12]Agosto!$B$17</f>
        <v>21.775000000000002</v>
      </c>
      <c r="O16" s="18">
        <f>[12]Agosto!$B$18</f>
        <v>12.154166666666667</v>
      </c>
      <c r="P16" s="18">
        <f>[12]Agosto!$B$19</f>
        <v>9.7500000000000018</v>
      </c>
      <c r="Q16" s="18">
        <f>[12]Agosto!$B$20</f>
        <v>14.604166666666666</v>
      </c>
      <c r="R16" s="18">
        <f>[12]Agosto!$B$21</f>
        <v>16.129166666666666</v>
      </c>
      <c r="S16" s="18">
        <f>[12]Agosto!$B$22</f>
        <v>18.537500000000001</v>
      </c>
      <c r="T16" s="18">
        <f>[12]Agosto!$B$23</f>
        <v>19.895833333333336</v>
      </c>
      <c r="U16" s="18">
        <f>[12]Agosto!$B$24</f>
        <v>23.025000000000002</v>
      </c>
      <c r="V16" s="18">
        <f>[12]Agosto!$B$25</f>
        <v>24.070833333333336</v>
      </c>
      <c r="W16" s="18">
        <f>[12]Agosto!$B$26</f>
        <v>25.695833333333329</v>
      </c>
      <c r="X16" s="18">
        <f>[12]Agosto!$B$27</f>
        <v>25.420833333333331</v>
      </c>
      <c r="Y16" s="18">
        <f>[12]Agosto!$B$28</f>
        <v>16.304166666666671</v>
      </c>
      <c r="Z16" s="18">
        <f>[12]Agosto!$B$29</f>
        <v>10.975000000000001</v>
      </c>
      <c r="AA16" s="18">
        <f>[12]Agosto!$B$30</f>
        <v>8.7833333333333314</v>
      </c>
      <c r="AB16" s="18">
        <f>[12]Agosto!$B$31</f>
        <v>8.7791666666666668</v>
      </c>
      <c r="AC16" s="18">
        <f>[12]Agosto!$B$32</f>
        <v>10.054166666666667</v>
      </c>
      <c r="AD16" s="18">
        <f>[12]Agosto!$B$33</f>
        <v>16.683333333333334</v>
      </c>
      <c r="AE16" s="18">
        <f>[12]Agosto!$B$34</f>
        <v>21.945833333333336</v>
      </c>
      <c r="AF16" s="18">
        <f>[12]Agosto!$B$35</f>
        <v>26.479166666666661</v>
      </c>
      <c r="AG16" s="35">
        <f t="shared" si="1"/>
        <v>18.902553763440856</v>
      </c>
    </row>
    <row r="17" spans="1:36" ht="17.100000000000001" customHeight="1" x14ac:dyDescent="0.2">
      <c r="A17" s="16" t="s">
        <v>8</v>
      </c>
      <c r="B17" s="18">
        <f>[13]Agosto!$B$5</f>
        <v>22.358333333333334</v>
      </c>
      <c r="C17" s="18">
        <f>[13]Agosto!$B$6</f>
        <v>24.133333333333329</v>
      </c>
      <c r="D17" s="18">
        <f>[13]Agosto!$B$7</f>
        <v>22.495833333333334</v>
      </c>
      <c r="E17" s="18">
        <f>[13]Agosto!$B$8</f>
        <v>22.345833333333335</v>
      </c>
      <c r="F17" s="18">
        <f>[13]Agosto!$B$9</f>
        <v>21.454166666666669</v>
      </c>
      <c r="G17" s="18">
        <f>[13]Agosto!$B$10</f>
        <v>25.129166666666666</v>
      </c>
      <c r="H17" s="18">
        <f>[13]Agosto!$B$11</f>
        <v>23.008333333333336</v>
      </c>
      <c r="I17" s="18">
        <f>[13]Agosto!$B$12</f>
        <v>23.716666666666669</v>
      </c>
      <c r="J17" s="18">
        <f>[13]Agosto!$B$13</f>
        <v>20.958333333333336</v>
      </c>
      <c r="K17" s="18">
        <f>[13]Agosto!$B$14</f>
        <v>10.983333333333333</v>
      </c>
      <c r="L17" s="18">
        <f>[13]Agosto!$B$15</f>
        <v>9.8791666666666664</v>
      </c>
      <c r="M17" s="18">
        <f>[13]Agosto!$B$16</f>
        <v>14.958333333333336</v>
      </c>
      <c r="N17" s="18">
        <f>[13]Agosto!$B$17</f>
        <v>19.625000000000004</v>
      </c>
      <c r="O17" s="18">
        <f>[13]Agosto!$B$18</f>
        <v>11.887499999999998</v>
      </c>
      <c r="P17" s="18">
        <f>[13]Agosto!$B$19</f>
        <v>10.195833333333335</v>
      </c>
      <c r="Q17" s="18">
        <f>[13]Agosto!$B$20</f>
        <v>13.708333333333334</v>
      </c>
      <c r="R17" s="18">
        <f>[13]Agosto!$B$21</f>
        <v>15.658333333333333</v>
      </c>
      <c r="S17" s="18">
        <f>[13]Agosto!$B$22</f>
        <v>16.970833333333335</v>
      </c>
      <c r="T17" s="18">
        <f>[13]Agosto!$B$23</f>
        <v>18.75</v>
      </c>
      <c r="U17" s="18">
        <f>[13]Agosto!$B$24</f>
        <v>20.804166666666664</v>
      </c>
      <c r="V17" s="18">
        <f>[13]Agosto!$B$25</f>
        <v>22.587500000000002</v>
      </c>
      <c r="W17" s="18">
        <f>[13]Agosto!$B$26</f>
        <v>25.329166666666666</v>
      </c>
      <c r="X17" s="18">
        <f>[13]Agosto!$B$27</f>
        <v>23.945833333333336</v>
      </c>
      <c r="Y17" s="18">
        <f>[13]Agosto!$B$28</f>
        <v>15.862499999999995</v>
      </c>
      <c r="Z17" s="18">
        <f>[13]Agosto!$B$29</f>
        <v>11.7125</v>
      </c>
      <c r="AA17" s="18">
        <f>[13]Agosto!$B$30</f>
        <v>9.5124999999999993</v>
      </c>
      <c r="AB17" s="18">
        <f>[13]Agosto!$B$31</f>
        <v>8.4458333333333311</v>
      </c>
      <c r="AC17" s="18">
        <f>[13]Agosto!$B$32</f>
        <v>9.9041666666666668</v>
      </c>
      <c r="AD17" s="18">
        <f>[13]Agosto!$B$33</f>
        <v>13.962499999999999</v>
      </c>
      <c r="AE17" s="18">
        <f>[13]Agosto!$B$34</f>
        <v>19.95</v>
      </c>
      <c r="AF17" s="18">
        <f>[13]Agosto!$B$35</f>
        <v>24.724999999999994</v>
      </c>
      <c r="AG17" s="35">
        <f t="shared" si="1"/>
        <v>17.901881720430104</v>
      </c>
    </row>
    <row r="18" spans="1:36" ht="17.100000000000001" customHeight="1" x14ac:dyDescent="0.2">
      <c r="A18" s="16" t="s">
        <v>9</v>
      </c>
      <c r="B18" s="18">
        <f>[14]Agosto!$B$5</f>
        <v>24.25</v>
      </c>
      <c r="C18" s="18">
        <f>[14]Agosto!$B$6</f>
        <v>25.020833333333332</v>
      </c>
      <c r="D18" s="18">
        <f>[14]Agosto!$B$7</f>
        <v>24.829166666666669</v>
      </c>
      <c r="E18" s="18">
        <f>[14]Agosto!$B$8</f>
        <v>23.987500000000001</v>
      </c>
      <c r="F18" s="18">
        <f>[14]Agosto!$B$9</f>
        <v>24.895833333333332</v>
      </c>
      <c r="G18" s="18">
        <f>[14]Agosto!$B$10</f>
        <v>25.870833333333326</v>
      </c>
      <c r="H18" s="18">
        <f>[14]Agosto!$B$11</f>
        <v>24.995833333333334</v>
      </c>
      <c r="I18" s="18">
        <f>[14]Agosto!$B$12</f>
        <v>24.887499999999999</v>
      </c>
      <c r="J18" s="18">
        <f>[14]Agosto!$B$13</f>
        <v>23.650000000000006</v>
      </c>
      <c r="K18" s="18">
        <f>[14]Agosto!$B$14</f>
        <v>12.070833333333335</v>
      </c>
      <c r="L18" s="18">
        <f>[14]Agosto!$B$15</f>
        <v>11.704166666666666</v>
      </c>
      <c r="M18" s="18">
        <f>[14]Agosto!$B$16</f>
        <v>17.329166666666669</v>
      </c>
      <c r="N18" s="18">
        <f>[14]Agosto!$B$17</f>
        <v>22.920833333333331</v>
      </c>
      <c r="O18" s="18">
        <f>[14]Agosto!$B$18</f>
        <v>13.237499999999999</v>
      </c>
      <c r="P18" s="18">
        <f>[14]Agosto!$B$19</f>
        <v>11.112499999999999</v>
      </c>
      <c r="Q18" s="18">
        <f>[14]Agosto!$B$20</f>
        <v>15.283333333333333</v>
      </c>
      <c r="R18" s="18">
        <f>[14]Agosto!$B$21</f>
        <v>17.304166666666667</v>
      </c>
      <c r="S18" s="18">
        <f>[14]Agosto!$B$22</f>
        <v>18.529166666666669</v>
      </c>
      <c r="T18" s="18">
        <f>[14]Agosto!$B$23</f>
        <v>20.291666666666664</v>
      </c>
      <c r="U18" s="18">
        <f>[14]Agosto!$B$24</f>
        <v>22.737500000000001</v>
      </c>
      <c r="V18" s="18">
        <f>[14]Agosto!$B$25</f>
        <v>24.570833333333336</v>
      </c>
      <c r="W18" s="18">
        <f>[14]Agosto!$B$26</f>
        <v>25.804166666666671</v>
      </c>
      <c r="X18" s="18">
        <f>[14]Agosto!$B$27</f>
        <v>26.495833333333334</v>
      </c>
      <c r="Y18" s="18">
        <f>[14]Agosto!$B$28</f>
        <v>19.704166666666669</v>
      </c>
      <c r="Z18" s="18">
        <f>[14]Agosto!$B$29</f>
        <v>13.991666666666669</v>
      </c>
      <c r="AA18" s="18">
        <f>[14]Agosto!$B$30</f>
        <v>10.5375</v>
      </c>
      <c r="AB18" s="18">
        <v>9.5299999999999994</v>
      </c>
      <c r="AC18" s="18">
        <v>11.21</v>
      </c>
      <c r="AD18" s="18">
        <v>17.149999999999999</v>
      </c>
      <c r="AE18" s="18">
        <v>22.31</v>
      </c>
      <c r="AF18" s="18">
        <v>26.52</v>
      </c>
      <c r="AG18" s="35">
        <f t="shared" si="1"/>
        <v>19.765564516129032</v>
      </c>
    </row>
    <row r="19" spans="1:36" ht="17.100000000000001" customHeight="1" x14ac:dyDescent="0.2">
      <c r="A19" s="16" t="s">
        <v>46</v>
      </c>
      <c r="B19" s="18">
        <f>[15]Agosto!$B$5</f>
        <v>22.5</v>
      </c>
      <c r="C19" s="18">
        <f>[15]Agosto!$B$6</f>
        <v>23.666666666666661</v>
      </c>
      <c r="D19" s="18">
        <f>[15]Agosto!$B$7</f>
        <v>23.754166666666663</v>
      </c>
      <c r="E19" s="18">
        <f>[15]Agosto!$B$8</f>
        <v>24.566666666666666</v>
      </c>
      <c r="F19" s="18">
        <f>[15]Agosto!$B$9</f>
        <v>25.883333333333329</v>
      </c>
      <c r="G19" s="18">
        <f>[15]Agosto!$B$10</f>
        <v>24.854166666666668</v>
      </c>
      <c r="H19" s="18">
        <f>[15]Agosto!$B$11</f>
        <v>23.833333333333339</v>
      </c>
      <c r="I19" s="18">
        <f>[15]Agosto!$B$12</f>
        <v>23.679166666666664</v>
      </c>
      <c r="J19" s="18">
        <f>[15]Agosto!$B$13</f>
        <v>19.516666666666669</v>
      </c>
      <c r="K19" s="18">
        <f>[15]Agosto!$B$14</f>
        <v>12.812499999999998</v>
      </c>
      <c r="L19" s="18">
        <f>[15]Agosto!$B$15</f>
        <v>12.64583333333333</v>
      </c>
      <c r="M19" s="18">
        <f>[15]Agosto!$B$16</f>
        <v>17.374999999999996</v>
      </c>
      <c r="N19" s="18">
        <f>[15]Agosto!$B$17</f>
        <v>20.495833333333334</v>
      </c>
      <c r="O19" s="18">
        <f>[15]Agosto!$B$18</f>
        <v>14.170833333333336</v>
      </c>
      <c r="P19" s="18">
        <f>[15]Agosto!$B$19</f>
        <v>11.195833333333335</v>
      </c>
      <c r="Q19" s="18">
        <f>[15]Agosto!$B$20</f>
        <v>16.166666666666668</v>
      </c>
      <c r="R19" s="18">
        <f>[15]Agosto!$B$21</f>
        <v>17.45</v>
      </c>
      <c r="S19" s="18">
        <f>[15]Agosto!$B$22</f>
        <v>20.016666666666666</v>
      </c>
      <c r="T19" s="18">
        <f>[15]Agosto!$B$23</f>
        <v>22.979166666666668</v>
      </c>
      <c r="U19" s="18">
        <f>[15]Agosto!$B$24</f>
        <v>25.041666666666668</v>
      </c>
      <c r="V19" s="18">
        <f>[15]Agosto!$B$25</f>
        <v>25.625</v>
      </c>
      <c r="W19" s="18">
        <f>[15]Agosto!$B$26</f>
        <v>25.129166666666674</v>
      </c>
      <c r="X19" s="18">
        <f>[15]Agosto!$B$27</f>
        <v>23.066666666666666</v>
      </c>
      <c r="Y19" s="18">
        <f>[15]Agosto!$B$28</f>
        <v>14.933333333333332</v>
      </c>
      <c r="Z19" s="18">
        <f>[15]Agosto!$B$29</f>
        <v>10.741666666666665</v>
      </c>
      <c r="AA19" s="18">
        <f>[15]Agosto!$B$30</f>
        <v>9.8833333333333346</v>
      </c>
      <c r="AB19" s="18">
        <f>[15]Agosto!$B$31</f>
        <v>10.166666666666668</v>
      </c>
      <c r="AC19" s="18">
        <f>[15]Agosto!$B$32</f>
        <v>11.804166666666665</v>
      </c>
      <c r="AD19" s="18">
        <f>[15]Agosto!$B$33</f>
        <v>14.845833333333333</v>
      </c>
      <c r="AE19" s="18">
        <f>[15]Agosto!$B$34</f>
        <v>19.945833333333336</v>
      </c>
      <c r="AF19" s="18">
        <f>[15]Agosto!$B$35</f>
        <v>24.866666666666671</v>
      </c>
      <c r="AG19" s="35">
        <f t="shared" si="1"/>
        <v>19.148790322580645</v>
      </c>
    </row>
    <row r="20" spans="1:36" ht="17.100000000000001" customHeight="1" x14ac:dyDescent="0.2">
      <c r="A20" s="16" t="s">
        <v>10</v>
      </c>
      <c r="B20" s="18">
        <f>[16]Agosto!$B$5</f>
        <v>24.999999999999996</v>
      </c>
      <c r="C20" s="18">
        <f>[16]Agosto!$B$6</f>
        <v>24.870833333333337</v>
      </c>
      <c r="D20" s="18">
        <f>[16]Agosto!$B$7</f>
        <v>22.787499999999998</v>
      </c>
      <c r="E20" s="18">
        <f>[16]Agosto!$B$8</f>
        <v>23.791666666666668</v>
      </c>
      <c r="F20" s="18">
        <f>[16]Agosto!$B$9</f>
        <v>23.120833333333326</v>
      </c>
      <c r="G20" s="18">
        <f>[16]Agosto!$B$10</f>
        <v>25.420833333333334</v>
      </c>
      <c r="H20" s="18">
        <f>[16]Agosto!$B$11</f>
        <v>25.216666666666669</v>
      </c>
      <c r="I20" s="18">
        <f>[16]Agosto!$B$12</f>
        <v>25.345833333333331</v>
      </c>
      <c r="J20" s="18">
        <f>[16]Agosto!$B$13</f>
        <v>21.429166666666664</v>
      </c>
      <c r="K20" s="18">
        <f>[16]Agosto!$B$14</f>
        <v>11.366666666666667</v>
      </c>
      <c r="L20" s="18">
        <f>[16]Agosto!$B$15</f>
        <v>10.35</v>
      </c>
      <c r="M20" s="18">
        <f>[16]Agosto!$B$16</f>
        <v>17.18333333333333</v>
      </c>
      <c r="N20" s="18">
        <f>[16]Agosto!$B$17</f>
        <v>21.266666666666666</v>
      </c>
      <c r="O20" s="18">
        <f>[16]Agosto!$B$18</f>
        <v>12.379166666666663</v>
      </c>
      <c r="P20" s="18">
        <f>[16]Agosto!$B$19</f>
        <v>10.100000000000001</v>
      </c>
      <c r="Q20" s="18">
        <f>[16]Agosto!$B$20</f>
        <v>13.83333333333333</v>
      </c>
      <c r="R20" s="18">
        <f>[16]Agosto!$B$21</f>
        <v>14.704166666666667</v>
      </c>
      <c r="S20" s="18">
        <f>[16]Agosto!$B$22</f>
        <v>17.875</v>
      </c>
      <c r="T20" s="18">
        <f>[16]Agosto!$B$23</f>
        <v>20.05</v>
      </c>
      <c r="U20" s="18">
        <f>[16]Agosto!$B$24</f>
        <v>22.633333333333336</v>
      </c>
      <c r="V20" s="18">
        <f>[16]Agosto!$B$25</f>
        <v>24.079166666666669</v>
      </c>
      <c r="W20" s="18">
        <f>[16]Agosto!$B$26</f>
        <v>26.316666666666666</v>
      </c>
      <c r="X20" s="18">
        <f>[16]Agosto!$B$27</f>
        <v>24.849999999999998</v>
      </c>
      <c r="Y20" s="18">
        <f>[16]Agosto!$B$28</f>
        <v>15.620833333333332</v>
      </c>
      <c r="Z20" s="18">
        <f>[16]Agosto!$B$29</f>
        <v>11.424999999999999</v>
      </c>
      <c r="AA20" s="18">
        <f>[16]Agosto!$B$30</f>
        <v>9.2916666666666643</v>
      </c>
      <c r="AB20" s="18">
        <f>[16]Agosto!$B$31</f>
        <v>9.1999999999999993</v>
      </c>
      <c r="AC20" s="18">
        <f>[16]Agosto!$B$32</f>
        <v>10.15</v>
      </c>
      <c r="AD20" s="18">
        <f>[16]Agosto!$B$33</f>
        <v>14.441666666666665</v>
      </c>
      <c r="AE20" s="18">
        <f>[16]Agosto!$B$34</f>
        <v>20.487500000000001</v>
      </c>
      <c r="AF20" s="18">
        <f>[16]Agosto!$B$35</f>
        <v>26.775000000000002</v>
      </c>
      <c r="AG20" s="35">
        <f t="shared" ref="AG20:AG32" si="2">AVERAGE(B20:AF20)</f>
        <v>18.753629032258068</v>
      </c>
    </row>
    <row r="21" spans="1:36" ht="17.100000000000001" customHeight="1" x14ac:dyDescent="0.2">
      <c r="A21" s="16" t="s">
        <v>11</v>
      </c>
      <c r="B21" s="18">
        <f>[17]Agosto!$B$5</f>
        <v>20.916666666666664</v>
      </c>
      <c r="C21" s="18">
        <f>[17]Agosto!$B$6</f>
        <v>22.316666666666666</v>
      </c>
      <c r="D21" s="18">
        <f>[17]Agosto!$B$7</f>
        <v>22.229166666666668</v>
      </c>
      <c r="E21" s="18">
        <f>[17]Agosto!$B$8</f>
        <v>22.433333333333337</v>
      </c>
      <c r="F21" s="18">
        <f>[17]Agosto!$B$9</f>
        <v>23.55</v>
      </c>
      <c r="G21" s="18">
        <f>[17]Agosto!$B$10</f>
        <v>23.370833333333334</v>
      </c>
      <c r="H21" s="18">
        <f>[17]Agosto!$B$11</f>
        <v>22.229166666666668</v>
      </c>
      <c r="I21" s="18">
        <f>[17]Agosto!$B$12</f>
        <v>21.549999999999997</v>
      </c>
      <c r="J21" s="18">
        <f>[17]Agosto!$B$13</f>
        <v>20.733333333333334</v>
      </c>
      <c r="K21" s="18">
        <f>[17]Agosto!$B$14</f>
        <v>12.299999999999997</v>
      </c>
      <c r="L21" s="18">
        <f>[17]Agosto!$B$15</f>
        <v>10.925000000000002</v>
      </c>
      <c r="M21" s="18">
        <f>[17]Agosto!$B$16</f>
        <v>15.137499999999998</v>
      </c>
      <c r="N21" s="18">
        <f>[17]Agosto!$B$17</f>
        <v>20.50416666666667</v>
      </c>
      <c r="O21" s="18">
        <f>[17]Agosto!$B$18</f>
        <v>13.799999999999999</v>
      </c>
      <c r="P21" s="18">
        <f>[17]Agosto!$B$19</f>
        <v>10.445833333333335</v>
      </c>
      <c r="Q21" s="18">
        <f>[17]Agosto!$B$20</f>
        <v>12.383333333333333</v>
      </c>
      <c r="R21" s="18">
        <f>[17]Agosto!$B$21</f>
        <v>15.112500000000004</v>
      </c>
      <c r="S21" s="18">
        <f>[17]Agosto!$B$22</f>
        <v>18.254166666666666</v>
      </c>
      <c r="T21" s="18">
        <f>[17]Agosto!$B$23</f>
        <v>20.166666666666668</v>
      </c>
      <c r="U21" s="18">
        <f>[17]Agosto!$B$24</f>
        <v>21.25</v>
      </c>
      <c r="V21" s="18">
        <f>[17]Agosto!$B$25</f>
        <v>21.658333333333335</v>
      </c>
      <c r="W21" s="18">
        <f>[17]Agosto!$B$26</f>
        <v>23.333333333333332</v>
      </c>
      <c r="X21" s="18">
        <f>[17]Agosto!$B$27</f>
        <v>23.741666666666664</v>
      </c>
      <c r="Y21" s="18">
        <f>[17]Agosto!$B$28</f>
        <v>18.899999999999999</v>
      </c>
      <c r="Z21" s="18">
        <f>[17]Agosto!$B$29</f>
        <v>13.183333333333332</v>
      </c>
      <c r="AA21" s="18">
        <f>[17]Agosto!$B$30</f>
        <v>9.9666666666666668</v>
      </c>
      <c r="AB21" s="18">
        <f>[17]Agosto!$B$31</f>
        <v>9.1958333333333346</v>
      </c>
      <c r="AC21" s="18">
        <f>[17]Agosto!$B$32</f>
        <v>10.562499999999998</v>
      </c>
      <c r="AD21" s="18">
        <f>[17]Agosto!$B$33</f>
        <v>12.658333333333333</v>
      </c>
      <c r="AE21" s="18">
        <f>[17]Agosto!$B$34</f>
        <v>18.420833333333327</v>
      </c>
      <c r="AF21" s="18">
        <f>[17]Agosto!$B$35</f>
        <v>21.887499999999999</v>
      </c>
      <c r="AG21" s="35">
        <f>AVERAGE(B21:AF21)</f>
        <v>17.842473118279571</v>
      </c>
      <c r="AJ21" s="45" t="s">
        <v>52</v>
      </c>
    </row>
    <row r="22" spans="1:36" ht="17.100000000000001" customHeight="1" x14ac:dyDescent="0.2">
      <c r="A22" s="16" t="s">
        <v>12</v>
      </c>
      <c r="B22" s="18">
        <f>[18]Agosto!$B$5</f>
        <v>22.283333333333335</v>
      </c>
      <c r="C22" s="18">
        <f>[18]Agosto!$B$6</f>
        <v>23.204166666666666</v>
      </c>
      <c r="D22" s="18">
        <f>[18]Agosto!$B$7</f>
        <v>24.116666666666671</v>
      </c>
      <c r="E22" s="18">
        <f>[18]Agosto!$B$8</f>
        <v>24.849999999999998</v>
      </c>
      <c r="F22" s="18">
        <f>[18]Agosto!$B$9</f>
        <v>25.883333333333336</v>
      </c>
      <c r="G22" s="18">
        <f>[18]Agosto!$B$10</f>
        <v>25.020833333333332</v>
      </c>
      <c r="H22" s="18">
        <f>[18]Agosto!$B$11</f>
        <v>23.483333333333334</v>
      </c>
      <c r="I22" s="18">
        <f>[18]Agosto!$B$12</f>
        <v>22.887500000000006</v>
      </c>
      <c r="J22" s="18">
        <f>[18]Agosto!$B$13</f>
        <v>21.241666666666664</v>
      </c>
      <c r="K22" s="18">
        <f>[18]Agosto!$B$14</f>
        <v>13.829166666666666</v>
      </c>
      <c r="L22" s="18">
        <f>[18]Agosto!$B$15</f>
        <v>13.841666666666667</v>
      </c>
      <c r="M22" s="18">
        <f>[18]Agosto!$B$16</f>
        <v>17.925000000000004</v>
      </c>
      <c r="N22" s="18">
        <f>[18]Agosto!$B$17</f>
        <v>21.9375</v>
      </c>
      <c r="O22" s="18">
        <f>[18]Agosto!$B$18</f>
        <v>15.887499999999998</v>
      </c>
      <c r="P22" s="18">
        <f>[18]Agosto!$B$19</f>
        <v>12.420833333333333</v>
      </c>
      <c r="Q22" s="18">
        <f>[18]Agosto!$B$20</f>
        <v>15.462499999999997</v>
      </c>
      <c r="R22" s="18">
        <f>[18]Agosto!$B$21</f>
        <v>18.716666666666665</v>
      </c>
      <c r="S22" s="18">
        <f>[18]Agosto!$B$22</f>
        <v>19.908333333333328</v>
      </c>
      <c r="T22" s="18">
        <f>[18]Agosto!$B$23</f>
        <v>22.3</v>
      </c>
      <c r="U22" s="18">
        <f>[18]Agosto!$B$24</f>
        <v>24.366666666666671</v>
      </c>
      <c r="V22" s="18">
        <f>[18]Agosto!$B$25</f>
        <v>24.333333333333339</v>
      </c>
      <c r="W22" s="18">
        <f>[18]Agosto!$B$26</f>
        <v>25.074999999999999</v>
      </c>
      <c r="X22" s="18">
        <f>[18]Agosto!$B$27</f>
        <v>24.129166666666666</v>
      </c>
      <c r="Y22" s="18">
        <f>[18]Agosto!$B$28</f>
        <v>19.779166666666665</v>
      </c>
      <c r="Z22" s="18">
        <f>[18]Agosto!$B$29</f>
        <v>14.304166666666665</v>
      </c>
      <c r="AA22" s="18">
        <f>[18]Agosto!$B$30</f>
        <v>11.858333333333334</v>
      </c>
      <c r="AB22" s="18">
        <f>[18]Agosto!$B$31</f>
        <v>12.325000000000001</v>
      </c>
      <c r="AC22" s="18">
        <f>[18]Agosto!$B$32</f>
        <v>12.783333333333333</v>
      </c>
      <c r="AD22" s="18">
        <f>[18]Agosto!$B$33</f>
        <v>15.874999999999998</v>
      </c>
      <c r="AE22" s="18">
        <f>[18]Agosto!$B$34</f>
        <v>20.224999999999998</v>
      </c>
      <c r="AF22" s="18">
        <f>[18]Agosto!$B$35</f>
        <v>24.879166666666666</v>
      </c>
      <c r="AG22" s="35">
        <f t="shared" si="2"/>
        <v>19.843010752688173</v>
      </c>
    </row>
    <row r="23" spans="1:36" ht="17.100000000000001" customHeight="1" x14ac:dyDescent="0.2">
      <c r="A23" s="16" t="s">
        <v>13</v>
      </c>
      <c r="B23" s="18">
        <f>[19]Agosto!$B$5</f>
        <v>23.566666666666666</v>
      </c>
      <c r="C23" s="18">
        <f>[19]Agosto!$B$6</f>
        <v>25.583333333333339</v>
      </c>
      <c r="D23" s="18">
        <f>[19]Agosto!$B$7</f>
        <v>24.562499999999996</v>
      </c>
      <c r="E23" s="18">
        <f>[19]Agosto!$B$8</f>
        <v>24.916666666666668</v>
      </c>
      <c r="F23" s="18">
        <f>[19]Agosto!$B$9</f>
        <v>25.199999999999992</v>
      </c>
      <c r="G23" s="18">
        <f>[19]Agosto!$B$10</f>
        <v>24.425000000000008</v>
      </c>
      <c r="H23" s="18">
        <f>[19]Agosto!$B$11</f>
        <v>24.079166666666666</v>
      </c>
      <c r="I23" s="18">
        <f>[19]Agosto!$B$12</f>
        <v>25.191666666666674</v>
      </c>
      <c r="J23" s="18">
        <f>[19]Agosto!$B$13</f>
        <v>23.087499999999995</v>
      </c>
      <c r="K23" s="18">
        <f>[19]Agosto!$B$14</f>
        <v>14.375000000000002</v>
      </c>
      <c r="L23" s="18">
        <f>[19]Agosto!$B$15</f>
        <v>14.549999999999999</v>
      </c>
      <c r="M23" s="18">
        <f>[19]Agosto!$B$16</f>
        <v>19.016666666666666</v>
      </c>
      <c r="N23" s="18">
        <f>[19]Agosto!$B$17</f>
        <v>22.962500000000002</v>
      </c>
      <c r="O23" s="18">
        <f>[19]Agosto!$B$18</f>
        <v>17.887499999999999</v>
      </c>
      <c r="P23" s="18">
        <f>[19]Agosto!$B$19</f>
        <v>13.375000000000002</v>
      </c>
      <c r="Q23" s="18">
        <f>[19]Agosto!$B$20</f>
        <v>15.512500000000001</v>
      </c>
      <c r="R23" s="18">
        <f>[19]Agosto!$B$21</f>
        <v>20.395833333333336</v>
      </c>
      <c r="S23" s="18">
        <f>[19]Agosto!$B$22</f>
        <v>20.841666666666665</v>
      </c>
      <c r="T23" s="18">
        <f>[19]Agosto!$B$23</f>
        <v>23.366666666666664</v>
      </c>
      <c r="U23" s="18">
        <f>[19]Agosto!$B$24</f>
        <v>24.958333333333332</v>
      </c>
      <c r="V23" s="18">
        <f>[19]Agosto!$B$25</f>
        <v>27.737500000000001</v>
      </c>
      <c r="W23" s="18">
        <f>[19]Agosto!$B$26</f>
        <v>26.858333333333334</v>
      </c>
      <c r="X23" s="18">
        <f>[19]Agosto!$B$27</f>
        <v>25.054166666666671</v>
      </c>
      <c r="Y23" s="18">
        <f>[19]Agosto!$B$28</f>
        <v>19.562500000000004</v>
      </c>
      <c r="Z23" s="18">
        <f>[19]Agosto!$B$29</f>
        <v>13.934782608695658</v>
      </c>
      <c r="AA23" s="18">
        <f>[19]Agosto!$B$30</f>
        <v>11.887500000000001</v>
      </c>
      <c r="AB23" s="18">
        <f>[19]Agosto!$B$31</f>
        <v>13.399999999999999</v>
      </c>
      <c r="AC23" s="18">
        <f>[19]Agosto!$B$32</f>
        <v>12.316666666666665</v>
      </c>
      <c r="AD23" s="18">
        <f>[19]Agosto!$B$33</f>
        <v>15.08333333333333</v>
      </c>
      <c r="AE23" s="18">
        <f>[19]Agosto!$B$34</f>
        <v>20.516666666666669</v>
      </c>
      <c r="AF23" s="18">
        <f>[19]Agosto!$B$35</f>
        <v>25.091666666666665</v>
      </c>
      <c r="AG23" s="35">
        <f t="shared" si="2"/>
        <v>20.622492987377282</v>
      </c>
    </row>
    <row r="24" spans="1:36" ht="17.100000000000001" customHeight="1" x14ac:dyDescent="0.2">
      <c r="A24" s="16" t="s">
        <v>14</v>
      </c>
      <c r="B24" s="18">
        <f>[20]Agosto!$B$5</f>
        <v>22.266666666666662</v>
      </c>
      <c r="C24" s="18">
        <f>[20]Agosto!$B$6</f>
        <v>23.229166666666668</v>
      </c>
      <c r="D24" s="18">
        <f>[20]Agosto!$B$7</f>
        <v>22.908333333333335</v>
      </c>
      <c r="E24" s="18">
        <f>[20]Agosto!$B$8</f>
        <v>22.433333333333334</v>
      </c>
      <c r="F24" s="18">
        <f>[20]Agosto!$B$9</f>
        <v>23.533333333333331</v>
      </c>
      <c r="G24" s="18">
        <f>[20]Agosto!$B$10</f>
        <v>22.433333333333337</v>
      </c>
      <c r="H24" s="18">
        <f>[20]Agosto!$B$11</f>
        <v>23.283333333333331</v>
      </c>
      <c r="I24" s="18">
        <f>[20]Agosto!$B$12</f>
        <v>24.604166666666661</v>
      </c>
      <c r="J24" s="18">
        <f>[20]Agosto!$B$13</f>
        <v>25.666666666666668</v>
      </c>
      <c r="K24" s="18">
        <f>[20]Agosto!$B$14</f>
        <v>19.170833333333338</v>
      </c>
      <c r="L24" s="18">
        <f>[20]Agosto!$B$15</f>
        <v>14.466666666666667</v>
      </c>
      <c r="M24" s="18">
        <f>[20]Agosto!$B$16</f>
        <v>19.170833333333334</v>
      </c>
      <c r="N24" s="18">
        <f>[20]Agosto!$B$17</f>
        <v>23.987500000000001</v>
      </c>
      <c r="O24" s="18">
        <f>[20]Agosto!$B$18</f>
        <v>19.620833333333334</v>
      </c>
      <c r="P24" s="18">
        <f>[20]Agosto!$B$19</f>
        <v>13.558333333333332</v>
      </c>
      <c r="Q24" s="18">
        <f>[20]Agosto!$B$20</f>
        <v>17.125000000000004</v>
      </c>
      <c r="R24" s="18">
        <f>[20]Agosto!$B$21</f>
        <v>19.041666666666668</v>
      </c>
      <c r="S24" s="18">
        <f>[20]Agosto!$B$22</f>
        <v>19.904166666666669</v>
      </c>
      <c r="T24" s="18">
        <f>[20]Agosto!$B$23</f>
        <v>21.908333333333335</v>
      </c>
      <c r="U24" s="18">
        <f>[20]Agosto!$B$24</f>
        <v>23.658333333333331</v>
      </c>
      <c r="V24" s="18">
        <f>[20]Agosto!$B$25</f>
        <v>23.704166666666666</v>
      </c>
      <c r="W24" s="18">
        <f>[20]Agosto!$B$26</f>
        <v>24.895833333333329</v>
      </c>
      <c r="X24" s="18">
        <f>[20]Agosto!$B$27</f>
        <v>25.9375</v>
      </c>
      <c r="Y24" s="18">
        <f>[20]Agosto!$B$28</f>
        <v>25.958333333333339</v>
      </c>
      <c r="Z24" s="18">
        <f>[20]Agosto!$B$29</f>
        <v>27.583333333333332</v>
      </c>
      <c r="AA24" s="18">
        <f>[20]Agosto!$B$30</f>
        <v>19.270833333333336</v>
      </c>
      <c r="AB24" s="18">
        <f>[20]Agosto!$B$31</f>
        <v>13.524999999999999</v>
      </c>
      <c r="AC24" s="18">
        <f>[20]Agosto!$B$32</f>
        <v>13.541666666666666</v>
      </c>
      <c r="AD24" s="18">
        <f>[20]Agosto!$B$33</f>
        <v>18.062499999999996</v>
      </c>
      <c r="AE24" s="18">
        <f>[20]Agosto!$B$34</f>
        <v>22.679166666666671</v>
      </c>
      <c r="AF24" s="18">
        <f>[20]Agosto!$B$35</f>
        <v>26.841666666666679</v>
      </c>
      <c r="AG24" s="35">
        <f t="shared" si="2"/>
        <v>21.418413978494627</v>
      </c>
      <c r="AJ24" s="45" t="s">
        <v>52</v>
      </c>
    </row>
    <row r="25" spans="1:36" ht="17.100000000000001" customHeight="1" x14ac:dyDescent="0.2">
      <c r="A25" s="16" t="s">
        <v>15</v>
      </c>
      <c r="B25" s="18">
        <f>[21]Agosto!$B$5</f>
        <v>22.954166666666669</v>
      </c>
      <c r="C25" s="18">
        <f>[21]Agosto!$B$6</f>
        <v>25.45</v>
      </c>
      <c r="D25" s="18">
        <f>[21]Agosto!$B$7</f>
        <v>20.862499999999997</v>
      </c>
      <c r="E25" s="18">
        <f>[21]Agosto!$B$8</f>
        <v>22.591666666666665</v>
      </c>
      <c r="F25" s="18">
        <f>[21]Agosto!$B$9</f>
        <v>22.245833333333334</v>
      </c>
      <c r="G25" s="18">
        <f>[21]Agosto!$B$10</f>
        <v>26.279166666666669</v>
      </c>
      <c r="H25" s="18">
        <f>[21]Agosto!$B$11</f>
        <v>23.229166666666668</v>
      </c>
      <c r="I25" s="18">
        <f>[21]Agosto!$B$12</f>
        <v>23.708333333333339</v>
      </c>
      <c r="J25" s="18">
        <f>[21]Agosto!$B$13</f>
        <v>16.479166666666664</v>
      </c>
      <c r="K25" s="18">
        <f>[21]Agosto!$B$14</f>
        <v>8.9666666666666686</v>
      </c>
      <c r="L25" s="18">
        <f>[21]Agosto!$B$15</f>
        <v>9.7916666666666661</v>
      </c>
      <c r="M25" s="18">
        <f>[21]Agosto!$B$16</f>
        <v>16.262499999999999</v>
      </c>
      <c r="N25" s="18">
        <f>[21]Agosto!$B$17</f>
        <v>21.833333333333332</v>
      </c>
      <c r="O25" s="18">
        <f>[21]Agosto!$B$18</f>
        <v>9.4874999999999989</v>
      </c>
      <c r="P25" s="18">
        <f>[21]Agosto!$B$19</f>
        <v>9.1125000000000007</v>
      </c>
      <c r="Q25" s="18">
        <f>[21]Agosto!$B$20</f>
        <v>12.6875</v>
      </c>
      <c r="R25" s="18">
        <f>[21]Agosto!$B$21</f>
        <v>15.979166666666666</v>
      </c>
      <c r="S25" s="18">
        <f>[21]Agosto!$B$22</f>
        <v>16.741666666666664</v>
      </c>
      <c r="T25" s="18">
        <f>[21]Agosto!$B$23</f>
        <v>18.637499999999999</v>
      </c>
      <c r="U25" s="18">
        <f>[21]Agosto!$B$24</f>
        <v>20.512499999999999</v>
      </c>
      <c r="V25" s="18">
        <f>[21]Agosto!$B$25</f>
        <v>21.941666666666666</v>
      </c>
      <c r="W25" s="18">
        <f>[21]Agosto!$B$26</f>
        <v>23.612500000000001</v>
      </c>
      <c r="X25" s="18">
        <f>[21]Agosto!$B$27</f>
        <v>22.650000000000002</v>
      </c>
      <c r="Y25" s="18">
        <f>[21]Agosto!$B$28</f>
        <v>10.9</v>
      </c>
      <c r="Z25" s="18">
        <f>[21]Agosto!$B$29</f>
        <v>6.895833333333333</v>
      </c>
      <c r="AA25" s="18">
        <f>[21]Agosto!$B$30</f>
        <v>6.0041666666666673</v>
      </c>
      <c r="AB25" s="18">
        <f>[21]Agosto!$B$31</f>
        <v>5.9708333333333323</v>
      </c>
      <c r="AC25" s="18">
        <f>[21]Agosto!$B$32</f>
        <v>10.508333333333335</v>
      </c>
      <c r="AD25" s="18">
        <f>[21]Agosto!$B$33</f>
        <v>14.575000000000001</v>
      </c>
      <c r="AE25" s="18">
        <f>[21]Agosto!$B$34</f>
        <v>19.341666666666665</v>
      </c>
      <c r="AF25" s="18">
        <f>[21]Agosto!$B$35</f>
        <v>24.899999999999995</v>
      </c>
      <c r="AG25" s="35">
        <f t="shared" si="2"/>
        <v>17.132661290322581</v>
      </c>
    </row>
    <row r="26" spans="1:36" ht="17.100000000000001" customHeight="1" x14ac:dyDescent="0.2">
      <c r="A26" s="16" t="s">
        <v>16</v>
      </c>
      <c r="B26" s="18">
        <f>[22]Agosto!$B$5</f>
        <v>25.741666666666664</v>
      </c>
      <c r="C26" s="18">
        <f>[22]Agosto!$B$6</f>
        <v>25.362500000000001</v>
      </c>
      <c r="D26" s="18">
        <f>[22]Agosto!$B$7</f>
        <v>22.204166666666669</v>
      </c>
      <c r="E26" s="18">
        <f>[22]Agosto!$B$8</f>
        <v>23.058333333333337</v>
      </c>
      <c r="F26" s="18">
        <f>[22]Agosto!$B$9</f>
        <v>24.441666666666666</v>
      </c>
      <c r="G26" s="18">
        <f>[22]Agosto!$B$10</f>
        <v>27.004166666666674</v>
      </c>
      <c r="H26" s="18">
        <f>[22]Agosto!$B$11</f>
        <v>26.833333333333329</v>
      </c>
      <c r="I26" s="18">
        <f>[22]Agosto!$B$12</f>
        <v>27.324999999999992</v>
      </c>
      <c r="J26" s="18">
        <f>[22]Agosto!$B$13</f>
        <v>17.991666666666667</v>
      </c>
      <c r="K26" s="18">
        <f>[22]Agosto!$B$14</f>
        <v>14.620486111111113</v>
      </c>
      <c r="L26" s="18">
        <f>[22]Agosto!$B$15</f>
        <v>12.779166666666669</v>
      </c>
      <c r="M26" s="18">
        <f>[22]Agosto!$B$16</f>
        <v>19.545833333333331</v>
      </c>
      <c r="N26" s="18">
        <f>[22]Agosto!$B$17</f>
        <v>21.962500000000002</v>
      </c>
      <c r="O26" s="18">
        <f>[22]Agosto!$B$18</f>
        <v>13.670833333333333</v>
      </c>
      <c r="P26" s="18">
        <f>[22]Agosto!$B$19</f>
        <v>10.562500000000002</v>
      </c>
      <c r="Q26" s="18">
        <f>[22]Agosto!$B$20</f>
        <v>14.35</v>
      </c>
      <c r="R26" s="18">
        <f>[22]Agosto!$B$21</f>
        <v>17.641666666666669</v>
      </c>
      <c r="S26" s="18">
        <f>[22]Agosto!$B$22</f>
        <v>19.858333333333334</v>
      </c>
      <c r="T26" s="18">
        <f>[22]Agosto!$B$23</f>
        <v>23.460869565217394</v>
      </c>
      <c r="U26" s="18">
        <f>[22]Agosto!$B$24</f>
        <v>26.104166666666668</v>
      </c>
      <c r="V26" s="18">
        <f>[22]Agosto!$B$25</f>
        <v>28.029166666666665</v>
      </c>
      <c r="W26" s="18">
        <f>[22]Agosto!$B$26</f>
        <v>29.0625</v>
      </c>
      <c r="X26" s="18">
        <f>[22]Agosto!$B$27</f>
        <v>21.229166666666668</v>
      </c>
      <c r="Y26" s="18">
        <f>[22]Agosto!$B$28</f>
        <v>13.65</v>
      </c>
      <c r="Z26" s="18">
        <f>[22]Agosto!$B$29</f>
        <v>9.4625000000000021</v>
      </c>
      <c r="AA26" s="18" t="str">
        <f>[22]Agosto!$B$30</f>
        <v>*</v>
      </c>
      <c r="AB26" s="18">
        <f>[22]Agosto!$B$31</f>
        <v>14.7</v>
      </c>
      <c r="AC26" s="18">
        <f>[22]Agosto!$B$32</f>
        <v>12.304166666666667</v>
      </c>
      <c r="AD26" s="18">
        <f>[22]Agosto!$B$33</f>
        <v>15.366666666666667</v>
      </c>
      <c r="AE26" s="18">
        <f>[22]Agosto!$B$34</f>
        <v>20.008333333333333</v>
      </c>
      <c r="AF26" s="18">
        <f>[22]Agosto!$B$35</f>
        <v>27.991666666666664</v>
      </c>
      <c r="AG26" s="35">
        <f t="shared" si="2"/>
        <v>20.210767411433174</v>
      </c>
    </row>
    <row r="27" spans="1:36" ht="17.100000000000001" customHeight="1" x14ac:dyDescent="0.2">
      <c r="A27" s="16" t="s">
        <v>17</v>
      </c>
      <c r="B27" s="18">
        <f>[23]Agosto!$B$5</f>
        <v>24.191666666666666</v>
      </c>
      <c r="C27" s="18">
        <f>[23]Agosto!$B$6</f>
        <v>23.541666666666668</v>
      </c>
      <c r="D27" s="18">
        <f>[23]Agosto!$B$7</f>
        <v>23.066666666666663</v>
      </c>
      <c r="E27" s="18">
        <f>[23]Agosto!$B$8</f>
        <v>23.154166666666665</v>
      </c>
      <c r="F27" s="18">
        <f>[23]Agosto!$B$9</f>
        <v>24.183333333333334</v>
      </c>
      <c r="G27" s="18">
        <f>[23]Agosto!$B$10</f>
        <v>24.845833333333335</v>
      </c>
      <c r="H27" s="18">
        <f>[23]Agosto!$B$11</f>
        <v>24.325000000000003</v>
      </c>
      <c r="I27" s="18">
        <f>[23]Agosto!$B$12</f>
        <v>24.204166666666669</v>
      </c>
      <c r="J27" s="18">
        <f>[23]Agosto!$B$13</f>
        <v>22.916666666666668</v>
      </c>
      <c r="K27" s="18">
        <f>[23]Agosto!$B$14</f>
        <v>12.633333333333335</v>
      </c>
      <c r="L27" s="18">
        <f>[23]Agosto!$B$15</f>
        <v>11.450000000000001</v>
      </c>
      <c r="M27" s="18">
        <f>[23]Agosto!$B$16</f>
        <v>16.987500000000001</v>
      </c>
      <c r="N27" s="18">
        <f>[23]Agosto!$B$17</f>
        <v>22.137499999999999</v>
      </c>
      <c r="O27" s="18">
        <f>[23]Agosto!$B$18</f>
        <v>14.345833333333337</v>
      </c>
      <c r="P27" s="18">
        <f>[23]Agosto!$B$19</f>
        <v>10.458333333333334</v>
      </c>
      <c r="Q27" s="18">
        <f>[23]Agosto!$B$20</f>
        <v>12.945833333333333</v>
      </c>
      <c r="R27" s="18">
        <f>[23]Agosto!$B$21</f>
        <v>14.583333333333336</v>
      </c>
      <c r="S27" s="18">
        <f>[23]Agosto!$B$22</f>
        <v>17.766666666666666</v>
      </c>
      <c r="T27" s="18">
        <f>[23]Agosto!$B$23</f>
        <v>20.983333333333331</v>
      </c>
      <c r="U27" s="18">
        <f>[23]Agosto!$B$24</f>
        <v>23.091666666666669</v>
      </c>
      <c r="V27" s="18">
        <v>24.77</v>
      </c>
      <c r="W27" s="18">
        <v>26.01</v>
      </c>
      <c r="X27" s="18">
        <v>24.85</v>
      </c>
      <c r="Y27" s="18">
        <v>19.649999999999999</v>
      </c>
      <c r="Z27" s="18">
        <v>13.65</v>
      </c>
      <c r="AA27" s="18">
        <v>10.68</v>
      </c>
      <c r="AB27" s="18">
        <v>10.8</v>
      </c>
      <c r="AC27" s="18">
        <v>10.02</v>
      </c>
      <c r="AD27" s="18">
        <v>12.96</v>
      </c>
      <c r="AE27" s="18">
        <v>20.16</v>
      </c>
      <c r="AF27" s="18">
        <v>24.88</v>
      </c>
      <c r="AG27" s="35">
        <f t="shared" si="2"/>
        <v>19.040080645161289</v>
      </c>
    </row>
    <row r="28" spans="1:36" ht="17.100000000000001" customHeight="1" x14ac:dyDescent="0.2">
      <c r="A28" s="16" t="s">
        <v>18</v>
      </c>
      <c r="B28" s="18">
        <f>[24]Agosto!$B$5</f>
        <v>22.074999999999999</v>
      </c>
      <c r="C28" s="18">
        <f>[24]Agosto!$B$6</f>
        <v>23.104166666666668</v>
      </c>
      <c r="D28" s="18">
        <f>[24]Agosto!$B$7</f>
        <v>23.4375</v>
      </c>
      <c r="E28" s="18">
        <f>[24]Agosto!$B$8</f>
        <v>22.966666666666669</v>
      </c>
      <c r="F28" s="18">
        <f>[24]Agosto!$B$9</f>
        <v>23.733333333333334</v>
      </c>
      <c r="G28" s="18">
        <f>[24]Agosto!$B$10</f>
        <v>22.9375</v>
      </c>
      <c r="H28" s="18">
        <f>[24]Agosto!$B$11</f>
        <v>22.583333333333339</v>
      </c>
      <c r="I28" s="18">
        <f>[24]Agosto!$B$12</f>
        <v>23.666666666666661</v>
      </c>
      <c r="J28" s="18">
        <f>[24]Agosto!$B$13</f>
        <v>23.175000000000008</v>
      </c>
      <c r="K28" s="18">
        <f>[24]Agosto!$B$14</f>
        <v>11.608333333333329</v>
      </c>
      <c r="L28" s="18">
        <f>[24]Agosto!$B$15</f>
        <v>12.045833333333334</v>
      </c>
      <c r="M28" s="18">
        <f>[24]Agosto!$B$16</f>
        <v>18.954166666666666</v>
      </c>
      <c r="N28" s="18">
        <f>[24]Agosto!$B$17</f>
        <v>22.070833333333336</v>
      </c>
      <c r="O28" s="18">
        <f>[24]Agosto!$B$18</f>
        <v>16.083333333333332</v>
      </c>
      <c r="P28" s="18">
        <f>[24]Agosto!$B$19</f>
        <v>11.575000000000001</v>
      </c>
      <c r="Q28" s="18">
        <f>[24]Agosto!$B$20</f>
        <v>16.158333333333335</v>
      </c>
      <c r="R28" s="18">
        <f>[24]Agosto!$B$21</f>
        <v>18.991666666666671</v>
      </c>
      <c r="S28" s="18">
        <f>[24]Agosto!$B$22</f>
        <v>20.3</v>
      </c>
      <c r="T28" s="18">
        <f>[24]Agosto!$B$23</f>
        <v>21.733333333333334</v>
      </c>
      <c r="U28" s="18">
        <f>[24]Agosto!$B$24</f>
        <v>22.270833333333339</v>
      </c>
      <c r="V28" s="18">
        <f>[24]Agosto!$B$25</f>
        <v>22.808333333333337</v>
      </c>
      <c r="W28" s="18">
        <f>[24]Agosto!$B$26</f>
        <v>23.012499999999999</v>
      </c>
      <c r="X28" s="18">
        <f>[24]Agosto!$B$27</f>
        <v>25.062499999999989</v>
      </c>
      <c r="Y28" s="18">
        <f>[24]Agosto!$B$28</f>
        <v>23.808333333333337</v>
      </c>
      <c r="Z28" s="18">
        <f>[24]Agosto!$B$29</f>
        <v>16.8125</v>
      </c>
      <c r="AA28" s="18">
        <f>[24]Agosto!$B$30</f>
        <v>10.183333333333332</v>
      </c>
      <c r="AB28" s="18">
        <f>[24]Agosto!$B$31</f>
        <v>11.270833333333334</v>
      </c>
      <c r="AC28" s="18">
        <f>[24]Agosto!$B$32</f>
        <v>11.754166666666665</v>
      </c>
      <c r="AD28" s="18">
        <f>[24]Agosto!$B$33</f>
        <v>21.383333333333329</v>
      </c>
      <c r="AE28" s="18" t="str">
        <f>[24]Agosto!$B$34</f>
        <v>*</v>
      </c>
      <c r="AF28" s="18" t="str">
        <f>[24]Agosto!$B$35</f>
        <v>*</v>
      </c>
      <c r="AG28" s="35">
        <f t="shared" si="2"/>
        <v>19.502298850574714</v>
      </c>
    </row>
    <row r="29" spans="1:36" ht="17.100000000000001" customHeight="1" x14ac:dyDescent="0.2">
      <c r="A29" s="16" t="s">
        <v>19</v>
      </c>
      <c r="B29" s="18">
        <f>[25]Agosto!$B$5</f>
        <v>23.079166666666666</v>
      </c>
      <c r="C29" s="18">
        <f>[25]Agosto!$B$6</f>
        <v>23.762499999999992</v>
      </c>
      <c r="D29" s="18">
        <f>[25]Agosto!$B$7</f>
        <v>20.108333333333331</v>
      </c>
      <c r="E29" s="18">
        <f>[25]Agosto!$B$8</f>
        <v>20.420833333333334</v>
      </c>
      <c r="F29" s="18">
        <f>[25]Agosto!$B$9</f>
        <v>21.470833333333331</v>
      </c>
      <c r="G29" s="18">
        <f>[25]Agosto!$B$10</f>
        <v>25.037499999999998</v>
      </c>
      <c r="H29" s="18">
        <f>[25]Agosto!$B$11</f>
        <v>22.941666666666674</v>
      </c>
      <c r="I29" s="18">
        <f>[25]Agosto!$B$12</f>
        <v>23.279166666666665</v>
      </c>
      <c r="J29" s="18">
        <f>[25]Agosto!$B$13</f>
        <v>17.570833333333333</v>
      </c>
      <c r="K29" s="18">
        <f>[25]Agosto!$B$14</f>
        <v>9.2708333333333321</v>
      </c>
      <c r="L29" s="18">
        <f>[25]Agosto!$B$15</f>
        <v>9.529166666666665</v>
      </c>
      <c r="M29" s="18">
        <f>[25]Agosto!$B$16</f>
        <v>14.858333333333333</v>
      </c>
      <c r="N29" s="18">
        <f>[25]Agosto!$B$17</f>
        <v>17.69166666666667</v>
      </c>
      <c r="O29" s="18">
        <f>[25]Agosto!$B$18</f>
        <v>10.320833333333335</v>
      </c>
      <c r="P29" s="18">
        <f>[25]Agosto!$B$19</f>
        <v>9.2374999999999989</v>
      </c>
      <c r="Q29" s="18">
        <f>[25]Agosto!$B$20</f>
        <v>13.66666666666667</v>
      </c>
      <c r="R29" s="18">
        <f>[25]Agosto!$B$21</f>
        <v>15.262500000000001</v>
      </c>
      <c r="S29" s="18">
        <f>[25]Agosto!$B$22</f>
        <v>16.733333333333331</v>
      </c>
      <c r="T29" s="18">
        <f>[25]Agosto!$B$23</f>
        <v>18.962500000000002</v>
      </c>
      <c r="U29" s="18">
        <f>[25]Agosto!$B$24</f>
        <v>21.391666666666666</v>
      </c>
      <c r="V29" s="18">
        <f>[25]Agosto!$B$25</f>
        <v>22.929166666666671</v>
      </c>
      <c r="W29" s="18">
        <f>[25]Agosto!$B$26</f>
        <v>24.729166666666671</v>
      </c>
      <c r="X29" s="18">
        <f>[25]Agosto!$B$27</f>
        <v>20.587499999999999</v>
      </c>
      <c r="Y29" s="18">
        <f>[25]Agosto!$B$28</f>
        <v>11.929166666666667</v>
      </c>
      <c r="Z29" s="18">
        <f>[25]Agosto!$B$29</f>
        <v>8.8375000000000004</v>
      </c>
      <c r="AA29" s="18">
        <f>[25]Agosto!$B$30</f>
        <v>7.8166666666666664</v>
      </c>
      <c r="AB29" s="18">
        <f>[25]Agosto!$B$31</f>
        <v>7.1863636363636374</v>
      </c>
      <c r="AC29" s="18">
        <f>[25]Agosto!$B$32</f>
        <v>9.2416666666666689</v>
      </c>
      <c r="AD29" s="18">
        <f>[25]Agosto!$B$33</f>
        <v>15.987500000000002</v>
      </c>
      <c r="AE29" s="18">
        <f>[25]Agosto!$B$34</f>
        <v>20.212499999999999</v>
      </c>
      <c r="AF29" s="18">
        <f>[25]Agosto!$B$35</f>
        <v>25.170833333333338</v>
      </c>
      <c r="AG29" s="35">
        <f t="shared" si="2"/>
        <v>17.07173753665689</v>
      </c>
    </row>
    <row r="30" spans="1:36" ht="17.100000000000001" customHeight="1" x14ac:dyDescent="0.2">
      <c r="A30" s="16" t="s">
        <v>31</v>
      </c>
      <c r="B30" s="18">
        <f>[26]Agosto!$B$5</f>
        <v>25.8</v>
      </c>
      <c r="C30" s="18">
        <f>[26]Agosto!$B$6</f>
        <v>25.216666666666665</v>
      </c>
      <c r="D30" s="18">
        <f>[26]Agosto!$B$7</f>
        <v>23.712500000000002</v>
      </c>
      <c r="E30" s="18">
        <f>[26]Agosto!$B$8</f>
        <v>25.175000000000001</v>
      </c>
      <c r="F30" s="18">
        <f>[26]Agosto!$B$9</f>
        <v>24.950000000000003</v>
      </c>
      <c r="G30" s="18">
        <f>[26]Agosto!$B$10</f>
        <v>25.979166666666671</v>
      </c>
      <c r="H30" s="18">
        <f>[26]Agosto!$B$11</f>
        <v>26.179166666666664</v>
      </c>
      <c r="I30" s="18">
        <f>[26]Agosto!$B$12</f>
        <v>25.316666666666666</v>
      </c>
      <c r="J30" s="18">
        <f>[26]Agosto!$B$13</f>
        <v>24.00833333333334</v>
      </c>
      <c r="K30" s="18">
        <f>[26]Agosto!$B$14</f>
        <v>12.333333333333334</v>
      </c>
      <c r="L30" s="18">
        <f>[26]Agosto!$B$15</f>
        <v>12.129166666666668</v>
      </c>
      <c r="M30" s="18">
        <f>[26]Agosto!$B$16</f>
        <v>19.395833333333332</v>
      </c>
      <c r="N30" s="18">
        <f>[26]Agosto!$B$17</f>
        <v>23.820833333333336</v>
      </c>
      <c r="O30" s="18">
        <f>[26]Agosto!$B$18</f>
        <v>14.00416666666667</v>
      </c>
      <c r="P30" s="18">
        <f>[26]Agosto!$B$19</f>
        <v>10.3125</v>
      </c>
      <c r="Q30" s="18">
        <f>[26]Agosto!$B$20</f>
        <v>14.024999999999999</v>
      </c>
      <c r="R30" s="18">
        <f>[26]Agosto!$B$21</f>
        <v>16.3</v>
      </c>
      <c r="S30" s="18">
        <f>[26]Agosto!$B$22</f>
        <v>18.933333333333334</v>
      </c>
      <c r="T30" s="18">
        <f>[26]Agosto!$B$23</f>
        <v>22.066666666666666</v>
      </c>
      <c r="U30" s="18">
        <f>[26]Agosto!$B$24</f>
        <v>24.908333333333331</v>
      </c>
      <c r="V30" s="18">
        <f>[26]Agosto!$B$25</f>
        <v>25.762500000000003</v>
      </c>
      <c r="W30" s="18">
        <f>[26]Agosto!$B$26</f>
        <v>26.762499999999999</v>
      </c>
      <c r="X30" s="18">
        <f>[26]Agosto!$B$27</f>
        <v>25.891666666666662</v>
      </c>
      <c r="Y30" s="18">
        <f>[26]Agosto!$B$28</f>
        <v>20.404166666666665</v>
      </c>
      <c r="Z30" s="18">
        <f>[26]Agosto!$B$29</f>
        <v>14.170833333333334</v>
      </c>
      <c r="AA30" s="18">
        <f>[26]Agosto!$B$30</f>
        <v>9.8333333333333339</v>
      </c>
      <c r="AB30" s="18">
        <f>[26]Agosto!$B$31</f>
        <v>10.145833333333334</v>
      </c>
      <c r="AC30" s="18">
        <f>[26]Agosto!$B$32</f>
        <v>10.420833333333333</v>
      </c>
      <c r="AD30" s="18">
        <f>[26]Agosto!$B$33</f>
        <v>16.079166666666666</v>
      </c>
      <c r="AE30" s="18">
        <f>[26]Agosto!$B$34</f>
        <v>22.75833333333334</v>
      </c>
      <c r="AF30" s="18">
        <f>[26]Agosto!$B$35</f>
        <v>26.991666666666671</v>
      </c>
      <c r="AG30" s="35">
        <f t="shared" si="2"/>
        <v>20.122177419354845</v>
      </c>
    </row>
    <row r="31" spans="1:36" ht="17.100000000000001" customHeight="1" x14ac:dyDescent="0.2">
      <c r="A31" s="16" t="s">
        <v>48</v>
      </c>
      <c r="B31" s="18">
        <f>[27]Agosto!$B$5</f>
        <v>25.183333333333337</v>
      </c>
      <c r="C31" s="18">
        <f>[27]Agosto!$B$6</f>
        <v>25.954166666666666</v>
      </c>
      <c r="D31" s="18">
        <f>[27]Agosto!$B$7</f>
        <v>25.758333333333329</v>
      </c>
      <c r="E31" s="18">
        <f>[27]Agosto!$B$8</f>
        <v>25.400000000000006</v>
      </c>
      <c r="F31" s="18">
        <f>[27]Agosto!$B$9</f>
        <v>25.795833333333334</v>
      </c>
      <c r="G31" s="18">
        <f>[27]Agosto!$B$10</f>
        <v>25.500000000000004</v>
      </c>
      <c r="H31" s="18">
        <f>[27]Agosto!$B$11</f>
        <v>25.420833333333334</v>
      </c>
      <c r="I31" s="18">
        <f>[27]Agosto!$B$12</f>
        <v>24.658333333333335</v>
      </c>
      <c r="J31" s="18">
        <f>[27]Agosto!$B$13</f>
        <v>25.333333333333332</v>
      </c>
      <c r="K31" s="18">
        <f>[27]Agosto!$B$14</f>
        <v>14.329166666666664</v>
      </c>
      <c r="L31" s="18">
        <f>[27]Agosto!$B$15</f>
        <v>16.029166666666665</v>
      </c>
      <c r="M31" s="18">
        <f>[27]Agosto!$B$16</f>
        <v>23.008333333333336</v>
      </c>
      <c r="N31" s="18">
        <f>[27]Agosto!$B$17</f>
        <v>24.687499999999996</v>
      </c>
      <c r="O31" s="18">
        <f>[27]Agosto!$B$18</f>
        <v>18.912499999999998</v>
      </c>
      <c r="P31" s="18">
        <f>[27]Agosto!$B$19</f>
        <v>14.666666666666666</v>
      </c>
      <c r="Q31" s="18">
        <f>[27]Agosto!$B$20</f>
        <v>19.970833333333328</v>
      </c>
      <c r="R31" s="18">
        <f>[27]Agosto!$B$21</f>
        <v>21.995833333333334</v>
      </c>
      <c r="S31" s="18">
        <f>[27]Agosto!$B$22</f>
        <v>23.204166666666669</v>
      </c>
      <c r="T31" s="18">
        <f>[27]Agosto!$B$23</f>
        <v>25.341666666666665</v>
      </c>
      <c r="U31" s="18">
        <f>[27]Agosto!$B$24</f>
        <v>26.487500000000001</v>
      </c>
      <c r="V31" s="18">
        <f>[27]Agosto!$B$25</f>
        <v>25.941666666666663</v>
      </c>
      <c r="W31" s="18">
        <f>[27]Agosto!$B$26</f>
        <v>25.933333333333337</v>
      </c>
      <c r="X31" s="18">
        <f>[27]Agosto!$B$27</f>
        <v>27.791666666666668</v>
      </c>
      <c r="Y31" s="18">
        <f>[27]Agosto!$B$28</f>
        <v>24.129166666666674</v>
      </c>
      <c r="Z31" s="18">
        <f>[27]Agosto!$B$29</f>
        <v>18.195833333333333</v>
      </c>
      <c r="AA31" s="18">
        <f>[27]Agosto!$B$30</f>
        <v>12.083333333333334</v>
      </c>
      <c r="AB31" s="18">
        <f>[27]Agosto!$B$31</f>
        <v>13.041666666666666</v>
      </c>
      <c r="AC31" s="18">
        <f>[27]Agosto!$B$32</f>
        <v>14.608333333333334</v>
      </c>
      <c r="AD31" s="18">
        <f>[27]Agosto!$B$33</f>
        <v>19.387499999999999</v>
      </c>
      <c r="AE31" s="18">
        <f>[27]Agosto!$B$34</f>
        <v>25.879166666666674</v>
      </c>
      <c r="AF31" s="18">
        <f>[27]Agosto!$B$35</f>
        <v>27.195833333333336</v>
      </c>
      <c r="AG31" s="35">
        <f t="shared" si="2"/>
        <v>22.316935483870971</v>
      </c>
      <c r="AJ31" s="45" t="s">
        <v>52</v>
      </c>
    </row>
    <row r="32" spans="1:36" ht="17.100000000000001" customHeight="1" x14ac:dyDescent="0.2">
      <c r="A32" s="16" t="s">
        <v>20</v>
      </c>
      <c r="B32" s="18">
        <f>[28]Agosto!$B$5</f>
        <v>23.362500000000001</v>
      </c>
      <c r="C32" s="18">
        <f>[28]Agosto!$B$6</f>
        <v>23.983333333333334</v>
      </c>
      <c r="D32" s="18">
        <f>[28]Agosto!$B$7</f>
        <v>24.916666666666668</v>
      </c>
      <c r="E32" s="18">
        <f>[28]Agosto!$B$8</f>
        <v>25.441666666666666</v>
      </c>
      <c r="F32" s="18">
        <f>[28]Agosto!$B$9</f>
        <v>25.458333333333332</v>
      </c>
      <c r="G32" s="18">
        <f>[28]Agosto!$B$10</f>
        <v>24.474999999999998</v>
      </c>
      <c r="H32" s="18">
        <f>[28]Agosto!$B$11</f>
        <v>24.508333333333329</v>
      </c>
      <c r="I32" s="18">
        <f>[28]Agosto!$B$12</f>
        <v>24.833333333333339</v>
      </c>
      <c r="J32" s="18">
        <f>[28]Agosto!$B$13</f>
        <v>25.474999999999998</v>
      </c>
      <c r="K32" s="18">
        <f>[28]Agosto!$B$14</f>
        <v>17.416666666666664</v>
      </c>
      <c r="L32" s="18">
        <f>[28]Agosto!$B$15</f>
        <v>13.154166666666667</v>
      </c>
      <c r="M32" s="18">
        <f>[28]Agosto!$B$16</f>
        <v>18.845833333333335</v>
      </c>
      <c r="N32" s="18">
        <f>[28]Agosto!$B$17</f>
        <v>24.362499999999997</v>
      </c>
      <c r="O32" s="18">
        <f>[28]Agosto!$B$18</f>
        <v>18.754166666666666</v>
      </c>
      <c r="P32" s="18">
        <f>[28]Agosto!$B$19</f>
        <v>14.466666666666669</v>
      </c>
      <c r="Q32" s="18">
        <f>[28]Agosto!$B$20</f>
        <v>16.579166666666666</v>
      </c>
      <c r="R32" s="18">
        <f>[28]Agosto!$B$21</f>
        <v>17.845833333333331</v>
      </c>
      <c r="S32" s="18">
        <f>[28]Agosto!$B$22</f>
        <v>19.783333333333331</v>
      </c>
      <c r="T32" s="18">
        <f>[28]Agosto!$B$23</f>
        <v>21.445833333333336</v>
      </c>
      <c r="U32" s="18">
        <f>[28]Agosto!$B$24</f>
        <v>22.808333333333334</v>
      </c>
      <c r="V32" s="18">
        <f>[28]Agosto!$B$25</f>
        <v>24.183333333333341</v>
      </c>
      <c r="W32" s="18">
        <f>[28]Agosto!$B$26</f>
        <v>25.329166666666669</v>
      </c>
      <c r="X32" s="18">
        <f>[28]Agosto!$B$27</f>
        <v>26.770833333333332</v>
      </c>
      <c r="Y32" s="18">
        <f>[28]Agosto!$B$28</f>
        <v>27.433333333333337</v>
      </c>
      <c r="Z32" s="18">
        <f>[28]Agosto!$B$29</f>
        <v>24.304166666666664</v>
      </c>
      <c r="AA32" s="18">
        <f>[28]Agosto!$B$30</f>
        <v>16.600000000000001</v>
      </c>
      <c r="AB32" s="18">
        <f>[28]Agosto!$B$31</f>
        <v>12.891666666666667</v>
      </c>
      <c r="AC32" s="18">
        <f>[28]Agosto!$B$32</f>
        <v>13.141666666666667</v>
      </c>
      <c r="AD32" s="18">
        <f>[28]Agosto!$B$33</f>
        <v>18.066666666666666</v>
      </c>
      <c r="AE32" s="18">
        <f>[28]Agosto!$B$34</f>
        <v>22.1875</v>
      </c>
      <c r="AF32" s="18">
        <f>[28]Agosto!$B$35</f>
        <v>26.312500000000004</v>
      </c>
      <c r="AG32" s="35">
        <f t="shared" si="2"/>
        <v>21.456048387096772</v>
      </c>
      <c r="AJ32" s="45" t="s">
        <v>52</v>
      </c>
    </row>
    <row r="33" spans="1:34" s="5" customFormat="1" ht="17.100000000000001" customHeight="1" x14ac:dyDescent="0.2">
      <c r="A33" s="31" t="s">
        <v>34</v>
      </c>
      <c r="B33" s="32">
        <f t="shared" ref="B33:AG33" si="3">AVERAGE(B5:B32)</f>
        <v>23.453571428571429</v>
      </c>
      <c r="C33" s="32">
        <f t="shared" si="3"/>
        <v>24.257142857142856</v>
      </c>
      <c r="D33" s="32">
        <f t="shared" si="3"/>
        <v>23.416220238095242</v>
      </c>
      <c r="E33" s="32">
        <f t="shared" si="3"/>
        <v>23.754613095238103</v>
      </c>
      <c r="F33" s="32">
        <f t="shared" si="3"/>
        <v>24.277976190476188</v>
      </c>
      <c r="G33" s="32">
        <f t="shared" si="3"/>
        <v>24.801190476190477</v>
      </c>
      <c r="H33" s="32">
        <f t="shared" si="3"/>
        <v>24.267857142857149</v>
      </c>
      <c r="I33" s="32">
        <f t="shared" si="3"/>
        <v>24.137946428571432</v>
      </c>
      <c r="J33" s="32">
        <f t="shared" si="3"/>
        <v>22.090327380952381</v>
      </c>
      <c r="K33" s="32">
        <f t="shared" si="3"/>
        <v>13.536892361111111</v>
      </c>
      <c r="L33" s="32">
        <f t="shared" si="3"/>
        <v>12.582738095238096</v>
      </c>
      <c r="M33" s="32">
        <f t="shared" si="3"/>
        <v>18.354761904761908</v>
      </c>
      <c r="N33" s="32">
        <f t="shared" si="3"/>
        <v>22.446874999999999</v>
      </c>
      <c r="O33" s="32">
        <f t="shared" si="3"/>
        <v>15.206696428571432</v>
      </c>
      <c r="P33" s="32">
        <f t="shared" si="3"/>
        <v>11.836309523809522</v>
      </c>
      <c r="Q33" s="32">
        <f t="shared" si="3"/>
        <v>15.341369047619049</v>
      </c>
      <c r="R33" s="32">
        <f t="shared" si="3"/>
        <v>17.725744047619049</v>
      </c>
      <c r="S33" s="32">
        <f t="shared" si="3"/>
        <v>19.401785714285715</v>
      </c>
      <c r="T33" s="32">
        <f t="shared" si="3"/>
        <v>21.614525103519675</v>
      </c>
      <c r="U33" s="32">
        <f t="shared" si="3"/>
        <v>23.436607142857138</v>
      </c>
      <c r="V33" s="32">
        <f t="shared" si="3"/>
        <v>24.317976190476195</v>
      </c>
      <c r="W33" s="32">
        <f t="shared" si="3"/>
        <v>25.313749999999995</v>
      </c>
      <c r="X33" s="32">
        <f t="shared" si="3"/>
        <v>24.632589285714285</v>
      </c>
      <c r="Y33" s="32">
        <f t="shared" si="3"/>
        <v>19.997619047619043</v>
      </c>
      <c r="Z33" s="32">
        <f t="shared" si="3"/>
        <v>15.531748188405796</v>
      </c>
      <c r="AA33" s="32">
        <f t="shared" si="3"/>
        <v>11.702037037037034</v>
      </c>
      <c r="AB33" s="32">
        <f t="shared" si="3"/>
        <v>11.026030844155841</v>
      </c>
      <c r="AC33" s="32">
        <f t="shared" si="3"/>
        <v>11.935297619047619</v>
      </c>
      <c r="AD33" s="32">
        <f t="shared" si="3"/>
        <v>16.217619047619049</v>
      </c>
      <c r="AE33" s="32">
        <f t="shared" si="3"/>
        <v>21.477901234567906</v>
      </c>
      <c r="AF33" s="32">
        <f t="shared" si="3"/>
        <v>25.777160493827157</v>
      </c>
      <c r="AG33" s="35">
        <f t="shared" si="3"/>
        <v>19.802583948195821</v>
      </c>
      <c r="AH33" s="8"/>
    </row>
    <row r="34" spans="1:34" x14ac:dyDescent="0.2">
      <c r="A34" s="50"/>
      <c r="B34" s="50" t="s">
        <v>62</v>
      </c>
      <c r="C34" s="50"/>
      <c r="D34" s="50"/>
      <c r="E34" s="50"/>
      <c r="F34" s="50"/>
      <c r="G34" s="50"/>
    </row>
    <row r="36" spans="1:34" x14ac:dyDescent="0.2">
      <c r="E36" s="2" t="s">
        <v>56</v>
      </c>
      <c r="T36" s="51" t="s">
        <v>64</v>
      </c>
      <c r="U36" s="50"/>
      <c r="V36" s="50"/>
      <c r="W36" s="50"/>
      <c r="X36" s="50"/>
      <c r="Y36" s="50"/>
      <c r="Z36" s="50"/>
      <c r="AA36" s="50"/>
    </row>
    <row r="37" spans="1:34" x14ac:dyDescent="0.2">
      <c r="E37" s="49" t="s">
        <v>57</v>
      </c>
      <c r="P37" s="51"/>
      <c r="V37" s="51" t="s">
        <v>65</v>
      </c>
    </row>
    <row r="40" spans="1:34" x14ac:dyDescent="0.2">
      <c r="G40" s="2" t="s">
        <v>52</v>
      </c>
    </row>
    <row r="41" spans="1:34" x14ac:dyDescent="0.2">
      <c r="M41" s="2" t="s">
        <v>52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L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zoomScale="80" zoomScaleNormal="80" workbookViewId="0">
      <selection activeCell="AK37" sqref="AK37"/>
    </sheetView>
  </sheetViews>
  <sheetFormatPr defaultRowHeight="12.75" x14ac:dyDescent="0.2"/>
  <cols>
    <col min="1" max="1" width="22.7109375" style="2" customWidth="1"/>
    <col min="2" max="3" width="6" style="2" customWidth="1"/>
    <col min="4" max="4" width="6.28515625" style="2" customWidth="1"/>
    <col min="5" max="6" width="6" style="2" customWidth="1"/>
    <col min="7" max="7" width="6.85546875" style="2" customWidth="1"/>
    <col min="8" max="8" width="5.85546875" style="2" customWidth="1"/>
    <col min="9" max="9" width="6.140625" style="2" customWidth="1"/>
    <col min="10" max="10" width="6.42578125" style="2" customWidth="1"/>
    <col min="11" max="11" width="7.5703125" style="2" customWidth="1"/>
    <col min="12" max="12" width="5.85546875" style="2" customWidth="1"/>
    <col min="13" max="13" width="5.5703125" style="2" customWidth="1"/>
    <col min="14" max="14" width="5.85546875" style="2" customWidth="1"/>
    <col min="15" max="15" width="5.7109375" style="2" customWidth="1"/>
    <col min="16" max="16" width="5.5703125" style="2" customWidth="1"/>
    <col min="17" max="17" width="5.85546875" style="2" customWidth="1"/>
    <col min="18" max="19" width="5.5703125" style="2" customWidth="1"/>
    <col min="20" max="20" width="5.7109375" style="2" customWidth="1"/>
    <col min="21" max="21" width="5.5703125" style="2" customWidth="1"/>
    <col min="22" max="22" width="6" style="2" customWidth="1"/>
    <col min="23" max="23" width="5.5703125" style="2" customWidth="1"/>
    <col min="24" max="24" width="5.7109375" style="2" customWidth="1"/>
    <col min="25" max="26" width="5.85546875" style="2" customWidth="1"/>
    <col min="27" max="27" width="7.28515625" style="2" customWidth="1"/>
    <col min="28" max="28" width="5.85546875" style="2" customWidth="1"/>
    <col min="29" max="29" width="6.140625" style="2" customWidth="1"/>
    <col min="30" max="30" width="7.140625" style="2" customWidth="1"/>
    <col min="31" max="31" width="6.85546875" style="2" customWidth="1"/>
    <col min="32" max="32" width="7.28515625" style="2" customWidth="1"/>
    <col min="33" max="33" width="8.85546875" style="9" bestFit="1" customWidth="1"/>
    <col min="34" max="34" width="8.28515625" style="1" bestFit="1" customWidth="1"/>
    <col min="35" max="35" width="15.5703125" style="15" bestFit="1" customWidth="1"/>
  </cols>
  <sheetData>
    <row r="1" spans="1:35" ht="20.100000000000001" customHeight="1" x14ac:dyDescent="0.2">
      <c r="A1" s="61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5" s="4" customFormat="1" ht="20.100000000000001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27" t="s">
        <v>42</v>
      </c>
    </row>
    <row r="3" spans="1:35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41</v>
      </c>
      <c r="AH3" s="37" t="s">
        <v>39</v>
      </c>
      <c r="AI3" s="27" t="s">
        <v>43</v>
      </c>
    </row>
    <row r="4" spans="1:35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37</v>
      </c>
      <c r="AH4" s="37" t="s">
        <v>37</v>
      </c>
      <c r="AI4" s="28"/>
    </row>
    <row r="5" spans="1:35" s="5" customFormat="1" ht="20.100000000000001" customHeight="1" x14ac:dyDescent="0.2">
      <c r="A5" s="16" t="s">
        <v>44</v>
      </c>
      <c r="B5" s="17">
        <f>[1]Agosto!$K$5</f>
        <v>0</v>
      </c>
      <c r="C5" s="17">
        <f>[1]Agosto!$K$6</f>
        <v>0</v>
      </c>
      <c r="D5" s="17">
        <f>[1]Agosto!$K$7</f>
        <v>0</v>
      </c>
      <c r="E5" s="17">
        <f>[1]Agosto!$K$8</f>
        <v>0</v>
      </c>
      <c r="F5" s="17">
        <f>[1]Agosto!$K$9</f>
        <v>0</v>
      </c>
      <c r="G5" s="17">
        <f>[1]Agosto!$K$10</f>
        <v>0</v>
      </c>
      <c r="H5" s="17">
        <f>[1]Agosto!$K$11</f>
        <v>0</v>
      </c>
      <c r="I5" s="17">
        <f>[1]Agosto!$K$12</f>
        <v>0</v>
      </c>
      <c r="J5" s="17">
        <f>[1]Agosto!$K$13</f>
        <v>0</v>
      </c>
      <c r="K5" s="17">
        <f>[1]Agosto!$K$14</f>
        <v>0</v>
      </c>
      <c r="L5" s="17">
        <f>[1]Agosto!$K$15</f>
        <v>0</v>
      </c>
      <c r="M5" s="17">
        <f>[1]Agosto!$K$16</f>
        <v>0</v>
      </c>
      <c r="N5" s="17">
        <f>[1]Agosto!$K$17</f>
        <v>0</v>
      </c>
      <c r="O5" s="17">
        <f>[1]Agosto!$K$18</f>
        <v>0</v>
      </c>
      <c r="P5" s="17">
        <f>[1]Agosto!$K$19</f>
        <v>0</v>
      </c>
      <c r="Q5" s="17">
        <f>[1]Agosto!$K$20</f>
        <v>0</v>
      </c>
      <c r="R5" s="17">
        <f>[1]Agosto!$K$21</f>
        <v>0</v>
      </c>
      <c r="S5" s="17">
        <f>[1]Agosto!$K$22</f>
        <v>0</v>
      </c>
      <c r="T5" s="17">
        <f>[1]Agosto!$K$23</f>
        <v>0</v>
      </c>
      <c r="U5" s="17">
        <f>[1]Agosto!$K$24</f>
        <v>0</v>
      </c>
      <c r="V5" s="17">
        <f>[1]Agosto!$K$25</f>
        <v>0</v>
      </c>
      <c r="W5" s="17">
        <f>[1]Agosto!$K$26</f>
        <v>0</v>
      </c>
      <c r="X5" s="17">
        <f>[1]Agosto!$K$27</f>
        <v>0</v>
      </c>
      <c r="Y5" s="17">
        <f>[1]Agosto!$K$28</f>
        <v>0</v>
      </c>
      <c r="Z5" s="17">
        <f>[1]Agosto!$K$29</f>
        <v>0</v>
      </c>
      <c r="AA5" s="17">
        <f>[1]Agosto!$K$30</f>
        <v>0</v>
      </c>
      <c r="AB5" s="17">
        <f>[1]Agosto!$K$31</f>
        <v>0</v>
      </c>
      <c r="AC5" s="17">
        <f>[1]Agosto!$K$32</f>
        <v>0</v>
      </c>
      <c r="AD5" s="17">
        <f>[1]Agosto!$K$33</f>
        <v>0</v>
      </c>
      <c r="AE5" s="17">
        <f>[1]Agosto!$K$34</f>
        <v>0</v>
      </c>
      <c r="AF5" s="17">
        <f>[1]Agosto!$K$35</f>
        <v>0</v>
      </c>
      <c r="AG5" s="34">
        <f>SUM(B5:AF5)</f>
        <v>0</v>
      </c>
      <c r="AH5" s="38">
        <f>MAX(B5:AF5)</f>
        <v>0</v>
      </c>
      <c r="AI5" s="46">
        <f>COUNTIF(B5:AF5,"=0,0")</f>
        <v>31</v>
      </c>
    </row>
    <row r="6" spans="1:35" ht="17.100000000000001" customHeight="1" x14ac:dyDescent="0.2">
      <c r="A6" s="16" t="s">
        <v>0</v>
      </c>
      <c r="B6" s="18">
        <f>[2]Agosto!$K$5</f>
        <v>0</v>
      </c>
      <c r="C6" s="18">
        <f>[2]Agosto!$K$6</f>
        <v>0</v>
      </c>
      <c r="D6" s="18">
        <f>[2]Agosto!$K$7</f>
        <v>0</v>
      </c>
      <c r="E6" s="18">
        <f>[2]Agosto!$K$8</f>
        <v>0</v>
      </c>
      <c r="F6" s="18">
        <f>[2]Agosto!$K$9</f>
        <v>0</v>
      </c>
      <c r="G6" s="18">
        <f>[2]Agosto!$K$10</f>
        <v>0</v>
      </c>
      <c r="H6" s="18">
        <f>[2]Agosto!$K$11</f>
        <v>0</v>
      </c>
      <c r="I6" s="18">
        <f>[2]Agosto!$K$12</f>
        <v>0</v>
      </c>
      <c r="J6" s="18">
        <f>[2]Agosto!$K$13</f>
        <v>0</v>
      </c>
      <c r="K6" s="18">
        <f>[2]Agosto!$K$14</f>
        <v>1</v>
      </c>
      <c r="L6" s="18">
        <f>[2]Agosto!$K$15</f>
        <v>0</v>
      </c>
      <c r="M6" s="18">
        <f>[2]Agosto!$K$16</f>
        <v>0</v>
      </c>
      <c r="N6" s="18">
        <f>[2]Agosto!$K$17</f>
        <v>0</v>
      </c>
      <c r="O6" s="18">
        <f>[2]Agosto!$K$18</f>
        <v>0</v>
      </c>
      <c r="P6" s="18">
        <f>[2]Agosto!$K$19</f>
        <v>0</v>
      </c>
      <c r="Q6" s="18">
        <f>[2]Agosto!$K$20</f>
        <v>0</v>
      </c>
      <c r="R6" s="18">
        <f>[2]Agosto!$K$21</f>
        <v>0</v>
      </c>
      <c r="S6" s="18">
        <f>[2]Agosto!$K$22</f>
        <v>0</v>
      </c>
      <c r="T6" s="18">
        <f>[2]Agosto!$K$23</f>
        <v>0</v>
      </c>
      <c r="U6" s="18">
        <f>[2]Agosto!$K$24</f>
        <v>0</v>
      </c>
      <c r="V6" s="18">
        <f>[2]Agosto!$K$25</f>
        <v>0</v>
      </c>
      <c r="W6" s="18">
        <f>[2]Agosto!$K$26</f>
        <v>0</v>
      </c>
      <c r="X6" s="18">
        <f>[2]Agosto!$K$27</f>
        <v>0.2</v>
      </c>
      <c r="Y6" s="18">
        <f>[2]Agosto!$K$28</f>
        <v>0</v>
      </c>
      <c r="Z6" s="18">
        <f>[2]Agosto!$K$29</f>
        <v>0</v>
      </c>
      <c r="AA6" s="18">
        <f>[2]Agosto!$K$30</f>
        <v>0.8</v>
      </c>
      <c r="AB6" s="18">
        <f>[2]Agosto!$K$31</f>
        <v>0</v>
      </c>
      <c r="AC6" s="18">
        <f>[2]Agosto!$K$32</f>
        <v>0</v>
      </c>
      <c r="AD6" s="18">
        <f>[2]Agosto!$K$33</f>
        <v>0</v>
      </c>
      <c r="AE6" s="18">
        <f>[2]Agosto!$K$34</f>
        <v>0</v>
      </c>
      <c r="AF6" s="18">
        <f>[2]Agosto!$K$35</f>
        <v>0</v>
      </c>
      <c r="AG6" s="35">
        <f t="shared" ref="AG6:AG17" si="1">SUM(B6:AF6)</f>
        <v>2</v>
      </c>
      <c r="AH6" s="36">
        <f>MAX(B6:AF6)</f>
        <v>1</v>
      </c>
      <c r="AI6" s="46">
        <f t="shared" ref="AI6:AI32" si="2">COUNTIF(B6:AF6,"=0,0")</f>
        <v>28</v>
      </c>
    </row>
    <row r="7" spans="1:35" ht="17.100000000000001" customHeight="1" x14ac:dyDescent="0.2">
      <c r="A7" s="16" t="s">
        <v>1</v>
      </c>
      <c r="B7" s="18">
        <f>[3]Agosto!$K$5</f>
        <v>0</v>
      </c>
      <c r="C7" s="18">
        <f>[3]Agosto!$K$6</f>
        <v>0</v>
      </c>
      <c r="D7" s="18">
        <f>[3]Agosto!$K$7</f>
        <v>0.2</v>
      </c>
      <c r="E7" s="18">
        <f>[3]Agosto!$K$8</f>
        <v>0</v>
      </c>
      <c r="F7" s="18">
        <f>[3]Agosto!$K$9</f>
        <v>0</v>
      </c>
      <c r="G7" s="18">
        <f>[3]Agosto!$K$10</f>
        <v>0</v>
      </c>
      <c r="H7" s="18">
        <f>[3]Agosto!$K$11</f>
        <v>0</v>
      </c>
      <c r="I7" s="18">
        <f>[3]Agosto!$K$12</f>
        <v>0</v>
      </c>
      <c r="J7" s="18">
        <f>[3]Agosto!$K$13</f>
        <v>0</v>
      </c>
      <c r="K7" s="18">
        <f>[3]Agosto!$K$14</f>
        <v>0</v>
      </c>
      <c r="L7" s="18">
        <f>[3]Agosto!$K$15</f>
        <v>0</v>
      </c>
      <c r="M7" s="18">
        <f>[3]Agosto!$K$16</f>
        <v>0</v>
      </c>
      <c r="N7" s="18">
        <f>[3]Agosto!$K$17</f>
        <v>0</v>
      </c>
      <c r="O7" s="18">
        <f>[3]Agosto!$K$18</f>
        <v>0</v>
      </c>
      <c r="P7" s="18">
        <f>[3]Agosto!$K$19</f>
        <v>0</v>
      </c>
      <c r="Q7" s="18">
        <f>[3]Agosto!$K$20</f>
        <v>0</v>
      </c>
      <c r="R7" s="18">
        <f>[3]Agosto!$K$21</f>
        <v>0</v>
      </c>
      <c r="S7" s="18">
        <f>[3]Agosto!$K$22</f>
        <v>0</v>
      </c>
      <c r="T7" s="18">
        <f>[3]Agosto!$K$23</f>
        <v>0</v>
      </c>
      <c r="U7" s="18">
        <f>[3]Agosto!$K$24</f>
        <v>0</v>
      </c>
      <c r="V7" s="18">
        <f>[3]Agosto!$K$25</f>
        <v>0</v>
      </c>
      <c r="W7" s="18">
        <f>[3]Agosto!$K$26</f>
        <v>0</v>
      </c>
      <c r="X7" s="18">
        <f>[3]Agosto!$K$27</f>
        <v>0</v>
      </c>
      <c r="Y7" s="18">
        <f>[3]Agosto!$K$28</f>
        <v>0</v>
      </c>
      <c r="Z7" s="18">
        <f>[3]Agosto!$K$29</f>
        <v>0</v>
      </c>
      <c r="AA7" s="18">
        <f>[3]Agosto!$K$30</f>
        <v>0</v>
      </c>
      <c r="AB7" s="18">
        <f>[3]Agosto!$K$31</f>
        <v>0</v>
      </c>
      <c r="AC7" s="18">
        <f>[3]Agosto!$K$32</f>
        <v>0</v>
      </c>
      <c r="AD7" s="18">
        <f>[3]Agosto!$K$33</f>
        <v>0</v>
      </c>
      <c r="AE7" s="18">
        <f>[3]Agosto!$K$34</f>
        <v>0</v>
      </c>
      <c r="AF7" s="18">
        <f>[3]Agosto!$K$35</f>
        <v>0</v>
      </c>
      <c r="AG7" s="35">
        <f t="shared" si="1"/>
        <v>0.2</v>
      </c>
      <c r="AH7" s="36">
        <f t="shared" ref="AH7:AH17" si="3">MAX(B7:AF7)</f>
        <v>0.2</v>
      </c>
      <c r="AI7" s="46">
        <f t="shared" si="2"/>
        <v>30</v>
      </c>
    </row>
    <row r="8" spans="1:35" ht="17.100000000000001" customHeight="1" x14ac:dyDescent="0.2">
      <c r="A8" s="16" t="s">
        <v>53</v>
      </c>
      <c r="B8" s="18">
        <f>[3]Agosto!$K$5</f>
        <v>0</v>
      </c>
      <c r="C8" s="18">
        <f>[3]Agosto!$K$6</f>
        <v>0</v>
      </c>
      <c r="D8" s="18">
        <v>0</v>
      </c>
      <c r="E8" s="18">
        <f>[3]Agosto!$K$8</f>
        <v>0</v>
      </c>
      <c r="F8" s="18">
        <v>0</v>
      </c>
      <c r="G8" s="18">
        <v>0</v>
      </c>
      <c r="H8" s="18">
        <v>0</v>
      </c>
      <c r="I8" s="18">
        <f>[5]Agosto!$K$12</f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35">
        <f t="shared" si="1"/>
        <v>0</v>
      </c>
      <c r="AH8" s="36">
        <f t="shared" si="3"/>
        <v>0</v>
      </c>
      <c r="AI8" s="46">
        <f t="shared" si="2"/>
        <v>31</v>
      </c>
    </row>
    <row r="9" spans="1:35" ht="17.100000000000001" customHeight="1" x14ac:dyDescent="0.2">
      <c r="A9" s="16" t="s">
        <v>45</v>
      </c>
      <c r="B9" s="18">
        <f>[5]Agosto!$K$5</f>
        <v>0</v>
      </c>
      <c r="C9" s="18">
        <f>[5]Agosto!$K$6</f>
        <v>0</v>
      </c>
      <c r="D9" s="18">
        <f>[5]Agosto!$K$7</f>
        <v>0</v>
      </c>
      <c r="E9" s="18">
        <f>[5]Agosto!$K$8</f>
        <v>0</v>
      </c>
      <c r="F9" s="18">
        <f>[5]Agosto!$K$9</f>
        <v>0</v>
      </c>
      <c r="G9" s="18">
        <f>[5]Agosto!$K$10</f>
        <v>0</v>
      </c>
      <c r="H9" s="18">
        <f>[5]Agosto!$K$11</f>
        <v>0</v>
      </c>
      <c r="I9" s="18">
        <f>[5]Agosto!$K$12</f>
        <v>0</v>
      </c>
      <c r="J9" s="18">
        <f>[5]Agosto!$K$13</f>
        <v>0</v>
      </c>
      <c r="K9" s="18">
        <f>[5]Agosto!$K$14</f>
        <v>0.2</v>
      </c>
      <c r="L9" s="18">
        <f>[5]Agosto!$K$15</f>
        <v>0</v>
      </c>
      <c r="M9" s="18">
        <f>[5]Agosto!$K$16</f>
        <v>0</v>
      </c>
      <c r="N9" s="18">
        <f>[5]Agosto!$K$17</f>
        <v>0</v>
      </c>
      <c r="O9" s="18">
        <f>[5]Agosto!$K$18</f>
        <v>0</v>
      </c>
      <c r="P9" s="18">
        <f>[5]Agosto!$K$19</f>
        <v>0</v>
      </c>
      <c r="Q9" s="18">
        <f>[5]Agosto!$K$20</f>
        <v>0</v>
      </c>
      <c r="R9" s="18">
        <f>[5]Agosto!$K$21</f>
        <v>0</v>
      </c>
      <c r="S9" s="18">
        <f>[5]Agosto!$K$22</f>
        <v>0</v>
      </c>
      <c r="T9" s="18">
        <f>[5]Agosto!$K$23</f>
        <v>0</v>
      </c>
      <c r="U9" s="18">
        <f>[5]Agosto!$K$24</f>
        <v>0</v>
      </c>
      <c r="V9" s="18">
        <f>[5]Agosto!$K$25</f>
        <v>0</v>
      </c>
      <c r="W9" s="18">
        <f>[5]Agosto!$K$26</f>
        <v>0</v>
      </c>
      <c r="X9" s="18">
        <f>[5]Agosto!$K$27</f>
        <v>0</v>
      </c>
      <c r="Y9" s="18">
        <f>[5]Agosto!$K$28</f>
        <v>0</v>
      </c>
      <c r="Z9" s="18">
        <f>[5]Agosto!$K$29</f>
        <v>0</v>
      </c>
      <c r="AA9" s="18">
        <f>[5]Agosto!$K$30</f>
        <v>0.2</v>
      </c>
      <c r="AB9" s="18">
        <f>[5]Agosto!$K$31</f>
        <v>0.2</v>
      </c>
      <c r="AC9" s="18">
        <f>[5]Agosto!$K$32</f>
        <v>0</v>
      </c>
      <c r="AD9" s="18">
        <f>[5]Agosto!$K$33</f>
        <v>0</v>
      </c>
      <c r="AE9" s="18">
        <f>[5]Agosto!$K$34</f>
        <v>0</v>
      </c>
      <c r="AF9" s="18">
        <f>[5]Agosto!$K$35</f>
        <v>0</v>
      </c>
      <c r="AG9" s="35">
        <f t="shared" si="1"/>
        <v>0.60000000000000009</v>
      </c>
      <c r="AH9" s="36">
        <f t="shared" si="3"/>
        <v>0.2</v>
      </c>
      <c r="AI9" s="46">
        <f t="shared" si="2"/>
        <v>28</v>
      </c>
    </row>
    <row r="10" spans="1:35" ht="17.100000000000001" customHeight="1" x14ac:dyDescent="0.2">
      <c r="A10" s="16" t="s">
        <v>2</v>
      </c>
      <c r="B10" s="18">
        <f>[6]Agosto!$K$5</f>
        <v>0</v>
      </c>
      <c r="C10" s="18">
        <f>[6]Agosto!$K$6</f>
        <v>0</v>
      </c>
      <c r="D10" s="18">
        <f>[6]Agosto!$K$7</f>
        <v>0</v>
      </c>
      <c r="E10" s="18">
        <f>[6]Agosto!$K$8</f>
        <v>0</v>
      </c>
      <c r="F10" s="18">
        <f>[6]Agosto!$K$9</f>
        <v>0</v>
      </c>
      <c r="G10" s="18">
        <f>[6]Agosto!$K$10</f>
        <v>0</v>
      </c>
      <c r="H10" s="18">
        <f>[6]Agosto!$K$11</f>
        <v>0</v>
      </c>
      <c r="I10" s="18">
        <f>[6]Agosto!$K$12</f>
        <v>0</v>
      </c>
      <c r="J10" s="18">
        <f>[6]Agosto!$K$13</f>
        <v>0</v>
      </c>
      <c r="K10" s="18">
        <f>[6]Agosto!$K$14</f>
        <v>0</v>
      </c>
      <c r="L10" s="18">
        <f>[6]Agosto!$K$15</f>
        <v>0</v>
      </c>
      <c r="M10" s="18">
        <f>[6]Agosto!$K$16</f>
        <v>0</v>
      </c>
      <c r="N10" s="18">
        <f>[6]Agosto!$K$17</f>
        <v>0</v>
      </c>
      <c r="O10" s="18">
        <f>[6]Agosto!$K$18</f>
        <v>0</v>
      </c>
      <c r="P10" s="18">
        <f>[6]Agosto!$K$19</f>
        <v>0</v>
      </c>
      <c r="Q10" s="18">
        <f>[6]Agosto!$K$20</f>
        <v>0</v>
      </c>
      <c r="R10" s="18">
        <f>[6]Agosto!$K$21</f>
        <v>0</v>
      </c>
      <c r="S10" s="18">
        <f>[6]Agosto!$K$22</f>
        <v>0</v>
      </c>
      <c r="T10" s="18">
        <f>[6]Agosto!$K$23</f>
        <v>0</v>
      </c>
      <c r="U10" s="18">
        <f>[6]Agosto!$K$24</f>
        <v>0</v>
      </c>
      <c r="V10" s="18">
        <f>[6]Agosto!$K$25</f>
        <v>0</v>
      </c>
      <c r="W10" s="18">
        <f>[6]Agosto!$K$26</f>
        <v>0</v>
      </c>
      <c r="X10" s="18">
        <f>[6]Agosto!$K$27</f>
        <v>0</v>
      </c>
      <c r="Y10" s="18">
        <f>[6]Agosto!$K$28</f>
        <v>0</v>
      </c>
      <c r="Z10" s="18">
        <f>[6]Agosto!$K$29</f>
        <v>0</v>
      </c>
      <c r="AA10" s="18">
        <f>[6]Agosto!$K$30</f>
        <v>0</v>
      </c>
      <c r="AB10" s="18">
        <f>[6]Agosto!$K$31</f>
        <v>0</v>
      </c>
      <c r="AC10" s="18">
        <f>[6]Agosto!$K$32</f>
        <v>0</v>
      </c>
      <c r="AD10" s="18">
        <f>[6]Agosto!$K$33</f>
        <v>0</v>
      </c>
      <c r="AE10" s="18">
        <f>[6]Agosto!$K$34</f>
        <v>0</v>
      </c>
      <c r="AF10" s="18">
        <f>[6]Agosto!$K$35</f>
        <v>0</v>
      </c>
      <c r="AG10" s="35">
        <f t="shared" si="1"/>
        <v>0</v>
      </c>
      <c r="AH10" s="36">
        <f t="shared" si="3"/>
        <v>0</v>
      </c>
      <c r="AI10" s="46">
        <f t="shared" si="2"/>
        <v>31</v>
      </c>
    </row>
    <row r="11" spans="1:35" ht="17.100000000000001" customHeight="1" x14ac:dyDescent="0.2">
      <c r="A11" s="16" t="s">
        <v>3</v>
      </c>
      <c r="B11" s="18">
        <f>[7]Agosto!$K$5</f>
        <v>0</v>
      </c>
      <c r="C11" s="18">
        <f>[7]Agosto!$K$6</f>
        <v>0</v>
      </c>
      <c r="D11" s="18">
        <f>[7]Agosto!$K$7</f>
        <v>0</v>
      </c>
      <c r="E11" s="18">
        <f>[7]Agosto!$K$8</f>
        <v>0</v>
      </c>
      <c r="F11" s="18">
        <f>[7]Agosto!$K$9</f>
        <v>0</v>
      </c>
      <c r="G11" s="18">
        <f>[7]Agosto!$K$10</f>
        <v>0</v>
      </c>
      <c r="H11" s="18">
        <f>[7]Agosto!$K$11</f>
        <v>0</v>
      </c>
      <c r="I11" s="18">
        <f>[7]Agosto!$K$12</f>
        <v>0</v>
      </c>
      <c r="J11" s="18">
        <f>[7]Agosto!$K$13</f>
        <v>0</v>
      </c>
      <c r="K11" s="18">
        <f>[7]Agosto!$K$14</f>
        <v>0</v>
      </c>
      <c r="L11" s="18">
        <f>[7]Agosto!$K$15</f>
        <v>0</v>
      </c>
      <c r="M11" s="18">
        <f>[7]Agosto!$K$16</f>
        <v>0</v>
      </c>
      <c r="N11" s="18">
        <f>[7]Agosto!$K$17</f>
        <v>0</v>
      </c>
      <c r="O11" s="18">
        <f>[7]Agosto!$K$18</f>
        <v>0</v>
      </c>
      <c r="P11" s="18">
        <f>[7]Agosto!$K$19</f>
        <v>0</v>
      </c>
      <c r="Q11" s="18">
        <f>[7]Agosto!$K$20</f>
        <v>0</v>
      </c>
      <c r="R11" s="18">
        <f>[7]Agosto!$K$21</f>
        <v>0</v>
      </c>
      <c r="S11" s="18">
        <f>[7]Agosto!$K$22</f>
        <v>0</v>
      </c>
      <c r="T11" s="18">
        <f>[7]Agosto!$K$23</f>
        <v>0</v>
      </c>
      <c r="U11" s="18">
        <f>[7]Agosto!$K$24</f>
        <v>0</v>
      </c>
      <c r="V11" s="18">
        <f>[7]Agosto!$K$25</f>
        <v>0</v>
      </c>
      <c r="W11" s="18">
        <f>[7]Agosto!$K$26</f>
        <v>0</v>
      </c>
      <c r="X11" s="18">
        <f>[7]Agosto!$K$27</f>
        <v>0</v>
      </c>
      <c r="Y11" s="18">
        <f>[7]Agosto!$K$28</f>
        <v>0</v>
      </c>
      <c r="Z11" s="18">
        <f>[7]Agosto!$K$29</f>
        <v>0</v>
      </c>
      <c r="AA11" s="18">
        <f>[7]Agosto!$K$30</f>
        <v>0</v>
      </c>
      <c r="AB11" s="18">
        <f>[7]Agosto!$K$31</f>
        <v>0</v>
      </c>
      <c r="AC11" s="18">
        <f>[7]Agosto!$K$32</f>
        <v>0</v>
      </c>
      <c r="AD11" s="18">
        <f>[7]Agosto!$K$33</f>
        <v>0</v>
      </c>
      <c r="AE11" s="18">
        <f>[7]Agosto!$K$34</f>
        <v>0</v>
      </c>
      <c r="AF11" s="18">
        <f>[7]Agosto!$K$35</f>
        <v>0</v>
      </c>
      <c r="AG11" s="35">
        <f t="shared" si="1"/>
        <v>0</v>
      </c>
      <c r="AH11" s="36">
        <f t="shared" si="3"/>
        <v>0</v>
      </c>
      <c r="AI11" s="46">
        <f t="shared" si="2"/>
        <v>31</v>
      </c>
    </row>
    <row r="12" spans="1:35" ht="17.100000000000001" customHeight="1" x14ac:dyDescent="0.2">
      <c r="A12" s="16" t="s">
        <v>4</v>
      </c>
      <c r="B12" s="18">
        <f>[8]Agosto!$K$5</f>
        <v>0</v>
      </c>
      <c r="C12" s="18">
        <f>[8]Agosto!$K$6</f>
        <v>0</v>
      </c>
      <c r="D12" s="18">
        <f>[8]Agosto!$K$7</f>
        <v>0</v>
      </c>
      <c r="E12" s="18">
        <f>[8]Agosto!$K$8</f>
        <v>0</v>
      </c>
      <c r="F12" s="18">
        <f>[8]Agosto!$K$9</f>
        <v>0</v>
      </c>
      <c r="G12" s="18">
        <f>[8]Agosto!$K$10</f>
        <v>0</v>
      </c>
      <c r="H12" s="18">
        <f>[8]Agosto!$K$11</f>
        <v>0</v>
      </c>
      <c r="I12" s="18">
        <f>[8]Agosto!$K$12</f>
        <v>0</v>
      </c>
      <c r="J12" s="18">
        <f>[8]Agosto!$K$13</f>
        <v>0</v>
      </c>
      <c r="K12" s="18">
        <f>[8]Agosto!$K$14</f>
        <v>0</v>
      </c>
      <c r="L12" s="18">
        <f>[8]Agosto!$K$15</f>
        <v>0</v>
      </c>
      <c r="M12" s="18">
        <f>[8]Agosto!$K$16</f>
        <v>0</v>
      </c>
      <c r="N12" s="18">
        <f>[8]Agosto!$K$17</f>
        <v>0</v>
      </c>
      <c r="O12" s="18">
        <f>[8]Agosto!$K$18</f>
        <v>0</v>
      </c>
      <c r="P12" s="18">
        <f>[8]Agosto!$K$19</f>
        <v>0</v>
      </c>
      <c r="Q12" s="18">
        <f>[8]Agosto!$K$20</f>
        <v>0</v>
      </c>
      <c r="R12" s="18">
        <f>[8]Agosto!$K$21</f>
        <v>0</v>
      </c>
      <c r="S12" s="18">
        <f>[8]Agosto!$K$22</f>
        <v>0</v>
      </c>
      <c r="T12" s="18">
        <f>[8]Agosto!$K$23</f>
        <v>0</v>
      </c>
      <c r="U12" s="18">
        <f>[8]Agosto!$K$24</f>
        <v>0</v>
      </c>
      <c r="V12" s="18">
        <f>[8]Agosto!$K$25</f>
        <v>0</v>
      </c>
      <c r="W12" s="18">
        <f>[8]Agosto!$K$26</f>
        <v>0</v>
      </c>
      <c r="X12" s="18">
        <f>[8]Agosto!$K$27</f>
        <v>0</v>
      </c>
      <c r="Y12" s="18">
        <f>[8]Agosto!$K$28</f>
        <v>0</v>
      </c>
      <c r="Z12" s="18">
        <f>[8]Agosto!$K$29</f>
        <v>0</v>
      </c>
      <c r="AA12" s="18">
        <f>[8]Agosto!$K$30</f>
        <v>0</v>
      </c>
      <c r="AB12" s="18">
        <f>[8]Agosto!$K$31</f>
        <v>0</v>
      </c>
      <c r="AC12" s="18">
        <f>[8]Agosto!$K$32</f>
        <v>0</v>
      </c>
      <c r="AD12" s="18">
        <f>[8]Agosto!$K$33</f>
        <v>0</v>
      </c>
      <c r="AE12" s="18">
        <f>[8]Agosto!$K$34</f>
        <v>0</v>
      </c>
      <c r="AF12" s="18">
        <f>[8]Agosto!$K$35</f>
        <v>0</v>
      </c>
      <c r="AG12" s="35">
        <f t="shared" si="1"/>
        <v>0</v>
      </c>
      <c r="AH12" s="36">
        <f t="shared" si="3"/>
        <v>0</v>
      </c>
      <c r="AI12" s="46">
        <f t="shared" si="2"/>
        <v>31</v>
      </c>
    </row>
    <row r="13" spans="1:35" ht="17.100000000000001" customHeight="1" x14ac:dyDescent="0.2">
      <c r="A13" s="16" t="s">
        <v>5</v>
      </c>
      <c r="B13" s="19">
        <f>[9]Agosto!$K$5</f>
        <v>0</v>
      </c>
      <c r="C13" s="19">
        <f>[9]Agosto!$K$6</f>
        <v>0</v>
      </c>
      <c r="D13" s="19">
        <f>[9]Agosto!$K$7</f>
        <v>0</v>
      </c>
      <c r="E13" s="19">
        <f>[9]Agosto!$K$8</f>
        <v>0</v>
      </c>
      <c r="F13" s="19">
        <f>[9]Agosto!$K$9</f>
        <v>0</v>
      </c>
      <c r="G13" s="19">
        <f>[9]Agosto!$K$10</f>
        <v>0</v>
      </c>
      <c r="H13" s="19">
        <f>[9]Agosto!$K$11</f>
        <v>0</v>
      </c>
      <c r="I13" s="19">
        <f>[9]Agosto!$K$12</f>
        <v>0</v>
      </c>
      <c r="J13" s="19">
        <f>[9]Agosto!$K$13</f>
        <v>0</v>
      </c>
      <c r="K13" s="19">
        <f>[9]Agosto!$K$14</f>
        <v>0</v>
      </c>
      <c r="L13" s="19">
        <f>[9]Agosto!$K$15</f>
        <v>0</v>
      </c>
      <c r="M13" s="19">
        <f>[9]Agosto!$K$16</f>
        <v>0</v>
      </c>
      <c r="N13" s="19">
        <f>[9]Agosto!$K$17</f>
        <v>0</v>
      </c>
      <c r="O13" s="19">
        <f>[9]Agosto!$K$18</f>
        <v>0</v>
      </c>
      <c r="P13" s="19">
        <f>[9]Agosto!$K$19</f>
        <v>0</v>
      </c>
      <c r="Q13" s="19">
        <f>[9]Agosto!$K$20</f>
        <v>0</v>
      </c>
      <c r="R13" s="19">
        <f>[9]Agosto!$K$21</f>
        <v>0</v>
      </c>
      <c r="S13" s="19">
        <f>[9]Agosto!$K$22</f>
        <v>0</v>
      </c>
      <c r="T13" s="19">
        <f>[9]Agosto!$K$23</f>
        <v>0</v>
      </c>
      <c r="U13" s="19">
        <f>[9]Agosto!$K$24</f>
        <v>0</v>
      </c>
      <c r="V13" s="19">
        <f>[9]Agosto!$K$25</f>
        <v>0</v>
      </c>
      <c r="W13" s="19">
        <f>[9]Agosto!$K$26</f>
        <v>0</v>
      </c>
      <c r="X13" s="19">
        <f>[9]Agosto!$K$27</f>
        <v>0</v>
      </c>
      <c r="Y13" s="19">
        <f>[9]Agosto!$K$28</f>
        <v>0</v>
      </c>
      <c r="Z13" s="19">
        <f>[9]Agosto!$K$29</f>
        <v>1.4</v>
      </c>
      <c r="AA13" s="19">
        <f>[9]Agosto!$K$30</f>
        <v>0.2</v>
      </c>
      <c r="AB13" s="19">
        <f>[9]Agosto!$K$31</f>
        <v>0</v>
      </c>
      <c r="AC13" s="19">
        <f>[9]Agosto!$K$32</f>
        <v>0</v>
      </c>
      <c r="AD13" s="19">
        <f>[9]Agosto!$K$33</f>
        <v>0</v>
      </c>
      <c r="AE13" s="19">
        <f>[9]Agosto!$K$34</f>
        <v>0</v>
      </c>
      <c r="AF13" s="19">
        <f>[9]Agosto!$K$35</f>
        <v>0</v>
      </c>
      <c r="AG13" s="35">
        <f t="shared" si="1"/>
        <v>1.5999999999999999</v>
      </c>
      <c r="AH13" s="36">
        <f t="shared" si="3"/>
        <v>1.4</v>
      </c>
      <c r="AI13" s="46">
        <f t="shared" si="2"/>
        <v>29</v>
      </c>
    </row>
    <row r="14" spans="1:35" ht="17.100000000000001" customHeight="1" x14ac:dyDescent="0.2">
      <c r="A14" s="16" t="s">
        <v>47</v>
      </c>
      <c r="B14" s="19">
        <f>[10]Agosto!$K$5</f>
        <v>0</v>
      </c>
      <c r="C14" s="19">
        <f>[10]Agosto!$K$6</f>
        <v>0</v>
      </c>
      <c r="D14" s="19">
        <f>[10]Agosto!$K$7</f>
        <v>0</v>
      </c>
      <c r="E14" s="19">
        <f>[10]Agosto!$K$8</f>
        <v>0</v>
      </c>
      <c r="F14" s="19">
        <f>[10]Agosto!$K$9</f>
        <v>0</v>
      </c>
      <c r="G14" s="19">
        <f>[10]Agosto!$K$10</f>
        <v>0</v>
      </c>
      <c r="H14" s="19">
        <f>[10]Agosto!$K$11</f>
        <v>0</v>
      </c>
      <c r="I14" s="19">
        <f>[10]Agosto!$K$12</f>
        <v>0</v>
      </c>
      <c r="J14" s="19">
        <f>[10]Agosto!$K$13</f>
        <v>0</v>
      </c>
      <c r="K14" s="19">
        <f>[10]Agosto!$K$14</f>
        <v>0.2</v>
      </c>
      <c r="L14" s="19">
        <f>[10]Agosto!$K$15</f>
        <v>0</v>
      </c>
      <c r="M14" s="19">
        <f>[10]Agosto!$K$16</f>
        <v>0</v>
      </c>
      <c r="N14" s="19">
        <f>[10]Agosto!$K$17</f>
        <v>0</v>
      </c>
      <c r="O14" s="19">
        <f>[10]Agosto!$K$18</f>
        <v>0</v>
      </c>
      <c r="P14" s="19">
        <f>[10]Agosto!$K$19</f>
        <v>0</v>
      </c>
      <c r="Q14" s="19">
        <f>[10]Agosto!$K$20</f>
        <v>0</v>
      </c>
      <c r="R14" s="19">
        <f>[10]Agosto!$K$21</f>
        <v>0</v>
      </c>
      <c r="S14" s="19">
        <f>[10]Agosto!$K$22</f>
        <v>0</v>
      </c>
      <c r="T14" s="19">
        <f>[10]Agosto!$K$23</f>
        <v>0</v>
      </c>
      <c r="U14" s="19">
        <f>[10]Agosto!$K$24</f>
        <v>0</v>
      </c>
      <c r="V14" s="19">
        <f>[10]Agosto!$K$25</f>
        <v>0</v>
      </c>
      <c r="W14" s="19">
        <f>[10]Agosto!$K$26</f>
        <v>0</v>
      </c>
      <c r="X14" s="19">
        <f>[10]Agosto!$K$27</f>
        <v>0</v>
      </c>
      <c r="Y14" s="19">
        <f>[10]Agosto!$K$28</f>
        <v>0</v>
      </c>
      <c r="Z14" s="19">
        <f>[10]Agosto!$K$29</f>
        <v>0</v>
      </c>
      <c r="AA14" s="19">
        <f>[10]Agosto!$K$30</f>
        <v>0</v>
      </c>
      <c r="AB14" s="19">
        <f>[10]Agosto!$K$31</f>
        <v>0</v>
      </c>
      <c r="AC14" s="19">
        <f>[10]Agosto!$K$32</f>
        <v>0</v>
      </c>
      <c r="AD14" s="19">
        <f>[10]Agosto!$K$33</f>
        <v>0</v>
      </c>
      <c r="AE14" s="19">
        <f>[10]Agosto!$K$34</f>
        <v>0</v>
      </c>
      <c r="AF14" s="19">
        <f>[10]Agosto!$K$35</f>
        <v>0</v>
      </c>
      <c r="AG14" s="35">
        <f t="shared" ref="AG14" si="4">SUM(B14:AF14)</f>
        <v>0.2</v>
      </c>
      <c r="AH14" s="36">
        <f t="shared" ref="AH14" si="5">MAX(B14:AF14)</f>
        <v>0.2</v>
      </c>
      <c r="AI14" s="46">
        <f t="shared" si="2"/>
        <v>30</v>
      </c>
    </row>
    <row r="15" spans="1:35" ht="17.100000000000001" customHeight="1" x14ac:dyDescent="0.2">
      <c r="A15" s="16" t="s">
        <v>6</v>
      </c>
      <c r="B15" s="19">
        <f>[11]Agosto!$K$5</f>
        <v>0</v>
      </c>
      <c r="C15" s="19">
        <f>[11]Agosto!$K$6</f>
        <v>0</v>
      </c>
      <c r="D15" s="19">
        <f>[11]Agosto!$K$7</f>
        <v>0</v>
      </c>
      <c r="E15" s="19">
        <f>[11]Agosto!$K$8</f>
        <v>0</v>
      </c>
      <c r="F15" s="19">
        <f>[11]Agosto!$K$9</f>
        <v>0</v>
      </c>
      <c r="G15" s="19">
        <f>[11]Agosto!$K$10</f>
        <v>0</v>
      </c>
      <c r="H15" s="19">
        <f>[11]Agosto!$K$11</f>
        <v>0</v>
      </c>
      <c r="I15" s="19">
        <f>[11]Agosto!$K$12</f>
        <v>0</v>
      </c>
      <c r="J15" s="19">
        <f>[11]Agosto!$K$13</f>
        <v>0</v>
      </c>
      <c r="K15" s="19">
        <f>[11]Agosto!$K$14</f>
        <v>0</v>
      </c>
      <c r="L15" s="19">
        <f>[11]Agosto!$K$15</f>
        <v>0</v>
      </c>
      <c r="M15" s="19">
        <f>[11]Agosto!$K$16</f>
        <v>0</v>
      </c>
      <c r="N15" s="19">
        <f>[11]Agosto!$K$17</f>
        <v>0</v>
      </c>
      <c r="O15" s="19">
        <f>[11]Agosto!$K$18</f>
        <v>0</v>
      </c>
      <c r="P15" s="19">
        <f>[11]Agosto!$K$19</f>
        <v>0</v>
      </c>
      <c r="Q15" s="19">
        <f>[11]Agosto!$K$20</f>
        <v>0</v>
      </c>
      <c r="R15" s="19">
        <f>[11]Agosto!$K$21</f>
        <v>0</v>
      </c>
      <c r="S15" s="19">
        <f>[11]Agosto!$K$22</f>
        <v>0</v>
      </c>
      <c r="T15" s="19">
        <f>[11]Agosto!$K$23</f>
        <v>0</v>
      </c>
      <c r="U15" s="19">
        <f>[11]Agosto!$K$24</f>
        <v>0</v>
      </c>
      <c r="V15" s="19">
        <f>[11]Agosto!$K$25</f>
        <v>0</v>
      </c>
      <c r="W15" s="19">
        <f>[11]Agosto!$K$26</f>
        <v>0</v>
      </c>
      <c r="X15" s="19">
        <f>[11]Agosto!$K$27</f>
        <v>0</v>
      </c>
      <c r="Y15" s="19">
        <f>[11]Agosto!$K$28</f>
        <v>0</v>
      </c>
      <c r="Z15" s="19">
        <f>[11]Agosto!$K$29</f>
        <v>0</v>
      </c>
      <c r="AA15" s="19">
        <f>[11]Agosto!$K$30</f>
        <v>0</v>
      </c>
      <c r="AB15" s="19">
        <f>[11]Agosto!$K$31</f>
        <v>0</v>
      </c>
      <c r="AC15" s="19">
        <f>[11]Agosto!$K$32</f>
        <v>0</v>
      </c>
      <c r="AD15" s="19">
        <f>[11]Agosto!$K$33</f>
        <v>0</v>
      </c>
      <c r="AE15" s="19">
        <f>[11]Agosto!$K$34</f>
        <v>0</v>
      </c>
      <c r="AF15" s="19">
        <f>[11]Agosto!$K$35</f>
        <v>1</v>
      </c>
      <c r="AG15" s="35">
        <f t="shared" si="1"/>
        <v>1</v>
      </c>
      <c r="AH15" s="36">
        <f t="shared" si="3"/>
        <v>1</v>
      </c>
      <c r="AI15" s="46">
        <f t="shared" si="2"/>
        <v>30</v>
      </c>
    </row>
    <row r="16" spans="1:35" ht="17.100000000000001" customHeight="1" x14ac:dyDescent="0.2">
      <c r="A16" s="16" t="s">
        <v>7</v>
      </c>
      <c r="B16" s="19">
        <f>[12]Agosto!$K$5</f>
        <v>0</v>
      </c>
      <c r="C16" s="19">
        <f>[12]Agosto!$K$6</f>
        <v>0</v>
      </c>
      <c r="D16" s="19">
        <f>[12]Agosto!$K$7</f>
        <v>0</v>
      </c>
      <c r="E16" s="19">
        <f>[12]Agosto!$K$8</f>
        <v>0</v>
      </c>
      <c r="F16" s="19">
        <f>[12]Agosto!$K$9</f>
        <v>0</v>
      </c>
      <c r="G16" s="19">
        <f>[12]Agosto!$K$10</f>
        <v>0</v>
      </c>
      <c r="H16" s="19">
        <f>[12]Agosto!$K$11</f>
        <v>0</v>
      </c>
      <c r="I16" s="19">
        <f>[12]Agosto!$K$12</f>
        <v>0</v>
      </c>
      <c r="J16" s="19">
        <f>[12]Agosto!$K$13</f>
        <v>0</v>
      </c>
      <c r="K16" s="19">
        <f>[12]Agosto!$K$14</f>
        <v>1.5999999999999999</v>
      </c>
      <c r="L16" s="19">
        <f>[12]Agosto!$K$15</f>
        <v>0</v>
      </c>
      <c r="M16" s="19">
        <f>[12]Agosto!$K$16</f>
        <v>0</v>
      </c>
      <c r="N16" s="19">
        <f>[12]Agosto!$K$17</f>
        <v>0</v>
      </c>
      <c r="O16" s="19">
        <f>[12]Agosto!$K$18</f>
        <v>0.2</v>
      </c>
      <c r="P16" s="19">
        <f>[12]Agosto!$K$19</f>
        <v>0</v>
      </c>
      <c r="Q16" s="19">
        <f>[12]Agosto!$K$20</f>
        <v>0</v>
      </c>
      <c r="R16" s="19">
        <f>[12]Agosto!$K$21</f>
        <v>0</v>
      </c>
      <c r="S16" s="19">
        <f>[12]Agosto!$K$22</f>
        <v>0</v>
      </c>
      <c r="T16" s="19">
        <f>[12]Agosto!$K$23</f>
        <v>0</v>
      </c>
      <c r="U16" s="19">
        <f>[12]Agosto!$K$24</f>
        <v>0</v>
      </c>
      <c r="V16" s="19">
        <f>[12]Agosto!$K$25</f>
        <v>0</v>
      </c>
      <c r="W16" s="19">
        <f>[12]Agosto!$K$26</f>
        <v>0</v>
      </c>
      <c r="X16" s="19">
        <f>[12]Agosto!$K$27</f>
        <v>0</v>
      </c>
      <c r="Y16" s="19">
        <f>[12]Agosto!$K$28</f>
        <v>0</v>
      </c>
      <c r="Z16" s="19">
        <f>[12]Agosto!$K$29</f>
        <v>0</v>
      </c>
      <c r="AA16" s="19">
        <f>[12]Agosto!$K$30</f>
        <v>1</v>
      </c>
      <c r="AB16" s="19">
        <f>[12]Agosto!$K$31</f>
        <v>0</v>
      </c>
      <c r="AC16" s="19">
        <f>[12]Agosto!$K$32</f>
        <v>0</v>
      </c>
      <c r="AD16" s="19">
        <f>[12]Agosto!$K$33</f>
        <v>0</v>
      </c>
      <c r="AE16" s="19">
        <f>[12]Agosto!$K$34</f>
        <v>0</v>
      </c>
      <c r="AF16" s="19">
        <f>[12]Agosto!$K$35</f>
        <v>0</v>
      </c>
      <c r="AG16" s="35">
        <f t="shared" si="1"/>
        <v>2.8</v>
      </c>
      <c r="AH16" s="36">
        <f t="shared" si="3"/>
        <v>1.5999999999999999</v>
      </c>
      <c r="AI16" s="46">
        <f t="shared" si="2"/>
        <v>28</v>
      </c>
    </row>
    <row r="17" spans="1:37" ht="17.100000000000001" customHeight="1" x14ac:dyDescent="0.2">
      <c r="A17" s="16" t="s">
        <v>8</v>
      </c>
      <c r="B17" s="18">
        <f>[13]Agosto!$K$5</f>
        <v>0</v>
      </c>
      <c r="C17" s="18">
        <f>[13]Agosto!$K$6</f>
        <v>0</v>
      </c>
      <c r="D17" s="18">
        <f>[13]Agosto!$K$7</f>
        <v>0</v>
      </c>
      <c r="E17" s="18">
        <f>[13]Agosto!$K$8</f>
        <v>0</v>
      </c>
      <c r="F17" s="18">
        <f>[13]Agosto!$K$9</f>
        <v>0</v>
      </c>
      <c r="G17" s="18">
        <f>[13]Agosto!$K$10</f>
        <v>0</v>
      </c>
      <c r="H17" s="18">
        <f>[13]Agosto!$K$11</f>
        <v>0</v>
      </c>
      <c r="I17" s="18">
        <f>[13]Agosto!$K$12</f>
        <v>0</v>
      </c>
      <c r="J17" s="18">
        <f>[13]Agosto!$K$13</f>
        <v>0</v>
      </c>
      <c r="K17" s="18">
        <f>[13]Agosto!$K$14</f>
        <v>1.6</v>
      </c>
      <c r="L17" s="18">
        <f>[13]Agosto!$K$15</f>
        <v>0</v>
      </c>
      <c r="M17" s="18">
        <f>[13]Agosto!$K$16</f>
        <v>0</v>
      </c>
      <c r="N17" s="18">
        <f>[13]Agosto!$K$17</f>
        <v>0</v>
      </c>
      <c r="O17" s="18">
        <f>[13]Agosto!$K$18</f>
        <v>0.6</v>
      </c>
      <c r="P17" s="18">
        <f>[13]Agosto!$K$19</f>
        <v>0</v>
      </c>
      <c r="Q17" s="18">
        <f>[13]Agosto!$K$20</f>
        <v>0</v>
      </c>
      <c r="R17" s="18">
        <f>[13]Agosto!$K$21</f>
        <v>0</v>
      </c>
      <c r="S17" s="18">
        <f>[13]Agosto!$K$22</f>
        <v>0</v>
      </c>
      <c r="T17" s="18">
        <f>[13]Agosto!$K$23</f>
        <v>0</v>
      </c>
      <c r="U17" s="18">
        <f>[13]Agosto!$K$24</f>
        <v>0</v>
      </c>
      <c r="V17" s="18">
        <f>[13]Agosto!$K$25</f>
        <v>0</v>
      </c>
      <c r="W17" s="18">
        <f>[13]Agosto!$K$26</f>
        <v>0</v>
      </c>
      <c r="X17" s="18">
        <f>[13]Agosto!$K$27</f>
        <v>0</v>
      </c>
      <c r="Y17" s="18">
        <f>[13]Agosto!$K$28</f>
        <v>0</v>
      </c>
      <c r="Z17" s="18">
        <f>[13]Agosto!$K$29</f>
        <v>0</v>
      </c>
      <c r="AA17" s="18">
        <f>[13]Agosto!$K$30</f>
        <v>3</v>
      </c>
      <c r="AB17" s="18">
        <f>[13]Agosto!$K$31</f>
        <v>0</v>
      </c>
      <c r="AC17" s="18">
        <f>[13]Agosto!$K$32</f>
        <v>0</v>
      </c>
      <c r="AD17" s="18">
        <f>[13]Agosto!$K$33</f>
        <v>0</v>
      </c>
      <c r="AE17" s="18">
        <f>[13]Agosto!$K$34</f>
        <v>0</v>
      </c>
      <c r="AF17" s="18">
        <f>[13]Agosto!$K$35</f>
        <v>0</v>
      </c>
      <c r="AG17" s="35">
        <f t="shared" si="1"/>
        <v>5.2</v>
      </c>
      <c r="AH17" s="36">
        <f t="shared" si="3"/>
        <v>3</v>
      </c>
      <c r="AI17" s="46">
        <f t="shared" si="2"/>
        <v>28</v>
      </c>
      <c r="AJ17" s="45" t="s">
        <v>52</v>
      </c>
    </row>
    <row r="18" spans="1:37" ht="17.100000000000001" customHeight="1" x14ac:dyDescent="0.2">
      <c r="A18" s="16" t="s">
        <v>9</v>
      </c>
      <c r="B18" s="19">
        <f>[14]Agosto!$K$5</f>
        <v>0</v>
      </c>
      <c r="C18" s="19">
        <f>[14]Agosto!$K$6</f>
        <v>0</v>
      </c>
      <c r="D18" s="19">
        <f>[14]Agosto!$K$7</f>
        <v>0</v>
      </c>
      <c r="E18" s="19">
        <f>[14]Agosto!$K$8</f>
        <v>0</v>
      </c>
      <c r="F18" s="19">
        <f>[14]Agosto!$K$9</f>
        <v>0</v>
      </c>
      <c r="G18" s="19">
        <f>[14]Agosto!$K$10</f>
        <v>0</v>
      </c>
      <c r="H18" s="19">
        <f>[14]Agosto!$K$11</f>
        <v>0</v>
      </c>
      <c r="I18" s="19">
        <f>[14]Agosto!$K$12</f>
        <v>0</v>
      </c>
      <c r="J18" s="19">
        <f>[14]Agosto!$K$13</f>
        <v>1</v>
      </c>
      <c r="K18" s="19">
        <f>[14]Agosto!$K$14</f>
        <v>0.4</v>
      </c>
      <c r="L18" s="19">
        <f>[14]Agosto!$K$15</f>
        <v>0</v>
      </c>
      <c r="M18" s="19">
        <f>[14]Agosto!$K$16</f>
        <v>0</v>
      </c>
      <c r="N18" s="19">
        <f>[14]Agosto!$K$17</f>
        <v>0.2</v>
      </c>
      <c r="O18" s="19">
        <f>[14]Agosto!$K$18</f>
        <v>0.8</v>
      </c>
      <c r="P18" s="19">
        <f>[14]Agosto!$K$19</f>
        <v>0</v>
      </c>
      <c r="Q18" s="19">
        <f>[14]Agosto!$K$20</f>
        <v>0</v>
      </c>
      <c r="R18" s="19">
        <f>[14]Agosto!$K$21</f>
        <v>0</v>
      </c>
      <c r="S18" s="19">
        <f>[14]Agosto!$K$22</f>
        <v>0</v>
      </c>
      <c r="T18" s="19">
        <f>[14]Agosto!$K$23</f>
        <v>0</v>
      </c>
      <c r="U18" s="19">
        <f>[14]Agosto!$K$24</f>
        <v>0</v>
      </c>
      <c r="V18" s="19">
        <f>[14]Agosto!$K$25</f>
        <v>0</v>
      </c>
      <c r="W18" s="19">
        <f>[14]Agosto!$K$26</f>
        <v>0</v>
      </c>
      <c r="X18" s="19">
        <f>[14]Agosto!$K$27</f>
        <v>0</v>
      </c>
      <c r="Y18" s="19">
        <f>[14]Agosto!$K$28</f>
        <v>0</v>
      </c>
      <c r="Z18" s="19">
        <f>[14]Agosto!$K$29</f>
        <v>0</v>
      </c>
      <c r="AA18" s="19">
        <f>[14]Agosto!$K$30</f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35">
        <f t="shared" ref="AG18:AG32" si="6">SUM(B18:AF18)</f>
        <v>2.4</v>
      </c>
      <c r="AH18" s="36">
        <f t="shared" ref="AH18:AH32" si="7">MAX(B18:AF18)</f>
        <v>1</v>
      </c>
      <c r="AI18" s="46">
        <f t="shared" si="2"/>
        <v>27</v>
      </c>
    </row>
    <row r="19" spans="1:37" ht="16.5" customHeight="1" x14ac:dyDescent="0.2">
      <c r="A19" s="16" t="s">
        <v>46</v>
      </c>
      <c r="B19" s="19">
        <f>[15]Agosto!$K$5</f>
        <v>0</v>
      </c>
      <c r="C19" s="19">
        <f>[15]Agosto!$K$6</f>
        <v>0</v>
      </c>
      <c r="D19" s="19">
        <f>[15]Agosto!$K$7</f>
        <v>0</v>
      </c>
      <c r="E19" s="19">
        <f>[15]Agosto!$K$8</f>
        <v>0</v>
      </c>
      <c r="F19" s="19">
        <f>[15]Agosto!$K$9</f>
        <v>0</v>
      </c>
      <c r="G19" s="19">
        <f>[15]Agosto!$K$10</f>
        <v>0</v>
      </c>
      <c r="H19" s="19">
        <f>[15]Agosto!$K$11</f>
        <v>0</v>
      </c>
      <c r="I19" s="19">
        <f>[15]Agosto!$K$12</f>
        <v>0</v>
      </c>
      <c r="J19" s="19">
        <f>[15]Agosto!$K$13</f>
        <v>0</v>
      </c>
      <c r="K19" s="19">
        <f>[15]Agosto!$K$14</f>
        <v>1.5999999999999999</v>
      </c>
      <c r="L19" s="19">
        <f>[15]Agosto!$K$15</f>
        <v>0</v>
      </c>
      <c r="M19" s="19">
        <f>[15]Agosto!$K$16</f>
        <v>0</v>
      </c>
      <c r="N19" s="19">
        <f>[15]Agosto!$K$17</f>
        <v>0</v>
      </c>
      <c r="O19" s="19">
        <f>[15]Agosto!$K$18</f>
        <v>0</v>
      </c>
      <c r="P19" s="19">
        <f>[15]Agosto!$K$19</f>
        <v>0</v>
      </c>
      <c r="Q19" s="19">
        <f>[15]Agosto!$K$20</f>
        <v>0</v>
      </c>
      <c r="R19" s="19">
        <f>[15]Agosto!$K$21</f>
        <v>0</v>
      </c>
      <c r="S19" s="19">
        <f>[15]Agosto!$K$22</f>
        <v>0</v>
      </c>
      <c r="T19" s="19">
        <f>[15]Agosto!$K$23</f>
        <v>0</v>
      </c>
      <c r="U19" s="19">
        <f>[15]Agosto!$K$24</f>
        <v>0</v>
      </c>
      <c r="V19" s="19">
        <f>[15]Agosto!$K$25</f>
        <v>0</v>
      </c>
      <c r="W19" s="19">
        <f>[15]Agosto!$K$26</f>
        <v>0</v>
      </c>
      <c r="X19" s="19">
        <f>[15]Agosto!$K$27</f>
        <v>3.6</v>
      </c>
      <c r="Y19" s="19">
        <f>[15]Agosto!$K$28</f>
        <v>0</v>
      </c>
      <c r="Z19" s="19">
        <f>[15]Agosto!$K$29</f>
        <v>0</v>
      </c>
      <c r="AA19" s="19">
        <f>[15]Agosto!$K$30</f>
        <v>1</v>
      </c>
      <c r="AB19" s="19">
        <f>[15]Agosto!$K$31</f>
        <v>0</v>
      </c>
      <c r="AC19" s="19">
        <f>[15]Agosto!$K$32</f>
        <v>0</v>
      </c>
      <c r="AD19" s="19">
        <f>[15]Agosto!$K$33</f>
        <v>0</v>
      </c>
      <c r="AE19" s="19">
        <f>[15]Agosto!$K$34</f>
        <v>0</v>
      </c>
      <c r="AF19" s="19">
        <f>[15]Agosto!$K$35</f>
        <v>0</v>
      </c>
      <c r="AG19" s="35">
        <f t="shared" ref="AG19:AG20" si="8">SUM(B19:AF19)</f>
        <v>6.2</v>
      </c>
      <c r="AH19" s="36">
        <f t="shared" ref="AH19:AH20" si="9">MAX(B19:AF19)</f>
        <v>3.6</v>
      </c>
      <c r="AI19" s="46">
        <f t="shared" si="2"/>
        <v>28</v>
      </c>
    </row>
    <row r="20" spans="1:37" ht="17.100000000000001" customHeight="1" x14ac:dyDescent="0.2">
      <c r="A20" s="16" t="s">
        <v>10</v>
      </c>
      <c r="B20" s="19">
        <f>[16]Agosto!$K$5</f>
        <v>0</v>
      </c>
      <c r="C20" s="19">
        <f>[16]Agosto!$K$6</f>
        <v>0</v>
      </c>
      <c r="D20" s="19">
        <f>[16]Agosto!$K$7</f>
        <v>0</v>
      </c>
      <c r="E20" s="19">
        <f>[16]Agosto!$K$8</f>
        <v>0</v>
      </c>
      <c r="F20" s="19">
        <f>[16]Agosto!$K$9</f>
        <v>0</v>
      </c>
      <c r="G20" s="19">
        <f>[16]Agosto!$K$10</f>
        <v>0</v>
      </c>
      <c r="H20" s="19">
        <f>[16]Agosto!$K$11</f>
        <v>0</v>
      </c>
      <c r="I20" s="19">
        <f>[16]Agosto!$K$12</f>
        <v>0</v>
      </c>
      <c r="J20" s="19">
        <f>[16]Agosto!$K$13</f>
        <v>0</v>
      </c>
      <c r="K20" s="19">
        <f>[16]Agosto!$K$14</f>
        <v>3.1999999999999997</v>
      </c>
      <c r="L20" s="19">
        <f>[16]Agosto!$K$15</f>
        <v>0</v>
      </c>
      <c r="M20" s="19">
        <f>[16]Agosto!$K$16</f>
        <v>0</v>
      </c>
      <c r="N20" s="19">
        <f>[16]Agosto!$K$17</f>
        <v>0</v>
      </c>
      <c r="O20" s="19">
        <f>[16]Agosto!$K$18</f>
        <v>0</v>
      </c>
      <c r="P20" s="19">
        <f>[16]Agosto!$K$19</f>
        <v>0</v>
      </c>
      <c r="Q20" s="19">
        <f>[16]Agosto!$K$20</f>
        <v>0</v>
      </c>
      <c r="R20" s="19">
        <f>[16]Agosto!$K$21</f>
        <v>0</v>
      </c>
      <c r="S20" s="19">
        <f>[16]Agosto!$K$22</f>
        <v>0</v>
      </c>
      <c r="T20" s="19">
        <f>[16]Agosto!$K$23</f>
        <v>0</v>
      </c>
      <c r="U20" s="19">
        <f>[16]Agosto!$K$24</f>
        <v>0</v>
      </c>
      <c r="V20" s="19">
        <f>[16]Agosto!$K$25</f>
        <v>0</v>
      </c>
      <c r="W20" s="19">
        <f>[16]Agosto!$K$26</f>
        <v>0</v>
      </c>
      <c r="X20" s="19">
        <f>[16]Agosto!$K$27</f>
        <v>0.4</v>
      </c>
      <c r="Y20" s="19">
        <f>[16]Agosto!$K$28</f>
        <v>0</v>
      </c>
      <c r="Z20" s="19">
        <f>[16]Agosto!$K$29</f>
        <v>0</v>
      </c>
      <c r="AA20" s="19">
        <f>[16]Agosto!$K$30</f>
        <v>1.2000000000000002</v>
      </c>
      <c r="AB20" s="19">
        <f>[16]Agosto!$K$31</f>
        <v>0</v>
      </c>
      <c r="AC20" s="19">
        <f>[16]Agosto!$K$32</f>
        <v>0</v>
      </c>
      <c r="AD20" s="19">
        <f>[16]Agosto!$K$33</f>
        <v>0</v>
      </c>
      <c r="AE20" s="19">
        <f>[16]Agosto!$K$34</f>
        <v>0</v>
      </c>
      <c r="AF20" s="19">
        <f>[16]Agosto!$K$35</f>
        <v>0</v>
      </c>
      <c r="AG20" s="35">
        <f t="shared" si="8"/>
        <v>4.8</v>
      </c>
      <c r="AH20" s="36">
        <f t="shared" si="9"/>
        <v>3.1999999999999997</v>
      </c>
      <c r="AI20" s="46">
        <f t="shared" si="2"/>
        <v>28</v>
      </c>
    </row>
    <row r="21" spans="1:37" ht="17.100000000000001" customHeight="1" x14ac:dyDescent="0.2">
      <c r="A21" s="16" t="s">
        <v>11</v>
      </c>
      <c r="B21" s="19">
        <f>[17]Agosto!$K$5</f>
        <v>0</v>
      </c>
      <c r="C21" s="19">
        <f>[17]Agosto!$K$6</f>
        <v>0</v>
      </c>
      <c r="D21" s="19">
        <f>[17]Agosto!$K$7</f>
        <v>0</v>
      </c>
      <c r="E21" s="19">
        <f>[17]Agosto!$K$8</f>
        <v>0</v>
      </c>
      <c r="F21" s="19">
        <f>[17]Agosto!$K$9</f>
        <v>0</v>
      </c>
      <c r="G21" s="19">
        <f>[17]Agosto!$K$10</f>
        <v>0</v>
      </c>
      <c r="H21" s="19">
        <f>[17]Agosto!$K$11</f>
        <v>0</v>
      </c>
      <c r="I21" s="19">
        <f>[17]Agosto!$K$12</f>
        <v>0</v>
      </c>
      <c r="J21" s="19">
        <f>[17]Agosto!$K$13</f>
        <v>0</v>
      </c>
      <c r="K21" s="19">
        <f>[17]Agosto!$K$14</f>
        <v>1.4</v>
      </c>
      <c r="L21" s="19">
        <f>[17]Agosto!$K$15</f>
        <v>0</v>
      </c>
      <c r="M21" s="19">
        <f>[17]Agosto!$K$16</f>
        <v>0</v>
      </c>
      <c r="N21" s="19">
        <f>[17]Agosto!$K$17</f>
        <v>0</v>
      </c>
      <c r="O21" s="19">
        <f>[17]Agosto!$K$18</f>
        <v>0</v>
      </c>
      <c r="P21" s="19">
        <f>[17]Agosto!$K$19</f>
        <v>0</v>
      </c>
      <c r="Q21" s="19">
        <f>[17]Agosto!$K$20</f>
        <v>0</v>
      </c>
      <c r="R21" s="19">
        <f>[17]Agosto!$K$21</f>
        <v>0</v>
      </c>
      <c r="S21" s="19">
        <f>[17]Agosto!$K$22</f>
        <v>0</v>
      </c>
      <c r="T21" s="19">
        <f>[17]Agosto!$K$23</f>
        <v>0</v>
      </c>
      <c r="U21" s="19">
        <f>[17]Agosto!$K$24</f>
        <v>0</v>
      </c>
      <c r="V21" s="19">
        <f>[17]Agosto!$K$25</f>
        <v>0</v>
      </c>
      <c r="W21" s="19">
        <f>[17]Agosto!$K$26</f>
        <v>0</v>
      </c>
      <c r="X21" s="19">
        <f>[17]Agosto!$K$27</f>
        <v>0</v>
      </c>
      <c r="Y21" s="19">
        <f>[17]Agosto!$K$28</f>
        <v>0</v>
      </c>
      <c r="Z21" s="19">
        <f>[17]Agosto!$K$29</f>
        <v>0</v>
      </c>
      <c r="AA21" s="19">
        <f>[17]Agosto!$K$30</f>
        <v>0</v>
      </c>
      <c r="AB21" s="19">
        <f>[17]Agosto!$K$31</f>
        <v>0.2</v>
      </c>
      <c r="AC21" s="19">
        <f>[17]Agosto!$K$32</f>
        <v>0.2</v>
      </c>
      <c r="AD21" s="19">
        <f>[17]Agosto!$K$33</f>
        <v>0</v>
      </c>
      <c r="AE21" s="19">
        <f>[17]Agosto!$K$34</f>
        <v>0</v>
      </c>
      <c r="AF21" s="19">
        <f>[17]Agosto!$K$35</f>
        <v>0</v>
      </c>
      <c r="AG21" s="35">
        <f>SUM(B21:AF21)</f>
        <v>1.7999999999999998</v>
      </c>
      <c r="AH21" s="36">
        <f>MAX(B21:AF21)</f>
        <v>1.4</v>
      </c>
      <c r="AI21" s="46">
        <f>COUNTIF(B21:AF21,"=0,00")</f>
        <v>28</v>
      </c>
    </row>
    <row r="22" spans="1:37" ht="17.100000000000001" customHeight="1" x14ac:dyDescent="0.2">
      <c r="A22" s="16" t="s">
        <v>12</v>
      </c>
      <c r="B22" s="19">
        <f>[18]Agosto!$K$5</f>
        <v>0</v>
      </c>
      <c r="C22" s="19">
        <f>[18]Agosto!$K$6</f>
        <v>0</v>
      </c>
      <c r="D22" s="19">
        <f>[18]Agosto!$K$7</f>
        <v>0</v>
      </c>
      <c r="E22" s="19">
        <f>[18]Agosto!$K$8</f>
        <v>0</v>
      </c>
      <c r="F22" s="19">
        <f>[18]Agosto!$K$9</f>
        <v>0</v>
      </c>
      <c r="G22" s="19">
        <f>[18]Agosto!$K$10</f>
        <v>0</v>
      </c>
      <c r="H22" s="19">
        <f>[18]Agosto!$K$11</f>
        <v>0</v>
      </c>
      <c r="I22" s="19">
        <f>[18]Agosto!$K$12</f>
        <v>0</v>
      </c>
      <c r="J22" s="19">
        <f>[18]Agosto!$K$13</f>
        <v>0</v>
      </c>
      <c r="K22" s="19">
        <f>[18]Agosto!$K$14</f>
        <v>0.8</v>
      </c>
      <c r="L22" s="19">
        <f>[18]Agosto!$K$15</f>
        <v>0</v>
      </c>
      <c r="M22" s="19">
        <f>[18]Agosto!$K$16</f>
        <v>0</v>
      </c>
      <c r="N22" s="19">
        <f>[18]Agosto!$K$17</f>
        <v>0</v>
      </c>
      <c r="O22" s="19">
        <f>[18]Agosto!$K$18</f>
        <v>0</v>
      </c>
      <c r="P22" s="19">
        <f>[18]Agosto!$K$19</f>
        <v>0</v>
      </c>
      <c r="Q22" s="19">
        <f>[18]Agosto!$K$20</f>
        <v>0</v>
      </c>
      <c r="R22" s="19">
        <f>[18]Agosto!$K$21</f>
        <v>0</v>
      </c>
      <c r="S22" s="19">
        <f>[18]Agosto!$K$22</f>
        <v>0</v>
      </c>
      <c r="T22" s="19">
        <f>[18]Agosto!$K$23</f>
        <v>0</v>
      </c>
      <c r="U22" s="19">
        <f>[18]Agosto!$K$24</f>
        <v>0</v>
      </c>
      <c r="V22" s="19">
        <f>[18]Agosto!$K$25</f>
        <v>0</v>
      </c>
      <c r="W22" s="19">
        <f>[18]Agosto!$K$26</f>
        <v>0</v>
      </c>
      <c r="X22" s="19">
        <f>[18]Agosto!$K$27</f>
        <v>0</v>
      </c>
      <c r="Y22" s="19">
        <f>[18]Agosto!$K$28</f>
        <v>0</v>
      </c>
      <c r="Z22" s="19">
        <f>[18]Agosto!$K$29</f>
        <v>0</v>
      </c>
      <c r="AA22" s="19">
        <f>[18]Agosto!$K$30</f>
        <v>0</v>
      </c>
      <c r="AB22" s="19">
        <f>[18]Agosto!$K$31</f>
        <v>0</v>
      </c>
      <c r="AC22" s="19">
        <f>[18]Agosto!$K$32</f>
        <v>0</v>
      </c>
      <c r="AD22" s="19">
        <f>[18]Agosto!$K$33</f>
        <v>0</v>
      </c>
      <c r="AE22" s="19">
        <f>[18]Agosto!$K$34</f>
        <v>0</v>
      </c>
      <c r="AF22" s="19">
        <f>[18]Agosto!$K$35</f>
        <v>0</v>
      </c>
      <c r="AG22" s="35">
        <f t="shared" si="6"/>
        <v>0.8</v>
      </c>
      <c r="AH22" s="36">
        <f t="shared" si="7"/>
        <v>0.8</v>
      </c>
      <c r="AI22" s="46">
        <f t="shared" si="2"/>
        <v>30</v>
      </c>
    </row>
    <row r="23" spans="1:37" ht="17.100000000000001" customHeight="1" x14ac:dyDescent="0.2">
      <c r="A23" s="16" t="s">
        <v>13</v>
      </c>
      <c r="B23" s="19">
        <f>[19]Agosto!$K$5</f>
        <v>0</v>
      </c>
      <c r="C23" s="19">
        <f>[19]Agosto!$K$6</f>
        <v>0</v>
      </c>
      <c r="D23" s="19">
        <f>[19]Agosto!$K$7</f>
        <v>0</v>
      </c>
      <c r="E23" s="19">
        <f>[19]Agosto!$K$8</f>
        <v>0</v>
      </c>
      <c r="F23" s="19">
        <f>[19]Agosto!$K$9</f>
        <v>0</v>
      </c>
      <c r="G23" s="19">
        <f>[19]Agosto!$K$10</f>
        <v>0</v>
      </c>
      <c r="H23" s="19">
        <f>[19]Agosto!$K$11</f>
        <v>0</v>
      </c>
      <c r="I23" s="19">
        <f>[19]Agosto!$K$12</f>
        <v>0</v>
      </c>
      <c r="J23" s="19">
        <f>[19]Agosto!$K$13</f>
        <v>0</v>
      </c>
      <c r="K23" s="19">
        <f>[19]Agosto!$K$14</f>
        <v>0</v>
      </c>
      <c r="L23" s="19">
        <f>[19]Agosto!$K$15</f>
        <v>0</v>
      </c>
      <c r="M23" s="19">
        <f>[19]Agosto!$K$16</f>
        <v>0</v>
      </c>
      <c r="N23" s="19">
        <f>[19]Agosto!$K$17</f>
        <v>0</v>
      </c>
      <c r="O23" s="19">
        <f>[19]Agosto!$K$18</f>
        <v>0</v>
      </c>
      <c r="P23" s="19">
        <f>[19]Agosto!$K$19</f>
        <v>0</v>
      </c>
      <c r="Q23" s="19">
        <f>[19]Agosto!$K$20</f>
        <v>0</v>
      </c>
      <c r="R23" s="19">
        <f>[19]Agosto!$K$21</f>
        <v>0</v>
      </c>
      <c r="S23" s="19">
        <f>[19]Agosto!$K$22</f>
        <v>0</v>
      </c>
      <c r="T23" s="19">
        <f>[19]Agosto!$K$23</f>
        <v>0</v>
      </c>
      <c r="U23" s="19">
        <f>[19]Agosto!$K$24</f>
        <v>0</v>
      </c>
      <c r="V23" s="19">
        <f>[19]Agosto!$K$25</f>
        <v>0</v>
      </c>
      <c r="W23" s="19">
        <f>[19]Agosto!$K$26</f>
        <v>0</v>
      </c>
      <c r="X23" s="19">
        <f>[19]Agosto!$K$27</f>
        <v>0</v>
      </c>
      <c r="Y23" s="19">
        <f>[19]Agosto!$K$28</f>
        <v>0</v>
      </c>
      <c r="Z23" s="19">
        <f>[19]Agosto!$K$29</f>
        <v>0</v>
      </c>
      <c r="AA23" s="19">
        <f>[19]Agosto!$K$30</f>
        <v>0</v>
      </c>
      <c r="AB23" s="19">
        <f>[19]Agosto!$K$31</f>
        <v>0</v>
      </c>
      <c r="AC23" s="19">
        <f>[19]Agosto!$K$32</f>
        <v>0</v>
      </c>
      <c r="AD23" s="19">
        <f>[19]Agosto!$K$33</f>
        <v>0</v>
      </c>
      <c r="AE23" s="19">
        <f>[19]Agosto!$K$34</f>
        <v>0</v>
      </c>
      <c r="AF23" s="19">
        <f>[19]Agosto!$K$35</f>
        <v>0</v>
      </c>
      <c r="AG23" s="35">
        <f t="shared" si="6"/>
        <v>0</v>
      </c>
      <c r="AH23" s="36">
        <f t="shared" si="7"/>
        <v>0</v>
      </c>
      <c r="AI23" s="46">
        <f t="shared" si="2"/>
        <v>31</v>
      </c>
    </row>
    <row r="24" spans="1:37" ht="17.100000000000001" customHeight="1" x14ac:dyDescent="0.2">
      <c r="A24" s="16" t="s">
        <v>14</v>
      </c>
      <c r="B24" s="19">
        <f>[20]Agosto!$K$5</f>
        <v>0</v>
      </c>
      <c r="C24" s="19">
        <f>[20]Agosto!$K$6</f>
        <v>0</v>
      </c>
      <c r="D24" s="19">
        <f>[20]Agosto!$K$7</f>
        <v>0</v>
      </c>
      <c r="E24" s="19">
        <f>[20]Agosto!$K$8</f>
        <v>0</v>
      </c>
      <c r="F24" s="19">
        <f>[20]Agosto!$K$9</f>
        <v>0</v>
      </c>
      <c r="G24" s="19">
        <f>[20]Agosto!$K$10</f>
        <v>0</v>
      </c>
      <c r="H24" s="19">
        <f>[20]Agosto!$K$11</f>
        <v>0</v>
      </c>
      <c r="I24" s="19">
        <f>[20]Agosto!$K$12</f>
        <v>0</v>
      </c>
      <c r="J24" s="19">
        <f>[20]Agosto!$K$13</f>
        <v>0</v>
      </c>
      <c r="K24" s="19">
        <f>[20]Agosto!$K$14</f>
        <v>0</v>
      </c>
      <c r="L24" s="19">
        <f>[20]Agosto!$K$15</f>
        <v>0</v>
      </c>
      <c r="M24" s="19">
        <f>[20]Agosto!$K$16</f>
        <v>0</v>
      </c>
      <c r="N24" s="19">
        <f>[20]Agosto!$K$17</f>
        <v>0</v>
      </c>
      <c r="O24" s="19">
        <f>[20]Agosto!$K$18</f>
        <v>0</v>
      </c>
      <c r="P24" s="19">
        <f>[20]Agosto!$K$19</f>
        <v>0</v>
      </c>
      <c r="Q24" s="19">
        <f>[20]Agosto!$K$20</f>
        <v>0</v>
      </c>
      <c r="R24" s="19">
        <f>[20]Agosto!$K$21</f>
        <v>0</v>
      </c>
      <c r="S24" s="19">
        <f>[20]Agosto!$K$22</f>
        <v>0</v>
      </c>
      <c r="T24" s="19">
        <f>[20]Agosto!$K$23</f>
        <v>0</v>
      </c>
      <c r="U24" s="19">
        <f>[20]Agosto!$K$24</f>
        <v>0</v>
      </c>
      <c r="V24" s="19">
        <f>[20]Agosto!$K$25</f>
        <v>0</v>
      </c>
      <c r="W24" s="19">
        <f>[20]Agosto!$K$26</f>
        <v>0</v>
      </c>
      <c r="X24" s="19">
        <f>[20]Agosto!$K$27</f>
        <v>0</v>
      </c>
      <c r="Y24" s="19">
        <f>[20]Agosto!$K$28</f>
        <v>0</v>
      </c>
      <c r="Z24" s="19">
        <f>[20]Agosto!$K$29</f>
        <v>0</v>
      </c>
      <c r="AA24" s="19">
        <f>[20]Agosto!$K$30</f>
        <v>0</v>
      </c>
      <c r="AB24" s="19">
        <f>[20]Agosto!$K$31</f>
        <v>0</v>
      </c>
      <c r="AC24" s="19">
        <f>[20]Agosto!$K$32</f>
        <v>0</v>
      </c>
      <c r="AD24" s="19">
        <f>[20]Agosto!$K$33</f>
        <v>0</v>
      </c>
      <c r="AE24" s="19">
        <f>[20]Agosto!$K$34</f>
        <v>0</v>
      </c>
      <c r="AF24" s="19">
        <f>[20]Agosto!$K$35</f>
        <v>0</v>
      </c>
      <c r="AG24" s="35">
        <f t="shared" si="6"/>
        <v>0</v>
      </c>
      <c r="AH24" s="36">
        <f t="shared" si="7"/>
        <v>0</v>
      </c>
      <c r="AI24" s="46">
        <f t="shared" si="2"/>
        <v>31</v>
      </c>
    </row>
    <row r="25" spans="1:37" ht="17.100000000000001" customHeight="1" x14ac:dyDescent="0.2">
      <c r="A25" s="16" t="s">
        <v>15</v>
      </c>
      <c r="B25" s="19">
        <f>[21]Agosto!$K$5</f>
        <v>0</v>
      </c>
      <c r="C25" s="19">
        <f>[21]Agosto!$K$6</f>
        <v>0</v>
      </c>
      <c r="D25" s="19">
        <f>[21]Agosto!$K$7</f>
        <v>0</v>
      </c>
      <c r="E25" s="19">
        <f>[21]Agosto!$K$8</f>
        <v>0</v>
      </c>
      <c r="F25" s="19">
        <f>[21]Agosto!$K$9</f>
        <v>0</v>
      </c>
      <c r="G25" s="19">
        <f>[21]Agosto!$K$10</f>
        <v>0</v>
      </c>
      <c r="H25" s="19">
        <f>[21]Agosto!$K$11</f>
        <v>0</v>
      </c>
      <c r="I25" s="19">
        <f>[21]Agosto!$K$12</f>
        <v>0</v>
      </c>
      <c r="J25" s="19">
        <f>[21]Agosto!$K$13</f>
        <v>0.2</v>
      </c>
      <c r="K25" s="19">
        <f>[21]Agosto!$K$14</f>
        <v>1.7999999999999998</v>
      </c>
      <c r="L25" s="19">
        <f>[21]Agosto!$K$15</f>
        <v>0</v>
      </c>
      <c r="M25" s="19">
        <f>[21]Agosto!$K$16</f>
        <v>0</v>
      </c>
      <c r="N25" s="19">
        <f>[21]Agosto!$K$17</f>
        <v>0</v>
      </c>
      <c r="O25" s="19">
        <f>[21]Agosto!$K$18</f>
        <v>0</v>
      </c>
      <c r="P25" s="19">
        <f>[21]Agosto!$K$19</f>
        <v>0</v>
      </c>
      <c r="Q25" s="19">
        <f>[21]Agosto!$K$20</f>
        <v>0</v>
      </c>
      <c r="R25" s="19">
        <f>[21]Agosto!$K$21</f>
        <v>0</v>
      </c>
      <c r="S25" s="19">
        <f>[21]Agosto!$K$22</f>
        <v>0</v>
      </c>
      <c r="T25" s="19">
        <f>[21]Agosto!$K$23</f>
        <v>0</v>
      </c>
      <c r="U25" s="19">
        <f>[21]Agosto!$K$24</f>
        <v>0</v>
      </c>
      <c r="V25" s="19">
        <f>[21]Agosto!$K$25</f>
        <v>0</v>
      </c>
      <c r="W25" s="19">
        <f>[21]Agosto!$K$26</f>
        <v>0</v>
      </c>
      <c r="X25" s="19">
        <f>[21]Agosto!$K$27</f>
        <v>0.4</v>
      </c>
      <c r="Y25" s="19">
        <f>[21]Agosto!$K$28</f>
        <v>0</v>
      </c>
      <c r="Z25" s="19">
        <f>[21]Agosto!$K$29</f>
        <v>0</v>
      </c>
      <c r="AA25" s="19">
        <f>[21]Agosto!$K$30</f>
        <v>1.9999999999999998</v>
      </c>
      <c r="AB25" s="19">
        <f>[21]Agosto!$K$31</f>
        <v>0</v>
      </c>
      <c r="AC25" s="19">
        <f>[21]Agosto!$K$32</f>
        <v>0</v>
      </c>
      <c r="AD25" s="19">
        <f>[21]Agosto!$K$33</f>
        <v>0</v>
      </c>
      <c r="AE25" s="19">
        <f>[21]Agosto!$K$34</f>
        <v>0</v>
      </c>
      <c r="AF25" s="19">
        <f>[21]Agosto!$K$35</f>
        <v>0</v>
      </c>
      <c r="AG25" s="35">
        <f t="shared" si="6"/>
        <v>4.3999999999999995</v>
      </c>
      <c r="AH25" s="36">
        <f t="shared" si="7"/>
        <v>1.9999999999999998</v>
      </c>
      <c r="AI25" s="46">
        <f t="shared" si="2"/>
        <v>27</v>
      </c>
    </row>
    <row r="26" spans="1:37" ht="17.100000000000001" customHeight="1" x14ac:dyDescent="0.2">
      <c r="A26" s="16" t="s">
        <v>16</v>
      </c>
      <c r="B26" s="19">
        <f>[22]Agosto!$K$5</f>
        <v>0</v>
      </c>
      <c r="C26" s="19">
        <f>[22]Agosto!$K$6</f>
        <v>0</v>
      </c>
      <c r="D26" s="19">
        <f>[22]Agosto!$K$7</f>
        <v>0</v>
      </c>
      <c r="E26" s="19">
        <f>[22]Agosto!$K$8</f>
        <v>0</v>
      </c>
      <c r="F26" s="19">
        <f>[22]Agosto!$K$9</f>
        <v>0</v>
      </c>
      <c r="G26" s="19">
        <f>[22]Agosto!$K$10</f>
        <v>0</v>
      </c>
      <c r="H26" s="19">
        <f>[22]Agosto!$K$11</f>
        <v>0</v>
      </c>
      <c r="I26" s="19">
        <f>[22]Agosto!$K$12</f>
        <v>0</v>
      </c>
      <c r="J26" s="19">
        <f>[22]Agosto!$K$13</f>
        <v>0</v>
      </c>
      <c r="K26" s="19">
        <f>[22]Agosto!$K$14</f>
        <v>0</v>
      </c>
      <c r="L26" s="19">
        <f>[22]Agosto!$K$15</f>
        <v>0</v>
      </c>
      <c r="M26" s="19">
        <f>[22]Agosto!$K$16</f>
        <v>0</v>
      </c>
      <c r="N26" s="19">
        <f>[22]Agosto!$K$17</f>
        <v>0</v>
      </c>
      <c r="O26" s="19">
        <f>[22]Agosto!$K$18</f>
        <v>0</v>
      </c>
      <c r="P26" s="19">
        <f>[22]Agosto!$K$19</f>
        <v>0</v>
      </c>
      <c r="Q26" s="19">
        <f>[22]Agosto!$K$20</f>
        <v>0</v>
      </c>
      <c r="R26" s="19">
        <f>[22]Agosto!$K$21</f>
        <v>0</v>
      </c>
      <c r="S26" s="19">
        <f>[22]Agosto!$K$22</f>
        <v>0</v>
      </c>
      <c r="T26" s="19">
        <f>[22]Agosto!$K$23</f>
        <v>0</v>
      </c>
      <c r="U26" s="19">
        <f>[22]Agosto!$K$24</f>
        <v>0</v>
      </c>
      <c r="V26" s="19">
        <f>[22]Agosto!$K$25</f>
        <v>0</v>
      </c>
      <c r="W26" s="19">
        <f>[22]Agosto!$K$26</f>
        <v>0</v>
      </c>
      <c r="X26" s="19">
        <f>[22]Agosto!$K$27</f>
        <v>0</v>
      </c>
      <c r="Y26" s="19">
        <f>[22]Agosto!$K$28</f>
        <v>0</v>
      </c>
      <c r="Z26" s="19">
        <f>[22]Agosto!$K$29</f>
        <v>0</v>
      </c>
      <c r="AA26" s="19" t="str">
        <f>[22]Agosto!$K$30</f>
        <v>*</v>
      </c>
      <c r="AB26" s="19">
        <f>[22]Agosto!$K$31</f>
        <v>0</v>
      </c>
      <c r="AC26" s="19">
        <f>[22]Agosto!$K$32</f>
        <v>0</v>
      </c>
      <c r="AD26" s="19">
        <f>[22]Agosto!$K$33</f>
        <v>0</v>
      </c>
      <c r="AE26" s="19">
        <f>[22]Agosto!$K$34</f>
        <v>0</v>
      </c>
      <c r="AF26" s="19">
        <f>[22]Agosto!$K$35</f>
        <v>0</v>
      </c>
      <c r="AG26" s="35">
        <f t="shared" si="6"/>
        <v>0</v>
      </c>
      <c r="AH26" s="36">
        <f t="shared" si="7"/>
        <v>0</v>
      </c>
      <c r="AI26" s="46">
        <f t="shared" si="2"/>
        <v>30</v>
      </c>
    </row>
    <row r="27" spans="1:37" ht="17.100000000000001" customHeight="1" x14ac:dyDescent="0.2">
      <c r="A27" s="16" t="s">
        <v>17</v>
      </c>
      <c r="B27" s="19">
        <f>[23]Agosto!$K$5</f>
        <v>0</v>
      </c>
      <c r="C27" s="19">
        <f>[23]Agosto!$K$6</f>
        <v>0</v>
      </c>
      <c r="D27" s="19">
        <f>[23]Agosto!$K$7</f>
        <v>0</v>
      </c>
      <c r="E27" s="19">
        <f>[23]Agosto!$K$8</f>
        <v>0</v>
      </c>
      <c r="F27" s="19">
        <f>[23]Agosto!$K$9</f>
        <v>0</v>
      </c>
      <c r="G27" s="19">
        <f>[23]Agosto!$K$10</f>
        <v>0</v>
      </c>
      <c r="H27" s="19">
        <f>[23]Agosto!$K$11</f>
        <v>0</v>
      </c>
      <c r="I27" s="19">
        <f>[23]Agosto!$K$12</f>
        <v>0</v>
      </c>
      <c r="J27" s="19">
        <f>[23]Agosto!$K$13</f>
        <v>0</v>
      </c>
      <c r="K27" s="19">
        <f>[23]Agosto!$K$14</f>
        <v>0.60000000000000009</v>
      </c>
      <c r="L27" s="19">
        <f>[23]Agosto!$K$15</f>
        <v>0</v>
      </c>
      <c r="M27" s="19">
        <f>[23]Agosto!$K$16</f>
        <v>0</v>
      </c>
      <c r="N27" s="19">
        <f>[23]Agosto!$K$17</f>
        <v>0.2</v>
      </c>
      <c r="O27" s="19">
        <f>[23]Agosto!$K$18</f>
        <v>0</v>
      </c>
      <c r="P27" s="19">
        <f>[23]Agosto!$K$19</f>
        <v>0</v>
      </c>
      <c r="Q27" s="19">
        <f>[23]Agosto!$K$20</f>
        <v>0</v>
      </c>
      <c r="R27" s="19">
        <f>[23]Agosto!$K$21</f>
        <v>0</v>
      </c>
      <c r="S27" s="19">
        <f>[23]Agosto!$K$22</f>
        <v>0</v>
      </c>
      <c r="T27" s="19">
        <f>[23]Agosto!$K$23</f>
        <v>0</v>
      </c>
      <c r="U27" s="19">
        <f>[23]Agosto!$K$24</f>
        <v>0</v>
      </c>
      <c r="V27" s="18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35">
        <f t="shared" si="6"/>
        <v>0.8</v>
      </c>
      <c r="AH27" s="36">
        <f t="shared" si="7"/>
        <v>0.60000000000000009</v>
      </c>
      <c r="AI27" s="46">
        <f t="shared" si="2"/>
        <v>29</v>
      </c>
    </row>
    <row r="28" spans="1:37" ht="17.100000000000001" customHeight="1" x14ac:dyDescent="0.2">
      <c r="A28" s="16" t="s">
        <v>18</v>
      </c>
      <c r="B28" s="19">
        <f>[24]Agosto!$K$5</f>
        <v>0</v>
      </c>
      <c r="C28" s="19">
        <f>[24]Agosto!$K$6</f>
        <v>0</v>
      </c>
      <c r="D28" s="19">
        <f>[24]Agosto!$K$7</f>
        <v>0</v>
      </c>
      <c r="E28" s="19">
        <f>[24]Agosto!$K$8</f>
        <v>0</v>
      </c>
      <c r="F28" s="19">
        <f>[24]Agosto!$K$9</f>
        <v>0</v>
      </c>
      <c r="G28" s="19">
        <f>[24]Agosto!$K$10</f>
        <v>0</v>
      </c>
      <c r="H28" s="19">
        <f>[24]Agosto!$K$11</f>
        <v>0</v>
      </c>
      <c r="I28" s="19">
        <f>[24]Agosto!$K$12</f>
        <v>0</v>
      </c>
      <c r="J28" s="19">
        <f>[24]Agosto!$K$13</f>
        <v>0</v>
      </c>
      <c r="K28" s="19">
        <f>[24]Agosto!$K$14</f>
        <v>0</v>
      </c>
      <c r="L28" s="19">
        <f>[24]Agosto!$K$15</f>
        <v>0</v>
      </c>
      <c r="M28" s="19">
        <f>[24]Agosto!$K$16</f>
        <v>0</v>
      </c>
      <c r="N28" s="19">
        <f>[24]Agosto!$K$17</f>
        <v>0</v>
      </c>
      <c r="O28" s="19">
        <f>[24]Agosto!$K$18</f>
        <v>0</v>
      </c>
      <c r="P28" s="19">
        <f>[24]Agosto!$K$19</f>
        <v>0</v>
      </c>
      <c r="Q28" s="19">
        <f>[24]Agosto!$K$20</f>
        <v>0</v>
      </c>
      <c r="R28" s="19">
        <f>[24]Agosto!$K$21</f>
        <v>0</v>
      </c>
      <c r="S28" s="19">
        <f>[24]Agosto!$K$22</f>
        <v>0</v>
      </c>
      <c r="T28" s="19">
        <f>[24]Agosto!$K$23</f>
        <v>0</v>
      </c>
      <c r="U28" s="19">
        <f>[24]Agosto!$K$24</f>
        <v>0</v>
      </c>
      <c r="V28" s="19">
        <f>[24]Agosto!$K$25</f>
        <v>0</v>
      </c>
      <c r="W28" s="19">
        <f>[24]Agosto!$K$26</f>
        <v>0</v>
      </c>
      <c r="X28" s="19">
        <f>[24]Agosto!$K$27</f>
        <v>0</v>
      </c>
      <c r="Y28" s="19">
        <f>[24]Agosto!$K$28</f>
        <v>0</v>
      </c>
      <c r="Z28" s="19">
        <f>[24]Agosto!$K$29</f>
        <v>0</v>
      </c>
      <c r="AA28" s="19">
        <f>[24]Agosto!$K$30</f>
        <v>0</v>
      </c>
      <c r="AB28" s="19">
        <f>[24]Agosto!$K$31</f>
        <v>0</v>
      </c>
      <c r="AC28" s="19">
        <f>[24]Agosto!$K$32</f>
        <v>0</v>
      </c>
      <c r="AD28" s="19">
        <f>[24]Agosto!$K$33</f>
        <v>0</v>
      </c>
      <c r="AE28" s="19" t="str">
        <f>[24]Agosto!$K$34</f>
        <v>*</v>
      </c>
      <c r="AF28" s="19" t="str">
        <f>[24]Agosto!$K$35</f>
        <v>*</v>
      </c>
      <c r="AG28" s="35">
        <f t="shared" si="6"/>
        <v>0</v>
      </c>
      <c r="AH28" s="36">
        <f t="shared" si="7"/>
        <v>0</v>
      </c>
      <c r="AI28" s="46">
        <f t="shared" si="2"/>
        <v>29</v>
      </c>
    </row>
    <row r="29" spans="1:37" ht="17.100000000000001" customHeight="1" x14ac:dyDescent="0.2">
      <c r="A29" s="16" t="s">
        <v>19</v>
      </c>
      <c r="B29" s="19">
        <f>[25]Agosto!$K$5</f>
        <v>0</v>
      </c>
      <c r="C29" s="19">
        <f>[25]Agosto!$K$6</f>
        <v>0</v>
      </c>
      <c r="D29" s="19">
        <f>[25]Agosto!$K$7</f>
        <v>0</v>
      </c>
      <c r="E29" s="19">
        <f>[25]Agosto!$K$8</f>
        <v>0.4</v>
      </c>
      <c r="F29" s="19">
        <f>[25]Agosto!$K$9</f>
        <v>0</v>
      </c>
      <c r="G29" s="19">
        <f>[25]Agosto!$K$10</f>
        <v>0</v>
      </c>
      <c r="H29" s="19">
        <f>[25]Agosto!$K$11</f>
        <v>0</v>
      </c>
      <c r="I29" s="19">
        <f>[25]Agosto!$K$12</f>
        <v>0</v>
      </c>
      <c r="J29" s="19">
        <f>[25]Agosto!$K$13</f>
        <v>0</v>
      </c>
      <c r="K29" s="19">
        <f>[25]Agosto!$K$14</f>
        <v>1.2</v>
      </c>
      <c r="L29" s="19">
        <f>[25]Agosto!$K$15</f>
        <v>0.2</v>
      </c>
      <c r="M29" s="19">
        <f>[25]Agosto!$K$16</f>
        <v>0</v>
      </c>
      <c r="N29" s="19">
        <f>[25]Agosto!$K$17</f>
        <v>0</v>
      </c>
      <c r="O29" s="19">
        <f>[25]Agosto!$K$18</f>
        <v>0</v>
      </c>
      <c r="P29" s="19">
        <f>[25]Agosto!$K$19</f>
        <v>0</v>
      </c>
      <c r="Q29" s="19">
        <f>[25]Agosto!$K$20</f>
        <v>0</v>
      </c>
      <c r="R29" s="19">
        <f>[25]Agosto!$K$21</f>
        <v>0</v>
      </c>
      <c r="S29" s="19">
        <f>[25]Agosto!$K$22</f>
        <v>0</v>
      </c>
      <c r="T29" s="19">
        <f>[25]Agosto!$K$23</f>
        <v>0</v>
      </c>
      <c r="U29" s="19">
        <f>[25]Agosto!$K$24</f>
        <v>0</v>
      </c>
      <c r="V29" s="19">
        <f>[25]Agosto!$K$25</f>
        <v>0</v>
      </c>
      <c r="W29" s="19">
        <f>[25]Agosto!$K$26</f>
        <v>0</v>
      </c>
      <c r="X29" s="19">
        <f>[25]Agosto!$K$27</f>
        <v>0</v>
      </c>
      <c r="Y29" s="19">
        <f>[25]Agosto!$K$28</f>
        <v>0</v>
      </c>
      <c r="Z29" s="19">
        <f>[25]Agosto!$K$29</f>
        <v>1.4</v>
      </c>
      <c r="AA29" s="19">
        <f>[25]Agosto!$K$30</f>
        <v>7.2000000000000011</v>
      </c>
      <c r="AB29" s="19">
        <f>[25]Agosto!$K$31</f>
        <v>0.2</v>
      </c>
      <c r="AC29" s="19">
        <f>[25]Agosto!$K$32</f>
        <v>0</v>
      </c>
      <c r="AD29" s="19">
        <f>[25]Agosto!$K$33</f>
        <v>0</v>
      </c>
      <c r="AE29" s="19">
        <f>[25]Agosto!$K$34</f>
        <v>0</v>
      </c>
      <c r="AF29" s="19">
        <f>[25]Agosto!$K$35</f>
        <v>0</v>
      </c>
      <c r="AG29" s="35">
        <f t="shared" si="6"/>
        <v>10.600000000000001</v>
      </c>
      <c r="AH29" s="36">
        <f t="shared" si="7"/>
        <v>7.2000000000000011</v>
      </c>
      <c r="AI29" s="46">
        <f t="shared" si="2"/>
        <v>25</v>
      </c>
    </row>
    <row r="30" spans="1:37" ht="17.100000000000001" customHeight="1" x14ac:dyDescent="0.2">
      <c r="A30" s="16" t="s">
        <v>31</v>
      </c>
      <c r="B30" s="19">
        <f>[26]Agosto!$K$5</f>
        <v>0</v>
      </c>
      <c r="C30" s="19">
        <f>[26]Agosto!$K$6</f>
        <v>0</v>
      </c>
      <c r="D30" s="19">
        <f>[26]Agosto!$K$7</f>
        <v>0</v>
      </c>
      <c r="E30" s="19">
        <f>[26]Agosto!$K$8</f>
        <v>0</v>
      </c>
      <c r="F30" s="19">
        <f>[26]Agosto!$K$9</f>
        <v>0</v>
      </c>
      <c r="G30" s="19">
        <f>[26]Agosto!$K$10</f>
        <v>0</v>
      </c>
      <c r="H30" s="19">
        <f>[26]Agosto!$K$11</f>
        <v>0</v>
      </c>
      <c r="I30" s="19">
        <f>[26]Agosto!$K$12</f>
        <v>0</v>
      </c>
      <c r="J30" s="19">
        <f>[26]Agosto!$K$13</f>
        <v>0</v>
      </c>
      <c r="K30" s="19">
        <f>[26]Agosto!$K$14</f>
        <v>0</v>
      </c>
      <c r="L30" s="19">
        <f>[26]Agosto!$K$15</f>
        <v>0</v>
      </c>
      <c r="M30" s="19">
        <f>[26]Agosto!$K$16</f>
        <v>0</v>
      </c>
      <c r="N30" s="19">
        <f>[26]Agosto!$K$17</f>
        <v>0</v>
      </c>
      <c r="O30" s="19">
        <f>[26]Agosto!$K$18</f>
        <v>0</v>
      </c>
      <c r="P30" s="19">
        <f>[26]Agosto!$K$19</f>
        <v>0</v>
      </c>
      <c r="Q30" s="19">
        <f>[26]Agosto!$K$20</f>
        <v>0</v>
      </c>
      <c r="R30" s="19">
        <f>[26]Agosto!$K$21</f>
        <v>0</v>
      </c>
      <c r="S30" s="19">
        <f>[26]Agosto!$K$22</f>
        <v>0</v>
      </c>
      <c r="T30" s="19">
        <f>[26]Agosto!$K$23</f>
        <v>0</v>
      </c>
      <c r="U30" s="19">
        <f>[26]Agosto!$K$24</f>
        <v>0</v>
      </c>
      <c r="V30" s="19">
        <f>[26]Agosto!$K$25</f>
        <v>0</v>
      </c>
      <c r="W30" s="19">
        <f>[26]Agosto!$K$26</f>
        <v>0</v>
      </c>
      <c r="X30" s="19">
        <f>[26]Agosto!$K$27</f>
        <v>0</v>
      </c>
      <c r="Y30" s="19">
        <f>[26]Agosto!$K$28</f>
        <v>0</v>
      </c>
      <c r="Z30" s="19">
        <f>[26]Agosto!$K$29</f>
        <v>0</v>
      </c>
      <c r="AA30" s="19">
        <f>[26]Agosto!$K$30</f>
        <v>0</v>
      </c>
      <c r="AB30" s="19">
        <f>[26]Agosto!$K$31</f>
        <v>0</v>
      </c>
      <c r="AC30" s="19">
        <f>[26]Agosto!$K$32</f>
        <v>0</v>
      </c>
      <c r="AD30" s="19">
        <f>[26]Agosto!$K$33</f>
        <v>0</v>
      </c>
      <c r="AE30" s="19">
        <f>[26]Agosto!$K$34</f>
        <v>0</v>
      </c>
      <c r="AF30" s="19">
        <f>[26]Agosto!$K$35</f>
        <v>0</v>
      </c>
      <c r="AG30" s="35">
        <f t="shared" ref="AG30" si="10">SUM(B30:AF30)</f>
        <v>0</v>
      </c>
      <c r="AH30" s="36">
        <f t="shared" ref="AH30:AH31" si="11">MAX(B30:AF30)</f>
        <v>0</v>
      </c>
      <c r="AI30" s="46">
        <f t="shared" si="2"/>
        <v>31</v>
      </c>
    </row>
    <row r="31" spans="1:37" ht="17.100000000000001" customHeight="1" x14ac:dyDescent="0.2">
      <c r="A31" s="16" t="s">
        <v>48</v>
      </c>
      <c r="B31" s="19">
        <f>[27]Agosto!$K$5</f>
        <v>0</v>
      </c>
      <c r="C31" s="19">
        <f>[27]Agosto!$K$6</f>
        <v>0</v>
      </c>
      <c r="D31" s="19">
        <f>[27]Agosto!$K$7</f>
        <v>0</v>
      </c>
      <c r="E31" s="19">
        <f>[27]Agosto!$K$8</f>
        <v>0</v>
      </c>
      <c r="F31" s="19">
        <f>[27]Agosto!$K$9</f>
        <v>0</v>
      </c>
      <c r="G31" s="19">
        <f>[27]Agosto!$K$10</f>
        <v>0</v>
      </c>
      <c r="H31" s="19">
        <f>[27]Agosto!$K$11</f>
        <v>0</v>
      </c>
      <c r="I31" s="19">
        <f>[27]Agosto!$K$12</f>
        <v>0</v>
      </c>
      <c r="J31" s="19">
        <f>[27]Agosto!$K$13</f>
        <v>0</v>
      </c>
      <c r="K31" s="19">
        <f>[27]Agosto!$K$14</f>
        <v>0</v>
      </c>
      <c r="L31" s="19">
        <f>[27]Agosto!$K$15</f>
        <v>0</v>
      </c>
      <c r="M31" s="19">
        <f>[27]Agosto!$K$16</f>
        <v>0</v>
      </c>
      <c r="N31" s="19">
        <f>[27]Agosto!$K$17</f>
        <v>0</v>
      </c>
      <c r="O31" s="19">
        <f>[27]Agosto!$K$18</f>
        <v>0</v>
      </c>
      <c r="P31" s="19">
        <f>[27]Agosto!$K$19</f>
        <v>0</v>
      </c>
      <c r="Q31" s="19">
        <f>[27]Agosto!$K$20</f>
        <v>0</v>
      </c>
      <c r="R31" s="19">
        <f>[27]Agosto!$K$21</f>
        <v>0</v>
      </c>
      <c r="S31" s="19">
        <f>[27]Agosto!$K$22</f>
        <v>0</v>
      </c>
      <c r="T31" s="19">
        <f>[27]Agosto!$K$23</f>
        <v>0</v>
      </c>
      <c r="U31" s="19">
        <f>[27]Agosto!$K$24</f>
        <v>0</v>
      </c>
      <c r="V31" s="19">
        <f>[27]Agosto!$K$25</f>
        <v>0</v>
      </c>
      <c r="W31" s="19">
        <f>[27]Agosto!$K$26</f>
        <v>0</v>
      </c>
      <c r="X31" s="19">
        <f>[27]Agosto!$K$27</f>
        <v>0</v>
      </c>
      <c r="Y31" s="19">
        <f>[27]Agosto!$K$28</f>
        <v>0</v>
      </c>
      <c r="Z31" s="19">
        <f>[27]Agosto!$K$29</f>
        <v>0</v>
      </c>
      <c r="AA31" s="19">
        <f>[27]Agosto!$K$30</f>
        <v>0</v>
      </c>
      <c r="AB31" s="19">
        <f>[27]Agosto!$K$31</f>
        <v>0</v>
      </c>
      <c r="AC31" s="19">
        <f>[27]Agosto!$K$32</f>
        <v>0</v>
      </c>
      <c r="AD31" s="19">
        <f>[27]Agosto!$K$33</f>
        <v>0</v>
      </c>
      <c r="AE31" s="19">
        <f>[27]Agosto!$K$34</f>
        <v>0</v>
      </c>
      <c r="AF31" s="19">
        <f>[27]Agosto!$K$35</f>
        <v>0</v>
      </c>
      <c r="AG31" s="35">
        <f t="shared" ref="AG31" si="12">SUM(B31:AF31)</f>
        <v>0</v>
      </c>
      <c r="AH31" s="36">
        <f t="shared" si="11"/>
        <v>0</v>
      </c>
      <c r="AI31" s="46">
        <f t="shared" si="2"/>
        <v>31</v>
      </c>
    </row>
    <row r="32" spans="1:37" ht="17.100000000000001" customHeight="1" x14ac:dyDescent="0.2">
      <c r="A32" s="16" t="s">
        <v>20</v>
      </c>
      <c r="B32" s="18">
        <f>[28]Agosto!$K$5</f>
        <v>0</v>
      </c>
      <c r="C32" s="18">
        <f>[28]Agosto!$K$6</f>
        <v>0</v>
      </c>
      <c r="D32" s="18">
        <f>[28]Agosto!$K$7</f>
        <v>0</v>
      </c>
      <c r="E32" s="18">
        <f>[28]Agosto!$K$8</f>
        <v>0</v>
      </c>
      <c r="F32" s="18">
        <f>[28]Agosto!$K$9</f>
        <v>0</v>
      </c>
      <c r="G32" s="18">
        <f>[28]Agosto!$K$10</f>
        <v>0</v>
      </c>
      <c r="H32" s="18">
        <f>[28]Agosto!$K$11</f>
        <v>0</v>
      </c>
      <c r="I32" s="18">
        <f>[28]Agosto!$K$12</f>
        <v>0</v>
      </c>
      <c r="J32" s="18">
        <f>[28]Agosto!$K$13</f>
        <v>0</v>
      </c>
      <c r="K32" s="18">
        <f>[28]Agosto!$K$14</f>
        <v>0</v>
      </c>
      <c r="L32" s="18">
        <f>[28]Agosto!$K$15</f>
        <v>0</v>
      </c>
      <c r="M32" s="18">
        <f>[28]Agosto!$K$16</f>
        <v>0</v>
      </c>
      <c r="N32" s="18">
        <f>[28]Agosto!$K$17</f>
        <v>0</v>
      </c>
      <c r="O32" s="18">
        <f>[28]Agosto!$K$18</f>
        <v>0</v>
      </c>
      <c r="P32" s="18">
        <f>[28]Agosto!$K$19</f>
        <v>0</v>
      </c>
      <c r="Q32" s="18">
        <f>[28]Agosto!$K$20</f>
        <v>0</v>
      </c>
      <c r="R32" s="18">
        <f>[28]Agosto!$K$21</f>
        <v>0</v>
      </c>
      <c r="S32" s="18">
        <f>[28]Agosto!$K$22</f>
        <v>0</v>
      </c>
      <c r="T32" s="18">
        <f>[28]Agosto!$K$23</f>
        <v>0</v>
      </c>
      <c r="U32" s="18">
        <f>[28]Agosto!$K$24</f>
        <v>0</v>
      </c>
      <c r="V32" s="18">
        <f>[28]Agosto!$K$25</f>
        <v>0</v>
      </c>
      <c r="W32" s="18">
        <f>[28]Agosto!$K$26</f>
        <v>0</v>
      </c>
      <c r="X32" s="18">
        <f>[28]Agosto!$K$27</f>
        <v>0</v>
      </c>
      <c r="Y32" s="18">
        <f>[28]Agosto!$K$28</f>
        <v>0</v>
      </c>
      <c r="Z32" s="18">
        <f>[28]Agosto!$K$29</f>
        <v>0</v>
      </c>
      <c r="AA32" s="18">
        <f>[28]Agosto!$K$30</f>
        <v>0</v>
      </c>
      <c r="AB32" s="18">
        <f>[28]Agosto!$K$31</f>
        <v>0.60000000000000009</v>
      </c>
      <c r="AC32" s="18">
        <f>[28]Agosto!$K$32</f>
        <v>0</v>
      </c>
      <c r="AD32" s="18">
        <f>[28]Agosto!$K$33</f>
        <v>0</v>
      </c>
      <c r="AE32" s="18">
        <f>[28]Agosto!$K$34</f>
        <v>0</v>
      </c>
      <c r="AF32" s="18">
        <f>[28]Agosto!$K$35</f>
        <v>0</v>
      </c>
      <c r="AG32" s="35">
        <f t="shared" si="6"/>
        <v>0.60000000000000009</v>
      </c>
      <c r="AH32" s="36">
        <f t="shared" si="7"/>
        <v>0.60000000000000009</v>
      </c>
      <c r="AI32" s="46">
        <f t="shared" si="2"/>
        <v>30</v>
      </c>
      <c r="AK32" s="45" t="s">
        <v>52</v>
      </c>
    </row>
    <row r="33" spans="1:37" s="5" customFormat="1" ht="17.100000000000001" customHeight="1" x14ac:dyDescent="0.2">
      <c r="A33" s="31" t="s">
        <v>33</v>
      </c>
      <c r="B33" s="32">
        <f t="shared" ref="B33:AH33" si="13">MAX(B5:B32)</f>
        <v>0</v>
      </c>
      <c r="C33" s="32">
        <f t="shared" si="13"/>
        <v>0</v>
      </c>
      <c r="D33" s="32">
        <f t="shared" si="13"/>
        <v>0.2</v>
      </c>
      <c r="E33" s="32">
        <f t="shared" si="13"/>
        <v>0.4</v>
      </c>
      <c r="F33" s="32">
        <f t="shared" si="13"/>
        <v>0</v>
      </c>
      <c r="G33" s="32">
        <f t="shared" si="13"/>
        <v>0</v>
      </c>
      <c r="H33" s="32">
        <f t="shared" si="13"/>
        <v>0</v>
      </c>
      <c r="I33" s="32">
        <f t="shared" si="13"/>
        <v>0</v>
      </c>
      <c r="J33" s="32">
        <f t="shared" si="13"/>
        <v>1</v>
      </c>
      <c r="K33" s="32">
        <f t="shared" si="13"/>
        <v>3.1999999999999997</v>
      </c>
      <c r="L33" s="32">
        <f t="shared" si="13"/>
        <v>0.2</v>
      </c>
      <c r="M33" s="32">
        <f t="shared" si="13"/>
        <v>0</v>
      </c>
      <c r="N33" s="32">
        <f t="shared" si="13"/>
        <v>0.2</v>
      </c>
      <c r="O33" s="32">
        <f t="shared" si="13"/>
        <v>0.8</v>
      </c>
      <c r="P33" s="32">
        <f t="shared" si="13"/>
        <v>0</v>
      </c>
      <c r="Q33" s="32">
        <f t="shared" si="13"/>
        <v>0</v>
      </c>
      <c r="R33" s="32">
        <f t="shared" si="13"/>
        <v>0</v>
      </c>
      <c r="S33" s="32">
        <f t="shared" si="13"/>
        <v>0</v>
      </c>
      <c r="T33" s="32">
        <f t="shared" si="13"/>
        <v>0</v>
      </c>
      <c r="U33" s="32">
        <f t="shared" si="13"/>
        <v>0</v>
      </c>
      <c r="V33" s="32">
        <f t="shared" si="13"/>
        <v>0</v>
      </c>
      <c r="W33" s="32">
        <f t="shared" si="13"/>
        <v>0</v>
      </c>
      <c r="X33" s="32">
        <f t="shared" si="13"/>
        <v>3.6</v>
      </c>
      <c r="Y33" s="32">
        <f t="shared" si="13"/>
        <v>0</v>
      </c>
      <c r="Z33" s="32">
        <f t="shared" si="13"/>
        <v>1.4</v>
      </c>
      <c r="AA33" s="32">
        <f t="shared" si="13"/>
        <v>7.2000000000000011</v>
      </c>
      <c r="AB33" s="32">
        <f t="shared" si="13"/>
        <v>0.60000000000000009</v>
      </c>
      <c r="AC33" s="32">
        <f t="shared" si="13"/>
        <v>0.2</v>
      </c>
      <c r="AD33" s="32">
        <f t="shared" si="13"/>
        <v>0</v>
      </c>
      <c r="AE33" s="32">
        <f t="shared" si="13"/>
        <v>0</v>
      </c>
      <c r="AF33" s="32">
        <f t="shared" si="13"/>
        <v>1</v>
      </c>
      <c r="AG33" s="34">
        <f t="shared" si="13"/>
        <v>10.600000000000001</v>
      </c>
      <c r="AH33" s="38">
        <f t="shared" si="13"/>
        <v>7.2000000000000011</v>
      </c>
      <c r="AI33" s="30"/>
    </row>
    <row r="34" spans="1:37" s="12" customFormat="1" x14ac:dyDescent="0.2">
      <c r="A34" s="42" t="s">
        <v>36</v>
      </c>
      <c r="B34" s="43">
        <f t="shared" ref="B34:AG34" si="14">SUM(B5:B32)</f>
        <v>0</v>
      </c>
      <c r="C34" s="43">
        <f t="shared" si="14"/>
        <v>0</v>
      </c>
      <c r="D34" s="43">
        <f t="shared" si="14"/>
        <v>0.2</v>
      </c>
      <c r="E34" s="43">
        <f t="shared" si="14"/>
        <v>0.4</v>
      </c>
      <c r="F34" s="43">
        <f t="shared" si="14"/>
        <v>0</v>
      </c>
      <c r="G34" s="43">
        <f t="shared" si="14"/>
        <v>0</v>
      </c>
      <c r="H34" s="43">
        <f t="shared" si="14"/>
        <v>0</v>
      </c>
      <c r="I34" s="43">
        <f t="shared" si="14"/>
        <v>0</v>
      </c>
      <c r="J34" s="43">
        <f t="shared" si="14"/>
        <v>1.2</v>
      </c>
      <c r="K34" s="43">
        <f t="shared" si="14"/>
        <v>15.6</v>
      </c>
      <c r="L34" s="43">
        <f t="shared" si="14"/>
        <v>0.2</v>
      </c>
      <c r="M34" s="43">
        <f t="shared" si="14"/>
        <v>0</v>
      </c>
      <c r="N34" s="43">
        <f t="shared" si="14"/>
        <v>0.4</v>
      </c>
      <c r="O34" s="43">
        <f t="shared" si="14"/>
        <v>1.6</v>
      </c>
      <c r="P34" s="43">
        <f t="shared" si="14"/>
        <v>0</v>
      </c>
      <c r="Q34" s="43">
        <f t="shared" si="14"/>
        <v>0</v>
      </c>
      <c r="R34" s="43">
        <f t="shared" si="14"/>
        <v>0</v>
      </c>
      <c r="S34" s="43">
        <f t="shared" si="14"/>
        <v>0</v>
      </c>
      <c r="T34" s="43">
        <f t="shared" si="14"/>
        <v>0</v>
      </c>
      <c r="U34" s="43">
        <f t="shared" si="14"/>
        <v>0</v>
      </c>
      <c r="V34" s="43">
        <f t="shared" si="14"/>
        <v>0</v>
      </c>
      <c r="W34" s="43">
        <f t="shared" si="14"/>
        <v>0</v>
      </c>
      <c r="X34" s="43">
        <f t="shared" si="14"/>
        <v>4.6000000000000005</v>
      </c>
      <c r="Y34" s="43">
        <f t="shared" si="14"/>
        <v>0</v>
      </c>
      <c r="Z34" s="43">
        <f t="shared" si="14"/>
        <v>2.8</v>
      </c>
      <c r="AA34" s="43">
        <f t="shared" si="14"/>
        <v>16.600000000000001</v>
      </c>
      <c r="AB34" s="43">
        <f t="shared" si="14"/>
        <v>1.2000000000000002</v>
      </c>
      <c r="AC34" s="43">
        <f t="shared" si="14"/>
        <v>0.2</v>
      </c>
      <c r="AD34" s="43">
        <f t="shared" si="14"/>
        <v>0</v>
      </c>
      <c r="AE34" s="43">
        <f t="shared" si="14"/>
        <v>0</v>
      </c>
      <c r="AF34" s="43">
        <f t="shared" si="14"/>
        <v>1</v>
      </c>
      <c r="AG34" s="35">
        <f t="shared" si="14"/>
        <v>46</v>
      </c>
      <c r="AH34" s="41"/>
      <c r="AI34" s="29"/>
      <c r="AK34" s="12" t="s">
        <v>52</v>
      </c>
    </row>
    <row r="35" spans="1:37" x14ac:dyDescent="0.2">
      <c r="A35" s="50"/>
      <c r="B35" s="50" t="s">
        <v>62</v>
      </c>
      <c r="C35" s="50"/>
      <c r="D35" s="50"/>
      <c r="E35" s="50"/>
    </row>
    <row r="37" spans="1:37" x14ac:dyDescent="0.2">
      <c r="F37" s="2" t="s">
        <v>56</v>
      </c>
      <c r="U37" s="51"/>
      <c r="V37" s="50"/>
      <c r="W37" s="50"/>
      <c r="X37" s="50"/>
      <c r="Y37" s="50"/>
      <c r="Z37" s="50"/>
    </row>
    <row r="38" spans="1:37" x14ac:dyDescent="0.2">
      <c r="F38" s="49" t="s">
        <v>57</v>
      </c>
      <c r="AI38" s="15" t="s">
        <v>52</v>
      </c>
      <c r="AJ38" s="45" t="s">
        <v>52</v>
      </c>
    </row>
    <row r="39" spans="1:37" x14ac:dyDescent="0.2">
      <c r="D39" s="2" t="s">
        <v>52</v>
      </c>
      <c r="F39" s="2" t="s">
        <v>52</v>
      </c>
    </row>
    <row r="40" spans="1:37" x14ac:dyDescent="0.2">
      <c r="I40" s="2" t="s">
        <v>52</v>
      </c>
    </row>
    <row r="42" spans="1:37" x14ac:dyDescent="0.2">
      <c r="F42" s="2" t="s">
        <v>52</v>
      </c>
    </row>
    <row r="43" spans="1:37" x14ac:dyDescent="0.2">
      <c r="Q43" s="2" t="s">
        <v>52</v>
      </c>
      <c r="AG43" s="9" t="s">
        <v>52</v>
      </c>
    </row>
    <row r="44" spans="1:37" x14ac:dyDescent="0.2">
      <c r="M44" s="2" t="s">
        <v>52</v>
      </c>
      <c r="AB44" s="2" t="s">
        <v>52</v>
      </c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4 AG30 AI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workbookViewId="0">
      <selection activeCell="AH33" sqref="AH33"/>
    </sheetView>
  </sheetViews>
  <sheetFormatPr defaultRowHeight="12.75" x14ac:dyDescent="0.2"/>
  <cols>
    <col min="1" max="1" width="17.28515625" style="2" customWidth="1"/>
    <col min="2" max="2" width="5.42578125" style="2" bestFit="1" customWidth="1"/>
    <col min="3" max="3" width="5.42578125" style="2" customWidth="1"/>
    <col min="4" max="4" width="5.28515625" style="2" customWidth="1"/>
    <col min="5" max="5" width="5.42578125" style="2" bestFit="1" customWidth="1"/>
    <col min="6" max="6" width="5.42578125" style="2" customWidth="1"/>
    <col min="7" max="7" width="5.140625" style="2" customWidth="1"/>
    <col min="8" max="8" width="5.28515625" style="2" customWidth="1"/>
    <col min="9" max="9" width="5.42578125" style="2" customWidth="1"/>
    <col min="10" max="10" width="5.7109375" style="2" customWidth="1"/>
    <col min="11" max="15" width="5.42578125" style="2" bestFit="1" customWidth="1"/>
    <col min="16" max="16" width="5.42578125" style="2" customWidth="1"/>
    <col min="17" max="20" width="5.42578125" style="2" bestFit="1" customWidth="1"/>
    <col min="21" max="21" width="5.42578125" style="2" customWidth="1"/>
    <col min="22" max="22" width="5.42578125" style="2" bestFit="1" customWidth="1"/>
    <col min="23" max="23" width="5.140625" style="2" customWidth="1"/>
    <col min="24" max="24" width="5.42578125" style="2" bestFit="1" customWidth="1"/>
    <col min="25" max="25" width="5.85546875" style="2" customWidth="1"/>
    <col min="26" max="26" width="5.42578125" style="2" customWidth="1"/>
    <col min="27" max="27" width="5.140625" style="2" customWidth="1"/>
    <col min="28" max="28" width="5.42578125" style="2" bestFit="1" customWidth="1"/>
    <col min="29" max="29" width="5.7109375" style="2" customWidth="1"/>
    <col min="30" max="30" width="5.42578125" style="2" customWidth="1"/>
    <col min="31" max="31" width="5.28515625" style="2" customWidth="1"/>
    <col min="32" max="32" width="5.7109375" style="2" customWidth="1"/>
    <col min="33" max="33" width="7.140625" style="9" customWidth="1"/>
    <col min="34" max="34" width="6.42578125" style="13" customWidth="1"/>
  </cols>
  <sheetData>
    <row r="1" spans="1:36" ht="20.100000000000001" customHeight="1" x14ac:dyDescent="0.2">
      <c r="A1" s="61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6" ht="20.100000000000001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6" s="4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39</v>
      </c>
      <c r="AH3" s="37" t="s">
        <v>38</v>
      </c>
    </row>
    <row r="4" spans="1:36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37</v>
      </c>
      <c r="AH4" s="37" t="s">
        <v>37</v>
      </c>
    </row>
    <row r="5" spans="1:36" s="5" customFormat="1" ht="20.100000000000001" customHeight="1" x14ac:dyDescent="0.2">
      <c r="A5" s="16" t="s">
        <v>44</v>
      </c>
      <c r="B5" s="17">
        <f>[1]Agosto!$C$5</f>
        <v>35.200000000000003</v>
      </c>
      <c r="C5" s="17">
        <f>[1]Agosto!$C$6</f>
        <v>34.799999999999997</v>
      </c>
      <c r="D5" s="17">
        <f>[1]Agosto!$C$7</f>
        <v>35.5</v>
      </c>
      <c r="E5" s="17">
        <f>[1]Agosto!$C$8</f>
        <v>35.700000000000003</v>
      </c>
      <c r="F5" s="17">
        <f>[1]Agosto!$C$9</f>
        <v>35.1</v>
      </c>
      <c r="G5" s="17">
        <f>[1]Agosto!$C$10</f>
        <v>35.6</v>
      </c>
      <c r="H5" s="17">
        <f>[1]Agosto!$C$11</f>
        <v>34.5</v>
      </c>
      <c r="I5" s="17">
        <f>[1]Agosto!$C$12</f>
        <v>36.1</v>
      </c>
      <c r="J5" s="17">
        <f>[1]Agosto!$C$13</f>
        <v>35.6</v>
      </c>
      <c r="K5" s="17">
        <f>[1]Agosto!$C$14</f>
        <v>25.8</v>
      </c>
      <c r="L5" s="17">
        <f>[1]Agosto!$C$15</f>
        <v>20.6</v>
      </c>
      <c r="M5" s="17">
        <f>[1]Agosto!$C$16</f>
        <v>33.799999999999997</v>
      </c>
      <c r="N5" s="17">
        <f>[1]Agosto!$C$17</f>
        <v>35.5</v>
      </c>
      <c r="O5" s="17">
        <f>[1]Agosto!$C$18</f>
        <v>27.7</v>
      </c>
      <c r="P5" s="17">
        <f>[1]Agosto!$C$19</f>
        <v>22.1</v>
      </c>
      <c r="Q5" s="17">
        <f>[1]Agosto!$C$20</f>
        <v>26.8</v>
      </c>
      <c r="R5" s="17">
        <f>[1]Agosto!$C$21</f>
        <v>27.5</v>
      </c>
      <c r="S5" s="17">
        <f>[1]Agosto!$C$22</f>
        <v>28.9</v>
      </c>
      <c r="T5" s="17">
        <f>[1]Agosto!$C$23</f>
        <v>32.200000000000003</v>
      </c>
      <c r="U5" s="17">
        <f>[1]Agosto!$C$24</f>
        <v>33.1</v>
      </c>
      <c r="V5" s="17">
        <f>[1]Agosto!$C$25</f>
        <v>33.4</v>
      </c>
      <c r="W5" s="17">
        <f>[1]Agosto!$C$26</f>
        <v>35.299999999999997</v>
      </c>
      <c r="X5" s="17">
        <f>[1]Agosto!$C$27</f>
        <v>37.200000000000003</v>
      </c>
      <c r="Y5" s="17">
        <f>[1]Agosto!$C$28</f>
        <v>36.799999999999997</v>
      </c>
      <c r="Z5" s="17">
        <f>[1]Agosto!$C$29</f>
        <v>30</v>
      </c>
      <c r="AA5" s="17">
        <f>[1]Agosto!$C$30</f>
        <v>20.7</v>
      </c>
      <c r="AB5" s="17">
        <f>[1]Agosto!$C$31</f>
        <v>19.600000000000001</v>
      </c>
      <c r="AC5" s="17">
        <f>[1]Agosto!$C$32</f>
        <v>23.9</v>
      </c>
      <c r="AD5" s="17">
        <f>[1]Agosto!$C$33</f>
        <v>30.1</v>
      </c>
      <c r="AE5" s="17">
        <f>[1]Agosto!$C$34</f>
        <v>37</v>
      </c>
      <c r="AF5" s="17">
        <f>[1]Agosto!$C$35</f>
        <v>36.4</v>
      </c>
      <c r="AG5" s="34">
        <f>MAX(B5:AF5)</f>
        <v>37.200000000000003</v>
      </c>
      <c r="AH5" s="38">
        <f>AVERAGE(B5:AF5)</f>
        <v>31.370967741935488</v>
      </c>
    </row>
    <row r="6" spans="1:36" ht="17.100000000000001" customHeight="1" x14ac:dyDescent="0.2">
      <c r="A6" s="16" t="s">
        <v>0</v>
      </c>
      <c r="B6" s="18">
        <f>[2]Agosto!$C$5</f>
        <v>33</v>
      </c>
      <c r="C6" s="18">
        <f>[2]Agosto!$C$6</f>
        <v>33.299999999999997</v>
      </c>
      <c r="D6" s="18">
        <f>[2]Agosto!$C$7</f>
        <v>31.5</v>
      </c>
      <c r="E6" s="18">
        <f>[2]Agosto!$C$8</f>
        <v>28.6</v>
      </c>
      <c r="F6" s="18">
        <f>[2]Agosto!$C$9</f>
        <v>32.700000000000003</v>
      </c>
      <c r="G6" s="18">
        <f>[2]Agosto!$C$10</f>
        <v>33.5</v>
      </c>
      <c r="H6" s="18">
        <f>[2]Agosto!$C$11</f>
        <v>33</v>
      </c>
      <c r="I6" s="18">
        <f>[2]Agosto!$C$12</f>
        <v>32.700000000000003</v>
      </c>
      <c r="J6" s="18">
        <f>[2]Agosto!$C$13</f>
        <v>25.2</v>
      </c>
      <c r="K6" s="18">
        <f>[2]Agosto!$C$14</f>
        <v>17.100000000000001</v>
      </c>
      <c r="L6" s="18">
        <f>[2]Agosto!$C$15</f>
        <v>19.399999999999999</v>
      </c>
      <c r="M6" s="18">
        <f>[2]Agosto!$C$16</f>
        <v>29.4</v>
      </c>
      <c r="N6" s="18">
        <f>[2]Agosto!$C$17</f>
        <v>31.9</v>
      </c>
      <c r="O6" s="18">
        <f>[2]Agosto!$C$18</f>
        <v>16.8</v>
      </c>
      <c r="P6" s="18">
        <f>[2]Agosto!$C$19</f>
        <v>19.2</v>
      </c>
      <c r="Q6" s="18">
        <f>[2]Agosto!$C$20</f>
        <v>22.3</v>
      </c>
      <c r="R6" s="18">
        <f>[2]Agosto!$C$21</f>
        <v>24.6</v>
      </c>
      <c r="S6" s="18">
        <f>[2]Agosto!$C$22</f>
        <v>26</v>
      </c>
      <c r="T6" s="18">
        <f>[2]Agosto!$C$23</f>
        <v>28.8</v>
      </c>
      <c r="U6" s="18">
        <f>[2]Agosto!$C$24</f>
        <v>31.6</v>
      </c>
      <c r="V6" s="18">
        <f>[2]Agosto!$C$25</f>
        <v>32.5</v>
      </c>
      <c r="W6" s="18">
        <f>[2]Agosto!$C$26</f>
        <v>35.6</v>
      </c>
      <c r="X6" s="18">
        <f>[2]Agosto!$C$27</f>
        <v>27.4</v>
      </c>
      <c r="Y6" s="18">
        <f>[2]Agosto!$C$28</f>
        <v>19.100000000000001</v>
      </c>
      <c r="Z6" s="18">
        <f>[2]Agosto!$C$29</f>
        <v>12.3</v>
      </c>
      <c r="AA6" s="18">
        <f>[2]Agosto!$C$30</f>
        <v>12</v>
      </c>
      <c r="AB6" s="18">
        <f>[2]Agosto!$C$31</f>
        <v>16.2</v>
      </c>
      <c r="AC6" s="18">
        <f>[2]Agosto!$C$32</f>
        <v>21.9</v>
      </c>
      <c r="AD6" s="18">
        <f>[2]Agosto!$C$33</f>
        <v>26.5</v>
      </c>
      <c r="AE6" s="18">
        <f>[2]Agosto!$C$34</f>
        <v>32.9</v>
      </c>
      <c r="AF6" s="18">
        <f>[2]Agosto!$C$35</f>
        <v>35.6</v>
      </c>
      <c r="AG6" s="35">
        <f t="shared" ref="AG6:AG16" si="1">MAX(B6:AF6)</f>
        <v>35.6</v>
      </c>
      <c r="AH6" s="36">
        <f t="shared" ref="AH6:AH16" si="2">AVERAGE(B6:AF6)</f>
        <v>26.535483870967742</v>
      </c>
    </row>
    <row r="7" spans="1:36" ht="17.100000000000001" customHeight="1" x14ac:dyDescent="0.2">
      <c r="A7" s="16" t="s">
        <v>1</v>
      </c>
      <c r="B7" s="18">
        <f>[3]Agosto!$C$5</f>
        <v>34.5</v>
      </c>
      <c r="C7" s="18">
        <f>[3]Agosto!$C$6</f>
        <v>34.9</v>
      </c>
      <c r="D7" s="18">
        <f>[3]Agosto!$C$7</f>
        <v>33.700000000000003</v>
      </c>
      <c r="E7" s="18">
        <f>[3]Agosto!$C$8</f>
        <v>34</v>
      </c>
      <c r="F7" s="18">
        <f>[3]Agosto!$C$9</f>
        <v>35.4</v>
      </c>
      <c r="G7" s="18">
        <f>[3]Agosto!$C$10</f>
        <v>36.299999999999997</v>
      </c>
      <c r="H7" s="18">
        <f>[3]Agosto!$C$11</f>
        <v>34.799999999999997</v>
      </c>
      <c r="I7" s="18">
        <f>[3]Agosto!$C$12</f>
        <v>32.700000000000003</v>
      </c>
      <c r="J7" s="18">
        <f>[3]Agosto!$C$13</f>
        <v>29</v>
      </c>
      <c r="K7" s="18">
        <f>[3]Agosto!$C$14</f>
        <v>18.2</v>
      </c>
      <c r="L7" s="18">
        <f>[3]Agosto!$C$15</f>
        <v>22</v>
      </c>
      <c r="M7" s="18">
        <f>[3]Agosto!$C$16</f>
        <v>32.1</v>
      </c>
      <c r="N7" s="18">
        <f>[3]Agosto!$C$17</f>
        <v>33.1</v>
      </c>
      <c r="O7" s="18">
        <f>[3]Agosto!$C$18</f>
        <v>20.9</v>
      </c>
      <c r="P7" s="18">
        <f>[3]Agosto!$C$19</f>
        <v>22.5</v>
      </c>
      <c r="Q7" s="18">
        <f>[3]Agosto!$C$20</f>
        <v>26.9</v>
      </c>
      <c r="R7" s="18">
        <f>[3]Agosto!$C$21</f>
        <v>29.2</v>
      </c>
      <c r="S7" s="18">
        <f>[3]Agosto!$C$22</f>
        <v>30.3</v>
      </c>
      <c r="T7" s="18">
        <f>[3]Agosto!$C$23</f>
        <v>33.799999999999997</v>
      </c>
      <c r="U7" s="18">
        <f>[3]Agosto!$C$24</f>
        <v>35.299999999999997</v>
      </c>
      <c r="V7" s="18">
        <f>[3]Agosto!$C$25</f>
        <v>36.299999999999997</v>
      </c>
      <c r="W7" s="18">
        <f>[3]Agosto!$C$26</f>
        <v>36</v>
      </c>
      <c r="X7" s="18">
        <f>[3]Agosto!$C$27</f>
        <v>32.9</v>
      </c>
      <c r="Y7" s="18">
        <f>[3]Agosto!$C$28</f>
        <v>25.9</v>
      </c>
      <c r="Z7" s="18">
        <f>[3]Agosto!$C$29</f>
        <v>18.3</v>
      </c>
      <c r="AA7" s="18">
        <f>[3]Agosto!$C$30</f>
        <v>15.8</v>
      </c>
      <c r="AB7" s="18">
        <f>[3]Agosto!$C$31</f>
        <v>21.1</v>
      </c>
      <c r="AC7" s="18">
        <f>[3]Agosto!$C$32</f>
        <v>23.9</v>
      </c>
      <c r="AD7" s="18">
        <f>[3]Agosto!$C$33</f>
        <v>29.9</v>
      </c>
      <c r="AE7" s="18">
        <f>[3]Agosto!$C$34</f>
        <v>36.4</v>
      </c>
      <c r="AF7" s="18">
        <f>[3]Agosto!$C$35</f>
        <v>37.5</v>
      </c>
      <c r="AG7" s="35">
        <f t="shared" si="1"/>
        <v>37.5</v>
      </c>
      <c r="AH7" s="36">
        <f t="shared" si="2"/>
        <v>29.793548387096763</v>
      </c>
    </row>
    <row r="8" spans="1:36" ht="17.100000000000001" customHeight="1" x14ac:dyDescent="0.2">
      <c r="A8" s="16" t="s">
        <v>53</v>
      </c>
      <c r="B8" s="18">
        <f>[4]Agosto!$C$5</f>
        <v>31.8</v>
      </c>
      <c r="C8" s="18">
        <f>[4]Agosto!$C$6</f>
        <v>32.6</v>
      </c>
      <c r="D8" s="18">
        <f>[4]Agosto!$C$7</f>
        <v>33.299999999999997</v>
      </c>
      <c r="E8" s="18">
        <f>[4]Agosto!$C$8</f>
        <v>32.200000000000003</v>
      </c>
      <c r="F8" s="18">
        <f>[4]Agosto!$C$9</f>
        <v>32.799999999999997</v>
      </c>
      <c r="G8" s="18">
        <f>[4]Agosto!$C$10</f>
        <v>32.799999999999997</v>
      </c>
      <c r="H8" s="18">
        <f>[4]Agosto!$C$11</f>
        <v>32.9</v>
      </c>
      <c r="I8" s="18">
        <f>[4]Agosto!$C$12</f>
        <v>32.700000000000003</v>
      </c>
      <c r="J8" s="18">
        <f>[4]Agosto!$C$13</f>
        <v>33.299999999999997</v>
      </c>
      <c r="K8" s="18">
        <f>[4]Agosto!$C$14</f>
        <v>25.8</v>
      </c>
      <c r="L8" s="18">
        <f>[4]Agosto!$C$15</f>
        <v>18.2</v>
      </c>
      <c r="M8" s="18">
        <f>[4]Agosto!$C$16</f>
        <v>29</v>
      </c>
      <c r="N8" s="18">
        <f>[4]Agosto!$C$17</f>
        <v>33.6</v>
      </c>
      <c r="O8" s="18">
        <f>[4]Agosto!$C$18</f>
        <v>26.3</v>
      </c>
      <c r="P8" s="18">
        <f>[4]Agosto!$C$19</f>
        <v>20</v>
      </c>
      <c r="Q8" s="18">
        <f>[4]Agosto!$C$20</f>
        <v>23</v>
      </c>
      <c r="R8" s="18">
        <f>[4]Agosto!$C$21</f>
        <v>24.6</v>
      </c>
      <c r="S8" s="18">
        <f>[4]Agosto!$C$22</f>
        <v>25.5</v>
      </c>
      <c r="T8" s="18">
        <f>[4]Agosto!$C$23</f>
        <v>28.6</v>
      </c>
      <c r="U8" s="18">
        <f>[4]Agosto!$C$24</f>
        <v>29.2</v>
      </c>
      <c r="V8" s="18">
        <f>[4]Agosto!$C$25</f>
        <v>31.5</v>
      </c>
      <c r="W8" s="18">
        <f>[4]Agosto!$C$26</f>
        <v>33.5</v>
      </c>
      <c r="X8" s="18">
        <f>[4]Agosto!$C$27</f>
        <v>35.1</v>
      </c>
      <c r="Y8" s="18">
        <f>[4]Agosto!$C$28</f>
        <v>34.1</v>
      </c>
      <c r="Z8" s="18">
        <f>[4]Agosto!$C$29</f>
        <v>24.6</v>
      </c>
      <c r="AA8" s="18">
        <f>[4]Agosto!$C$30</f>
        <v>17.7</v>
      </c>
      <c r="AB8" s="18">
        <f>[4]Agosto!$C$31</f>
        <v>15.9</v>
      </c>
      <c r="AC8" s="18">
        <f>[4]Agosto!$C$32</f>
        <v>21.3</v>
      </c>
      <c r="AD8" s="18">
        <f>[4]Agosto!$C$33</f>
        <v>25.3</v>
      </c>
      <c r="AE8" s="18">
        <f>[4]Agosto!$C$34</f>
        <v>33.200000000000003</v>
      </c>
      <c r="AF8" s="18">
        <f>[4]Agosto!$C$35</f>
        <v>33</v>
      </c>
      <c r="AG8" s="35">
        <f t="shared" si="1"/>
        <v>35.1</v>
      </c>
      <c r="AH8" s="36">
        <f t="shared" si="2"/>
        <v>28.496774193548394</v>
      </c>
    </row>
    <row r="9" spans="1:36" ht="17.100000000000001" customHeight="1" x14ac:dyDescent="0.2">
      <c r="A9" s="16" t="s">
        <v>45</v>
      </c>
      <c r="B9" s="18">
        <f>[5]Agosto!$C$5</f>
        <v>34.4</v>
      </c>
      <c r="C9" s="18">
        <v>34.1</v>
      </c>
      <c r="D9" s="18">
        <v>33.200000000000003</v>
      </c>
      <c r="E9" s="18">
        <v>32</v>
      </c>
      <c r="F9" s="18">
        <v>34.4</v>
      </c>
      <c r="G9" s="18">
        <v>36.4</v>
      </c>
      <c r="H9" s="18">
        <v>35</v>
      </c>
      <c r="I9" s="18">
        <v>33.9</v>
      </c>
      <c r="J9" s="18">
        <v>24.2</v>
      </c>
      <c r="K9" s="18">
        <v>18.899999999999999</v>
      </c>
      <c r="L9" s="18">
        <v>22.9</v>
      </c>
      <c r="M9" s="18">
        <v>31.8</v>
      </c>
      <c r="N9" s="18">
        <v>32.799999999999997</v>
      </c>
      <c r="O9" s="18">
        <v>17.899999999999999</v>
      </c>
      <c r="P9" s="18">
        <v>21.7</v>
      </c>
      <c r="Q9" s="18">
        <v>26.7</v>
      </c>
      <c r="R9" s="18">
        <v>27.1</v>
      </c>
      <c r="S9" s="18">
        <v>30.5</v>
      </c>
      <c r="T9" s="18">
        <v>33.6</v>
      </c>
      <c r="U9" s="18">
        <v>34.700000000000003</v>
      </c>
      <c r="V9" s="18">
        <v>35.299999999999997</v>
      </c>
      <c r="W9" s="18">
        <v>35.299999999999997</v>
      </c>
      <c r="X9" s="18">
        <v>26.5</v>
      </c>
      <c r="Y9" s="18">
        <v>18.600000000000001</v>
      </c>
      <c r="Z9" s="18">
        <v>13</v>
      </c>
      <c r="AA9" s="18">
        <v>12.3</v>
      </c>
      <c r="AB9" s="18">
        <v>17.600000000000001</v>
      </c>
      <c r="AC9" s="18">
        <v>24.6</v>
      </c>
      <c r="AD9" s="18">
        <v>29.2</v>
      </c>
      <c r="AE9" s="18">
        <v>35.700000000000003</v>
      </c>
      <c r="AF9" s="18">
        <v>38.299999999999997</v>
      </c>
      <c r="AG9" s="35">
        <f t="shared" si="1"/>
        <v>38.299999999999997</v>
      </c>
      <c r="AH9" s="36">
        <f t="shared" si="2"/>
        <v>28.470967741935482</v>
      </c>
      <c r="AJ9" s="45" t="s">
        <v>52</v>
      </c>
    </row>
    <row r="10" spans="1:36" ht="17.100000000000001" customHeight="1" x14ac:dyDescent="0.2">
      <c r="A10" s="16" t="s">
        <v>2</v>
      </c>
      <c r="B10" s="18">
        <f>[6]Agosto!$C$5</f>
        <v>32.9</v>
      </c>
      <c r="C10" s="18">
        <f>[6]Agosto!$C$6</f>
        <v>32.700000000000003</v>
      </c>
      <c r="D10" s="18">
        <f>[6]Agosto!$C$7</f>
        <v>32.5</v>
      </c>
      <c r="E10" s="18">
        <f>[6]Agosto!$C$8</f>
        <v>32.299999999999997</v>
      </c>
      <c r="F10" s="18">
        <f>[6]Agosto!$C$9</f>
        <v>33.5</v>
      </c>
      <c r="G10" s="18">
        <f>[6]Agosto!$C$10</f>
        <v>33.6</v>
      </c>
      <c r="H10" s="18">
        <f>[6]Agosto!$C$11</f>
        <v>32.9</v>
      </c>
      <c r="I10" s="18">
        <f>[6]Agosto!$C$12</f>
        <v>31.8</v>
      </c>
      <c r="J10" s="18">
        <f>[6]Agosto!$C$13</f>
        <v>31.4</v>
      </c>
      <c r="K10" s="18">
        <f>[6]Agosto!$C$14</f>
        <v>16.899999999999999</v>
      </c>
      <c r="L10" s="18">
        <f>[6]Agosto!$C$15</f>
        <v>20.9</v>
      </c>
      <c r="M10" s="18">
        <f>[6]Agosto!$C$16</f>
        <v>30.9</v>
      </c>
      <c r="N10" s="18">
        <f>[6]Agosto!$C$17</f>
        <v>31</v>
      </c>
      <c r="O10" s="18">
        <f>[6]Agosto!$C$18</f>
        <v>23.9</v>
      </c>
      <c r="P10" s="18">
        <f>[6]Agosto!$C$19</f>
        <v>21</v>
      </c>
      <c r="Q10" s="18">
        <f>[6]Agosto!$C$20</f>
        <v>26.3</v>
      </c>
      <c r="R10" s="18">
        <f>[6]Agosto!$C$21</f>
        <v>27.4</v>
      </c>
      <c r="S10" s="18">
        <f>[6]Agosto!$C$22</f>
        <v>28.2</v>
      </c>
      <c r="T10" s="18">
        <f>[6]Agosto!$C$23</f>
        <v>31.6</v>
      </c>
      <c r="U10" s="18">
        <f>[6]Agosto!$C$24</f>
        <v>32.5</v>
      </c>
      <c r="V10" s="18">
        <f>[6]Agosto!$C$25</f>
        <v>32.700000000000003</v>
      </c>
      <c r="W10" s="18">
        <f>[6]Agosto!$C$26</f>
        <v>33.9</v>
      </c>
      <c r="X10" s="18">
        <f>[6]Agosto!$C$27</f>
        <v>33.1</v>
      </c>
      <c r="Y10" s="18">
        <f>[6]Agosto!$C$28</f>
        <v>30.7</v>
      </c>
      <c r="Z10" s="18">
        <f>[6]Agosto!$C$29</f>
        <v>19.899999999999999</v>
      </c>
      <c r="AA10" s="18">
        <f>[6]Agosto!$C$30</f>
        <v>13.3</v>
      </c>
      <c r="AB10" s="18">
        <f>[6]Agosto!$C$31</f>
        <v>19.5</v>
      </c>
      <c r="AC10" s="18">
        <f>[6]Agosto!$C$32</f>
        <v>23.1</v>
      </c>
      <c r="AD10" s="18">
        <f>[6]Agosto!$C$33</f>
        <v>28.9</v>
      </c>
      <c r="AE10" s="18">
        <f>[6]Agosto!$C$34</f>
        <v>34.4</v>
      </c>
      <c r="AF10" s="18">
        <f>[6]Agosto!$C$35</f>
        <v>34.700000000000003</v>
      </c>
      <c r="AG10" s="35">
        <f t="shared" si="1"/>
        <v>34.700000000000003</v>
      </c>
      <c r="AH10" s="36">
        <f t="shared" si="2"/>
        <v>28.658064516129031</v>
      </c>
      <c r="AJ10" s="45" t="s">
        <v>52</v>
      </c>
    </row>
    <row r="11" spans="1:36" ht="17.100000000000001" customHeight="1" x14ac:dyDescent="0.2">
      <c r="A11" s="16" t="s">
        <v>3</v>
      </c>
      <c r="B11" s="18">
        <f>[7]Agosto!$C$5</f>
        <v>33</v>
      </c>
      <c r="C11" s="18">
        <f>[7]Agosto!$C$6</f>
        <v>33.299999999999997</v>
      </c>
      <c r="D11" s="18">
        <f>[7]Agosto!$C$7</f>
        <v>33.1</v>
      </c>
      <c r="E11" s="18">
        <f>[7]Agosto!$C$8</f>
        <v>34.200000000000003</v>
      </c>
      <c r="F11" s="18">
        <f>[7]Agosto!$C$9</f>
        <v>33.4</v>
      </c>
      <c r="G11" s="18">
        <f>[7]Agosto!$C$10</f>
        <v>33.6</v>
      </c>
      <c r="H11" s="18">
        <f>[7]Agosto!$C$11</f>
        <v>32.9</v>
      </c>
      <c r="I11" s="18">
        <f>[7]Agosto!$C$12</f>
        <v>33.6</v>
      </c>
      <c r="J11" s="18">
        <f>[7]Agosto!$C$13</f>
        <v>34.6</v>
      </c>
      <c r="K11" s="18">
        <f>[7]Agosto!$C$14</f>
        <v>29.9</v>
      </c>
      <c r="L11" s="18">
        <f>[7]Agosto!$C$15</f>
        <v>24.9</v>
      </c>
      <c r="M11" s="18">
        <f>[7]Agosto!$C$16</f>
        <v>32.4</v>
      </c>
      <c r="N11" s="18">
        <f>[7]Agosto!$C$17</f>
        <v>34.299999999999997</v>
      </c>
      <c r="O11" s="18">
        <f>[7]Agosto!$C$18</f>
        <v>27.4</v>
      </c>
      <c r="P11" s="18">
        <f>[7]Agosto!$C$19</f>
        <v>22.7</v>
      </c>
      <c r="Q11" s="18">
        <f>[7]Agosto!$C$20</f>
        <v>31.1</v>
      </c>
      <c r="R11" s="18">
        <f>[7]Agosto!$C$21</f>
        <v>31.3</v>
      </c>
      <c r="S11" s="18">
        <f>[7]Agosto!$C$22</f>
        <v>30.6</v>
      </c>
      <c r="T11" s="18">
        <f>[7]Agosto!$C$23</f>
        <v>32.5</v>
      </c>
      <c r="U11" s="18">
        <f>[7]Agosto!$C$24</f>
        <v>32</v>
      </c>
      <c r="V11" s="18">
        <f>[7]Agosto!$C$25</f>
        <v>31.3</v>
      </c>
      <c r="W11" s="18">
        <f>[7]Agosto!$C$26</f>
        <v>33.799999999999997</v>
      </c>
      <c r="X11" s="18">
        <f>[7]Agosto!$C$27</f>
        <v>35.1</v>
      </c>
      <c r="Y11" s="18">
        <f>[7]Agosto!$C$28</f>
        <v>35.299999999999997</v>
      </c>
      <c r="Z11" s="18">
        <f>[7]Agosto!$C$29</f>
        <v>35.200000000000003</v>
      </c>
      <c r="AA11" s="18">
        <f>[7]Agosto!$C$30</f>
        <v>28.3</v>
      </c>
      <c r="AB11" s="18">
        <f>[7]Agosto!$C$31</f>
        <v>20.9</v>
      </c>
      <c r="AC11" s="18">
        <f>[7]Agosto!$C$32</f>
        <v>24.6</v>
      </c>
      <c r="AD11" s="18">
        <f>[7]Agosto!$C$33</f>
        <v>31.1</v>
      </c>
      <c r="AE11" s="18">
        <f>[7]Agosto!$C$34</f>
        <v>35.5</v>
      </c>
      <c r="AF11" s="18">
        <f>[7]Agosto!$C$35</f>
        <v>34.799999999999997</v>
      </c>
      <c r="AG11" s="35">
        <f t="shared" si="1"/>
        <v>35.5</v>
      </c>
      <c r="AH11" s="36">
        <f t="shared" si="2"/>
        <v>31.50645161290322</v>
      </c>
    </row>
    <row r="12" spans="1:36" ht="17.100000000000001" customHeight="1" x14ac:dyDescent="0.2">
      <c r="A12" s="16" t="s">
        <v>4</v>
      </c>
      <c r="B12" s="18">
        <f>[8]Agosto!$C$5</f>
        <v>30.6</v>
      </c>
      <c r="C12" s="18">
        <f>[8]Agosto!$C$6</f>
        <v>31</v>
      </c>
      <c r="D12" s="18">
        <f>[8]Agosto!$C$7</f>
        <v>30.2</v>
      </c>
      <c r="E12" s="18">
        <f>[8]Agosto!$C$8</f>
        <v>31.2</v>
      </c>
      <c r="F12" s="18">
        <f>[8]Agosto!$C$9</f>
        <v>30.5</v>
      </c>
      <c r="G12" s="18">
        <f>[8]Agosto!$C$10</f>
        <v>30.9</v>
      </c>
      <c r="H12" s="18">
        <f>[8]Agosto!$C$11</f>
        <v>30.8</v>
      </c>
      <c r="I12" s="18">
        <f>[8]Agosto!$C$12</f>
        <v>31.1</v>
      </c>
      <c r="J12" s="18">
        <f>[8]Agosto!$C$13</f>
        <v>32.6</v>
      </c>
      <c r="K12" s="18">
        <f>[8]Agosto!$C$14</f>
        <v>23.1</v>
      </c>
      <c r="L12" s="18">
        <f>[8]Agosto!$C$15</f>
        <v>24.5</v>
      </c>
      <c r="M12" s="18">
        <f>[8]Agosto!$C$16</f>
        <v>29.7</v>
      </c>
      <c r="N12" s="18">
        <f>[8]Agosto!$C$17</f>
        <v>31.2</v>
      </c>
      <c r="O12" s="18">
        <f>[8]Agosto!$C$18</f>
        <v>23.8</v>
      </c>
      <c r="P12" s="18">
        <f>[8]Agosto!$C$19</f>
        <v>20.2</v>
      </c>
      <c r="Q12" s="18">
        <f>[8]Agosto!$C$20</f>
        <v>29.7</v>
      </c>
      <c r="R12" s="18">
        <f>[8]Agosto!$C$21</f>
        <v>28.1</v>
      </c>
      <c r="S12" s="18">
        <f>[8]Agosto!$C$22</f>
        <v>30</v>
      </c>
      <c r="T12" s="18">
        <f>[8]Agosto!$C$23</f>
        <v>29.7</v>
      </c>
      <c r="U12" s="18">
        <f>[8]Agosto!$C$24</f>
        <v>29.7</v>
      </c>
      <c r="V12" s="18">
        <f>[8]Agosto!$C$25</f>
        <v>29.1</v>
      </c>
      <c r="W12" s="18">
        <f>[8]Agosto!$C$26</f>
        <v>31.5</v>
      </c>
      <c r="X12" s="18">
        <f>[8]Agosto!$C$27</f>
        <v>32.9</v>
      </c>
      <c r="Y12" s="18">
        <f>[8]Agosto!$C$28</f>
        <v>33.200000000000003</v>
      </c>
      <c r="Z12" s="18">
        <f>[8]Agosto!$C$29</f>
        <v>31.8</v>
      </c>
      <c r="AA12" s="18">
        <f>[8]Agosto!$C$30</f>
        <v>23.6</v>
      </c>
      <c r="AB12" s="18">
        <f>[8]Agosto!$C$31</f>
        <v>17.7</v>
      </c>
      <c r="AC12" s="18">
        <f>[8]Agosto!$C$32</f>
        <v>22.4</v>
      </c>
      <c r="AD12" s="18">
        <f>[8]Agosto!$C$33</f>
        <v>29.3</v>
      </c>
      <c r="AE12" s="18">
        <f>[8]Agosto!$C$34</f>
        <v>33.4</v>
      </c>
      <c r="AF12" s="18">
        <f>[8]Agosto!$C$35</f>
        <v>32.1</v>
      </c>
      <c r="AG12" s="35">
        <f t="shared" si="1"/>
        <v>33.4</v>
      </c>
      <c r="AH12" s="36">
        <f t="shared" si="2"/>
        <v>28.890322580645165</v>
      </c>
    </row>
    <row r="13" spans="1:36" ht="17.100000000000001" customHeight="1" x14ac:dyDescent="0.2">
      <c r="A13" s="16" t="s">
        <v>5</v>
      </c>
      <c r="B13" s="18">
        <f>[9]Agosto!$C$5</f>
        <v>33.200000000000003</v>
      </c>
      <c r="C13" s="18">
        <f>[9]Agosto!$C$6</f>
        <v>33.1</v>
      </c>
      <c r="D13" s="18">
        <f>[9]Agosto!$C$7</f>
        <v>30.2</v>
      </c>
      <c r="E13" s="18">
        <f>[9]Agosto!$C$8</f>
        <v>34.700000000000003</v>
      </c>
      <c r="F13" s="18">
        <f>[9]Agosto!$C$9</f>
        <v>31.9</v>
      </c>
      <c r="G13" s="18">
        <f>[9]Agosto!$C$10</f>
        <v>33.6</v>
      </c>
      <c r="H13" s="18">
        <f>[9]Agosto!$C$11</f>
        <v>32.5</v>
      </c>
      <c r="I13" s="18">
        <f>[9]Agosto!$C$12</f>
        <v>31.8</v>
      </c>
      <c r="J13" s="18">
        <f>[9]Agosto!$C$13</f>
        <v>27.9</v>
      </c>
      <c r="K13" s="18">
        <f>[9]Agosto!$C$14</f>
        <v>20.3</v>
      </c>
      <c r="L13" s="18">
        <f>[9]Agosto!$C$15</f>
        <v>21.9</v>
      </c>
      <c r="M13" s="18">
        <f>[9]Agosto!$C$16</f>
        <v>28.6</v>
      </c>
      <c r="N13" s="18">
        <f>[9]Agosto!$C$17</f>
        <v>33.4</v>
      </c>
      <c r="O13" s="18">
        <f>[9]Agosto!$C$18</f>
        <v>24.6</v>
      </c>
      <c r="P13" s="18">
        <f>[9]Agosto!$C$19</f>
        <v>21.2</v>
      </c>
      <c r="Q13" s="18">
        <f>[9]Agosto!$C$20</f>
        <v>26.5</v>
      </c>
      <c r="R13" s="18">
        <f>[9]Agosto!$C$21</f>
        <v>28.4</v>
      </c>
      <c r="S13" s="18">
        <f>[9]Agosto!$C$22</f>
        <v>30.5</v>
      </c>
      <c r="T13" s="18">
        <f>[9]Agosto!$C$23</f>
        <v>31.9</v>
      </c>
      <c r="U13" s="18">
        <f>[9]Agosto!$C$24</f>
        <v>33.9</v>
      </c>
      <c r="V13" s="18">
        <f>[9]Agosto!$C$25</f>
        <v>32.799999999999997</v>
      </c>
      <c r="W13" s="18">
        <f>[9]Agosto!$C$26</f>
        <v>34.1</v>
      </c>
      <c r="X13" s="18">
        <f>[9]Agosto!$C$27</f>
        <v>28.7</v>
      </c>
      <c r="Y13" s="18">
        <f>[9]Agosto!$C$28</f>
        <v>23.1</v>
      </c>
      <c r="Z13" s="18">
        <f>[9]Agosto!$C$29</f>
        <v>19.100000000000001</v>
      </c>
      <c r="AA13" s="18">
        <f>[9]Agosto!$C$30</f>
        <v>14.6</v>
      </c>
      <c r="AB13" s="18">
        <f>[9]Agosto!$C$31</f>
        <v>20.2</v>
      </c>
      <c r="AC13" s="18">
        <f>[9]Agosto!$C$32</f>
        <v>23</v>
      </c>
      <c r="AD13" s="18">
        <f>[9]Agosto!$C$33</f>
        <v>27.7</v>
      </c>
      <c r="AE13" s="18">
        <f>[9]Agosto!$C$34</f>
        <v>32.799999999999997</v>
      </c>
      <c r="AF13" s="18">
        <f>[9]Agosto!$C$35</f>
        <v>34.9</v>
      </c>
      <c r="AG13" s="35">
        <f t="shared" si="1"/>
        <v>34.9</v>
      </c>
      <c r="AH13" s="36">
        <f t="shared" si="2"/>
        <v>28.42258064516129</v>
      </c>
    </row>
    <row r="14" spans="1:36" ht="17.100000000000001" customHeight="1" x14ac:dyDescent="0.2">
      <c r="A14" s="16" t="s">
        <v>47</v>
      </c>
      <c r="B14" s="18">
        <f>[10]Agosto!$C$5</f>
        <v>32.299999999999997</v>
      </c>
      <c r="C14" s="18">
        <f>[10]Agosto!$C$6</f>
        <v>32.5</v>
      </c>
      <c r="D14" s="18">
        <f>[10]Agosto!$C$7</f>
        <v>32.1</v>
      </c>
      <c r="E14" s="18">
        <f>[10]Agosto!$C$8</f>
        <v>32.299999999999997</v>
      </c>
      <c r="F14" s="18">
        <f>[10]Agosto!$C$9</f>
        <v>31.9</v>
      </c>
      <c r="G14" s="18">
        <f>[10]Agosto!$C$10</f>
        <v>32.4</v>
      </c>
      <c r="H14" s="18">
        <f>[10]Agosto!$C$11</f>
        <v>31.9</v>
      </c>
      <c r="I14" s="18">
        <f>[10]Agosto!$C$12</f>
        <v>32.5</v>
      </c>
      <c r="J14" s="18">
        <f>[10]Agosto!$C$13</f>
        <v>33.700000000000003</v>
      </c>
      <c r="K14" s="18">
        <f>[10]Agosto!$C$14</f>
        <v>23.4</v>
      </c>
      <c r="L14" s="18">
        <f>[10]Agosto!$C$15</f>
        <v>26.9</v>
      </c>
      <c r="M14" s="18">
        <f>[10]Agosto!$C$16</f>
        <v>31.4</v>
      </c>
      <c r="N14" s="18">
        <f>[10]Agosto!$C$17</f>
        <v>32.1</v>
      </c>
      <c r="O14" s="18">
        <f>[10]Agosto!$C$18</f>
        <v>24.8</v>
      </c>
      <c r="P14" s="18">
        <f>[10]Agosto!$C$19</f>
        <v>22.7</v>
      </c>
      <c r="Q14" s="18">
        <f>[10]Agosto!$C$20</f>
        <v>31</v>
      </c>
      <c r="R14" s="18">
        <f>[10]Agosto!$C$21</f>
        <v>29.9</v>
      </c>
      <c r="S14" s="18">
        <f>[10]Agosto!$C$22</f>
        <v>31.8</v>
      </c>
      <c r="T14" s="18">
        <f>[10]Agosto!$C$23</f>
        <v>31.7</v>
      </c>
      <c r="U14" s="18">
        <f>[10]Agosto!$C$24</f>
        <v>31.4</v>
      </c>
      <c r="V14" s="18">
        <f>[10]Agosto!$C$25</f>
        <v>31</v>
      </c>
      <c r="W14" s="18">
        <f>[10]Agosto!$C$26</f>
        <v>32.799999999999997</v>
      </c>
      <c r="X14" s="18">
        <f>[10]Agosto!$C$27</f>
        <v>34.200000000000003</v>
      </c>
      <c r="Y14" s="18">
        <f>[10]Agosto!$C$28</f>
        <v>33.299999999999997</v>
      </c>
      <c r="Z14" s="18">
        <f>[10]Agosto!$C$29</f>
        <v>31.7</v>
      </c>
      <c r="AA14" s="18">
        <f>[10]Agosto!$C$30</f>
        <v>21.7</v>
      </c>
      <c r="AB14" s="18">
        <f>[10]Agosto!$C$31</f>
        <v>20.8</v>
      </c>
      <c r="AC14" s="18">
        <f>[10]Agosto!$C$32</f>
        <v>25.7</v>
      </c>
      <c r="AD14" s="18">
        <f>[10]Agosto!$C$33</f>
        <v>31.8</v>
      </c>
      <c r="AE14" s="18">
        <f>[10]Agosto!$C$34</f>
        <v>34.6</v>
      </c>
      <c r="AF14" s="18">
        <f>[10]Agosto!$C$35</f>
        <v>32.700000000000003</v>
      </c>
      <c r="AG14" s="35">
        <f t="shared" si="1"/>
        <v>34.6</v>
      </c>
      <c r="AH14" s="36">
        <f t="shared" si="2"/>
        <v>30.29032258064516</v>
      </c>
      <c r="AJ14" s="45" t="s">
        <v>52</v>
      </c>
    </row>
    <row r="15" spans="1:36" ht="17.100000000000001" customHeight="1" x14ac:dyDescent="0.2">
      <c r="A15" s="16" t="s">
        <v>6</v>
      </c>
      <c r="B15" s="18">
        <f>[11]Agosto!$C$5</f>
        <v>35.200000000000003</v>
      </c>
      <c r="C15" s="18">
        <f>[11]Agosto!$C$6</f>
        <v>35.200000000000003</v>
      </c>
      <c r="D15" s="18">
        <f>[11]Agosto!$C$7</f>
        <v>35.9</v>
      </c>
      <c r="E15" s="18">
        <f>[11]Agosto!$C$8</f>
        <v>36</v>
      </c>
      <c r="F15" s="18">
        <f>[11]Agosto!$C$9</f>
        <v>36.1</v>
      </c>
      <c r="G15" s="18">
        <f>[11]Agosto!$C$10</f>
        <v>35.1</v>
      </c>
      <c r="H15" s="18">
        <f>[11]Agosto!$C$11</f>
        <v>35.700000000000003</v>
      </c>
      <c r="I15" s="18">
        <f>[11]Agosto!$C$12</f>
        <v>36.4</v>
      </c>
      <c r="J15" s="18">
        <f>[11]Agosto!$C$13</f>
        <v>33.5</v>
      </c>
      <c r="K15" s="18">
        <f>[11]Agosto!$C$14</f>
        <v>24.2</v>
      </c>
      <c r="L15" s="18">
        <f>[11]Agosto!$C$15</f>
        <v>25.6</v>
      </c>
      <c r="M15" s="18">
        <f>[11]Agosto!$C$16</f>
        <v>34.6</v>
      </c>
      <c r="N15" s="18">
        <f>[11]Agosto!$C$17</f>
        <v>35.4</v>
      </c>
      <c r="O15" s="18">
        <f>[11]Agosto!$C$18</f>
        <v>26.9</v>
      </c>
      <c r="P15" s="18">
        <f>[11]Agosto!$C$19</f>
        <v>24.7</v>
      </c>
      <c r="Q15" s="18">
        <f>[11]Agosto!$C$20</f>
        <v>31.4</v>
      </c>
      <c r="R15" s="18">
        <f>[11]Agosto!$C$21</f>
        <v>31.5</v>
      </c>
      <c r="S15" s="18">
        <f>[11]Agosto!$C$22</f>
        <v>33.5</v>
      </c>
      <c r="T15" s="18">
        <f>[11]Agosto!$C$23</f>
        <v>35.4</v>
      </c>
      <c r="U15" s="18">
        <f>[11]Agosto!$C$24</f>
        <v>35.200000000000003</v>
      </c>
      <c r="V15" s="18">
        <f>[11]Agosto!$C$25</f>
        <v>35.4</v>
      </c>
      <c r="W15" s="18">
        <f>[11]Agosto!$C$26</f>
        <v>37.1</v>
      </c>
      <c r="X15" s="18">
        <f>[11]Agosto!$C$27</f>
        <v>37.6</v>
      </c>
      <c r="Y15" s="18">
        <f>[11]Agosto!$C$28</f>
        <v>32.799999999999997</v>
      </c>
      <c r="Z15" s="18">
        <f>[11]Agosto!$C$29</f>
        <v>24.6</v>
      </c>
      <c r="AA15" s="18">
        <f>[11]Agosto!$C$30</f>
        <v>18</v>
      </c>
      <c r="AB15" s="18">
        <f>[11]Agosto!$C$31</f>
        <v>23.3</v>
      </c>
      <c r="AC15" s="18">
        <f>[11]Agosto!$C$32</f>
        <v>26.8</v>
      </c>
      <c r="AD15" s="18">
        <f>[11]Agosto!$C$33</f>
        <v>32</v>
      </c>
      <c r="AE15" s="18">
        <f>[11]Agosto!$C$34</f>
        <v>37.6</v>
      </c>
      <c r="AF15" s="18">
        <f>[11]Agosto!$C$35</f>
        <v>36.5</v>
      </c>
      <c r="AG15" s="35">
        <f t="shared" si="1"/>
        <v>37.6</v>
      </c>
      <c r="AH15" s="36">
        <f t="shared" si="2"/>
        <v>32.232258064516124</v>
      </c>
    </row>
    <row r="16" spans="1:36" ht="17.100000000000001" customHeight="1" x14ac:dyDescent="0.2">
      <c r="A16" s="16" t="s">
        <v>7</v>
      </c>
      <c r="B16" s="18">
        <f>[12]Agosto!$C$5</f>
        <v>33.799999999999997</v>
      </c>
      <c r="C16" s="18">
        <f>[12]Agosto!$C$6</f>
        <v>33.200000000000003</v>
      </c>
      <c r="D16" s="18">
        <f>[12]Agosto!$C$7</f>
        <v>32.200000000000003</v>
      </c>
      <c r="E16" s="18">
        <f>[12]Agosto!$C$8</f>
        <v>29.2</v>
      </c>
      <c r="F16" s="18">
        <f>[12]Agosto!$C$9</f>
        <v>32.9</v>
      </c>
      <c r="G16" s="18">
        <f>[12]Agosto!$C$10</f>
        <v>33.6</v>
      </c>
      <c r="H16" s="18">
        <f>[12]Agosto!$C$11</f>
        <v>33.9</v>
      </c>
      <c r="I16" s="18">
        <f>[12]Agosto!$C$12</f>
        <v>33.1</v>
      </c>
      <c r="J16" s="18">
        <f>[12]Agosto!$C$13</f>
        <v>28.9</v>
      </c>
      <c r="K16" s="18">
        <f>[12]Agosto!$C$14</f>
        <v>15.7</v>
      </c>
      <c r="L16" s="18">
        <f>[12]Agosto!$C$15</f>
        <v>19.100000000000001</v>
      </c>
      <c r="M16" s="18">
        <f>[12]Agosto!$C$16</f>
        <v>29.3</v>
      </c>
      <c r="N16" s="18">
        <f>[12]Agosto!$C$17</f>
        <v>30.8</v>
      </c>
      <c r="O16" s="18">
        <f>[12]Agosto!$C$18</f>
        <v>17.100000000000001</v>
      </c>
      <c r="P16" s="18">
        <f>[12]Agosto!$C$19</f>
        <v>18.7</v>
      </c>
      <c r="Q16" s="18">
        <f>[12]Agosto!$C$20</f>
        <v>22.2</v>
      </c>
      <c r="R16" s="18">
        <f>[12]Agosto!$C$21</f>
        <v>24.6</v>
      </c>
      <c r="S16" s="18">
        <f>[12]Agosto!$C$22</f>
        <v>25.6</v>
      </c>
      <c r="T16" s="18">
        <f>[12]Agosto!$C$23</f>
        <v>28.5</v>
      </c>
      <c r="U16" s="18">
        <f>[12]Agosto!$C$24</f>
        <v>31.2</v>
      </c>
      <c r="V16" s="18">
        <f>[12]Agosto!$C$25</f>
        <v>32.6</v>
      </c>
      <c r="W16" s="18">
        <f>[12]Agosto!$C$26</f>
        <v>35.1</v>
      </c>
      <c r="X16" s="18">
        <f>[12]Agosto!$C$27</f>
        <v>33.299999999999997</v>
      </c>
      <c r="Y16" s="18">
        <f>[12]Agosto!$C$28</f>
        <v>25.1</v>
      </c>
      <c r="Z16" s="18">
        <f>[12]Agosto!$C$29</f>
        <v>14.6</v>
      </c>
      <c r="AA16" s="18">
        <f>[12]Agosto!$C$30</f>
        <v>12</v>
      </c>
      <c r="AB16" s="18">
        <f>[12]Agosto!$C$31</f>
        <v>17.100000000000001</v>
      </c>
      <c r="AC16" s="18">
        <f>[12]Agosto!$C$32</f>
        <v>20.5</v>
      </c>
      <c r="AD16" s="18">
        <f>[12]Agosto!$C$33</f>
        <v>25.6</v>
      </c>
      <c r="AE16" s="18">
        <f>[12]Agosto!$C$34</f>
        <v>34.799999999999997</v>
      </c>
      <c r="AF16" s="18">
        <f>[12]Agosto!$C$35</f>
        <v>35.700000000000003</v>
      </c>
      <c r="AG16" s="35">
        <f t="shared" si="1"/>
        <v>35.700000000000003</v>
      </c>
      <c r="AH16" s="36">
        <f t="shared" si="2"/>
        <v>27.096774193548395</v>
      </c>
    </row>
    <row r="17" spans="1:34" ht="17.100000000000001" customHeight="1" x14ac:dyDescent="0.2">
      <c r="A17" s="16" t="s">
        <v>8</v>
      </c>
      <c r="B17" s="18">
        <f>[13]Agosto!$C$5</f>
        <v>31</v>
      </c>
      <c r="C17" s="18">
        <f>[13]Agosto!$C$6</f>
        <v>33.4</v>
      </c>
      <c r="D17" s="18">
        <f>[13]Agosto!$C$7</f>
        <v>30.8</v>
      </c>
      <c r="E17" s="18">
        <f>[13]Agosto!$C$8</f>
        <v>27.2</v>
      </c>
      <c r="F17" s="18">
        <f>[13]Agosto!$C$9</f>
        <v>31.6</v>
      </c>
      <c r="G17" s="18">
        <f>[13]Agosto!$C$10</f>
        <v>33.1</v>
      </c>
      <c r="H17" s="18">
        <f>[13]Agosto!$C$11</f>
        <v>30.5</v>
      </c>
      <c r="I17" s="18">
        <f>[13]Agosto!$C$12</f>
        <v>33</v>
      </c>
      <c r="J17" s="18">
        <f>[13]Agosto!$C$13</f>
        <v>27.5</v>
      </c>
      <c r="K17" s="18">
        <f>[13]Agosto!$C$14</f>
        <v>15.2</v>
      </c>
      <c r="L17" s="18">
        <f>[13]Agosto!$C$15</f>
        <v>18.600000000000001</v>
      </c>
      <c r="M17" s="18">
        <f>[13]Agosto!$C$16</f>
        <v>26.8</v>
      </c>
      <c r="N17" s="18">
        <f>[13]Agosto!$C$17</f>
        <v>30.6</v>
      </c>
      <c r="O17" s="18">
        <f>[13]Agosto!$C$18</f>
        <v>16.600000000000001</v>
      </c>
      <c r="P17" s="18">
        <f>[13]Agosto!$C$19</f>
        <v>19.100000000000001</v>
      </c>
      <c r="Q17" s="18">
        <f>[13]Agosto!$C$20</f>
        <v>22</v>
      </c>
      <c r="R17" s="18">
        <f>[13]Agosto!$C$21</f>
        <v>24</v>
      </c>
      <c r="S17" s="18">
        <f>[13]Agosto!$C$22</f>
        <v>24.9</v>
      </c>
      <c r="T17" s="18">
        <f>[13]Agosto!$C$23</f>
        <v>27.6</v>
      </c>
      <c r="U17" s="18">
        <f>[13]Agosto!$C$24</f>
        <v>28.6</v>
      </c>
      <c r="V17" s="18">
        <f>[13]Agosto!$C$25</f>
        <v>31.4</v>
      </c>
      <c r="W17" s="18">
        <f>[13]Agosto!$C$26</f>
        <v>34.9</v>
      </c>
      <c r="X17" s="18">
        <f>[13]Agosto!$C$27</f>
        <v>31.4</v>
      </c>
      <c r="Y17" s="18">
        <f>[13]Agosto!$C$28</f>
        <v>21.7</v>
      </c>
      <c r="Z17" s="18">
        <f>[13]Agosto!$C$29</f>
        <v>16.899999999999999</v>
      </c>
      <c r="AA17" s="18">
        <f>[13]Agosto!$C$30</f>
        <v>11.7</v>
      </c>
      <c r="AB17" s="18">
        <f>[13]Agosto!$C$31</f>
        <v>15.6</v>
      </c>
      <c r="AC17" s="18">
        <f>[13]Agosto!$C$32</f>
        <v>19.8</v>
      </c>
      <c r="AD17" s="18">
        <f>[13]Agosto!$C$33</f>
        <v>25.2</v>
      </c>
      <c r="AE17" s="18">
        <f>[13]Agosto!$C$34</f>
        <v>31.8</v>
      </c>
      <c r="AF17" s="18">
        <f>[13]Agosto!$C$35</f>
        <v>32.799999999999997</v>
      </c>
      <c r="AG17" s="35">
        <f>MAX(B17:AF17)</f>
        <v>34.9</v>
      </c>
      <c r="AH17" s="36">
        <f>AVERAGE(B17:AF17)</f>
        <v>25.977419354838712</v>
      </c>
    </row>
    <row r="18" spans="1:34" ht="17.100000000000001" customHeight="1" x14ac:dyDescent="0.2">
      <c r="A18" s="16" t="s">
        <v>9</v>
      </c>
      <c r="B18" s="18">
        <f>[14]Agosto!$C$5</f>
        <v>33.4</v>
      </c>
      <c r="C18" s="18">
        <f>[14]Agosto!$C$6</f>
        <v>33.1</v>
      </c>
      <c r="D18" s="18">
        <f>[14]Agosto!$C$7</f>
        <v>33</v>
      </c>
      <c r="E18" s="18">
        <f>[14]Agosto!$C$8</f>
        <v>29.7</v>
      </c>
      <c r="F18" s="18">
        <f>[14]Agosto!$C$9</f>
        <v>33.5</v>
      </c>
      <c r="G18" s="18">
        <f>[14]Agosto!$C$10</f>
        <v>33.799999999999997</v>
      </c>
      <c r="H18" s="18">
        <f>[14]Agosto!$C$11</f>
        <v>33.299999999999997</v>
      </c>
      <c r="I18" s="18">
        <f>[14]Agosto!$C$12</f>
        <v>34.9</v>
      </c>
      <c r="J18" s="18">
        <f>[14]Agosto!$C$13</f>
        <v>32.5</v>
      </c>
      <c r="K18" s="18">
        <f>[14]Agosto!$C$14</f>
        <v>15.7</v>
      </c>
      <c r="L18" s="18">
        <f>[14]Agosto!$C$15</f>
        <v>19.100000000000001</v>
      </c>
      <c r="M18" s="18">
        <f>[14]Agosto!$C$16</f>
        <v>29.6</v>
      </c>
      <c r="N18" s="18">
        <f>[14]Agosto!$C$17</f>
        <v>32</v>
      </c>
      <c r="O18" s="18">
        <f>[14]Agosto!$C$18</f>
        <v>17.100000000000001</v>
      </c>
      <c r="P18" s="18">
        <f>[14]Agosto!$C$19</f>
        <v>18.7</v>
      </c>
      <c r="Q18" s="18">
        <f>[14]Agosto!$C$20</f>
        <v>22.7</v>
      </c>
      <c r="R18" s="18">
        <f>[14]Agosto!$C$21</f>
        <v>24.4</v>
      </c>
      <c r="S18" s="18">
        <f>[14]Agosto!$C$22</f>
        <v>25.7</v>
      </c>
      <c r="T18" s="18">
        <f>[14]Agosto!$C$23</f>
        <v>29.6</v>
      </c>
      <c r="U18" s="18">
        <f>[14]Agosto!$C$24</f>
        <v>30.5</v>
      </c>
      <c r="V18" s="18">
        <f>[14]Agosto!$C$25</f>
        <v>32.5</v>
      </c>
      <c r="W18" s="18">
        <f>[14]Agosto!$C$26</f>
        <v>35</v>
      </c>
      <c r="X18" s="18">
        <f>[14]Agosto!$C$27</f>
        <v>34.4</v>
      </c>
      <c r="Y18" s="18">
        <f>[14]Agosto!$C$28</f>
        <v>26.8</v>
      </c>
      <c r="Z18" s="18">
        <f>[14]Agosto!$C$29</f>
        <v>20.100000000000001</v>
      </c>
      <c r="AA18" s="18">
        <f>[14]Agosto!$C$30</f>
        <v>13.1</v>
      </c>
      <c r="AB18" s="18">
        <v>16.2</v>
      </c>
      <c r="AC18" s="18">
        <v>21</v>
      </c>
      <c r="AD18" s="18">
        <v>25.8</v>
      </c>
      <c r="AE18" s="18">
        <v>34</v>
      </c>
      <c r="AF18" s="18">
        <v>34.799999999999997</v>
      </c>
      <c r="AG18" s="35">
        <f>MAX(B18:AF18)</f>
        <v>35</v>
      </c>
      <c r="AH18" s="36">
        <f>AVERAGE(B18:AF18)</f>
        <v>27.612903225806448</v>
      </c>
    </row>
    <row r="19" spans="1:34" ht="17.100000000000001" customHeight="1" x14ac:dyDescent="0.2">
      <c r="A19" s="16" t="s">
        <v>46</v>
      </c>
      <c r="B19" s="18">
        <f>[15]Agosto!$C$5</f>
        <v>32.799999999999997</v>
      </c>
      <c r="C19" s="18">
        <f>[15]Agosto!$C$6</f>
        <v>32.299999999999997</v>
      </c>
      <c r="D19" s="18">
        <f>[15]Agosto!$C$7</f>
        <v>31.8</v>
      </c>
      <c r="E19" s="18">
        <f>[15]Agosto!$C$8</f>
        <v>32.5</v>
      </c>
      <c r="F19" s="18">
        <f>[15]Agosto!$C$9</f>
        <v>33.4</v>
      </c>
      <c r="G19" s="18">
        <f>[15]Agosto!$C$10</f>
        <v>34.700000000000003</v>
      </c>
      <c r="H19" s="18">
        <f>[15]Agosto!$C$11</f>
        <v>32.9</v>
      </c>
      <c r="I19" s="18">
        <f>[15]Agosto!$C$12</f>
        <v>31.3</v>
      </c>
      <c r="J19" s="18">
        <f>[15]Agosto!$C$13</f>
        <v>25.6</v>
      </c>
      <c r="K19" s="18">
        <f>[15]Agosto!$C$14</f>
        <v>18.2</v>
      </c>
      <c r="L19" s="18">
        <f>[15]Agosto!$C$15</f>
        <v>21.8</v>
      </c>
      <c r="M19" s="18">
        <f>[15]Agosto!$C$16</f>
        <v>29.5</v>
      </c>
      <c r="N19" s="18">
        <f>[15]Agosto!$C$17</f>
        <v>32.5</v>
      </c>
      <c r="O19" s="18">
        <f>[15]Agosto!$C$18</f>
        <v>19.100000000000001</v>
      </c>
      <c r="P19" s="18">
        <f>[15]Agosto!$C$19</f>
        <v>22.3</v>
      </c>
      <c r="Q19" s="18">
        <f>[15]Agosto!$C$20</f>
        <v>26.8</v>
      </c>
      <c r="R19" s="18">
        <f>[15]Agosto!$C$21</f>
        <v>28.8</v>
      </c>
      <c r="S19" s="18">
        <f>[15]Agosto!$C$22</f>
        <v>29.6</v>
      </c>
      <c r="T19" s="18">
        <f>[15]Agosto!$C$23</f>
        <v>32.200000000000003</v>
      </c>
      <c r="U19" s="18">
        <f>[15]Agosto!$C$24</f>
        <v>33.6</v>
      </c>
      <c r="V19" s="18">
        <f>[15]Agosto!$C$25</f>
        <v>33.9</v>
      </c>
      <c r="W19" s="18">
        <f>[15]Agosto!$C$26</f>
        <v>34.5</v>
      </c>
      <c r="X19" s="18">
        <f>[15]Agosto!$C$27</f>
        <v>27.9</v>
      </c>
      <c r="Y19" s="18">
        <f>[15]Agosto!$C$28</f>
        <v>20.6</v>
      </c>
      <c r="Z19" s="18">
        <f>[15]Agosto!$C$29</f>
        <v>15.3</v>
      </c>
      <c r="AA19" s="18">
        <f>[15]Agosto!$C$30</f>
        <v>13</v>
      </c>
      <c r="AB19" s="18">
        <f>[15]Agosto!$C$31</f>
        <v>19</v>
      </c>
      <c r="AC19" s="18">
        <f>[15]Agosto!$C$32</f>
        <v>24</v>
      </c>
      <c r="AD19" s="18">
        <f>[15]Agosto!$C$33</f>
        <v>28.8</v>
      </c>
      <c r="AE19" s="18">
        <f>[15]Agosto!$C$34</f>
        <v>33.799999999999997</v>
      </c>
      <c r="AF19" s="18">
        <f>[15]Agosto!$C$35</f>
        <v>36</v>
      </c>
      <c r="AG19" s="35">
        <f>MAX(B19:AF19)</f>
        <v>36</v>
      </c>
      <c r="AH19" s="36">
        <f>AVERAGE(B19:AF19)</f>
        <v>28.016129032258064</v>
      </c>
    </row>
    <row r="20" spans="1:34" ht="17.100000000000001" customHeight="1" x14ac:dyDescent="0.2">
      <c r="A20" s="16" t="s">
        <v>10</v>
      </c>
      <c r="B20" s="18">
        <f>[16]Agosto!$C$5</f>
        <v>33.6</v>
      </c>
      <c r="C20" s="18">
        <f>[16]Agosto!$C$6</f>
        <v>34</v>
      </c>
      <c r="D20" s="18">
        <f>[16]Agosto!$C$7</f>
        <v>32.200000000000003</v>
      </c>
      <c r="E20" s="18">
        <f>[16]Agosto!$C$8</f>
        <v>28.7</v>
      </c>
      <c r="F20" s="18">
        <f>[16]Agosto!$C$9</f>
        <v>32.6</v>
      </c>
      <c r="G20" s="18">
        <f>[16]Agosto!$C$10</f>
        <v>34</v>
      </c>
      <c r="H20" s="18">
        <f>[16]Agosto!$C$11</f>
        <v>33</v>
      </c>
      <c r="I20" s="18">
        <f>[16]Agosto!$C$12</f>
        <v>33.9</v>
      </c>
      <c r="J20" s="18">
        <f>[16]Agosto!$C$13</f>
        <v>26.8</v>
      </c>
      <c r="K20" s="18">
        <f>[16]Agosto!$C$14</f>
        <v>15.9</v>
      </c>
      <c r="L20" s="18">
        <f>[16]Agosto!$C$15</f>
        <v>19.600000000000001</v>
      </c>
      <c r="M20" s="18">
        <f>[16]Agosto!$C$16</f>
        <v>28.9</v>
      </c>
      <c r="N20" s="18">
        <f>[16]Agosto!$C$17</f>
        <v>31.5</v>
      </c>
      <c r="O20" s="18">
        <f>[16]Agosto!$C$18</f>
        <v>16.8</v>
      </c>
      <c r="P20" s="18">
        <f>[16]Agosto!$C$19</f>
        <v>19.2</v>
      </c>
      <c r="Q20" s="18">
        <f>[16]Agosto!$C$20</f>
        <v>22.3</v>
      </c>
      <c r="R20" s="18">
        <f>[16]Agosto!$C$21</f>
        <v>24.8</v>
      </c>
      <c r="S20" s="18">
        <f>[16]Agosto!$C$22</f>
        <v>26.5</v>
      </c>
      <c r="T20" s="18">
        <f>[16]Agosto!$C$23</f>
        <v>29.3</v>
      </c>
      <c r="U20" s="18">
        <f>[16]Agosto!$C$24</f>
        <v>31</v>
      </c>
      <c r="V20" s="18">
        <f>[16]Agosto!$C$25</f>
        <v>32.6</v>
      </c>
      <c r="W20" s="18">
        <f>[16]Agosto!$C$26</f>
        <v>35.299999999999997</v>
      </c>
      <c r="X20" s="18">
        <f>[16]Agosto!$C$27</f>
        <v>32</v>
      </c>
      <c r="Y20" s="18">
        <f>[16]Agosto!$C$28</f>
        <v>22.1</v>
      </c>
      <c r="Z20" s="18">
        <f>[16]Agosto!$C$29</f>
        <v>15.5</v>
      </c>
      <c r="AA20" s="18">
        <f>[16]Agosto!$C$30</f>
        <v>12.5</v>
      </c>
      <c r="AB20" s="18">
        <f>[16]Agosto!$C$31</f>
        <v>16.600000000000001</v>
      </c>
      <c r="AC20" s="18">
        <f>[16]Agosto!$C$32</f>
        <v>21.4</v>
      </c>
      <c r="AD20" s="18">
        <f>[16]Agosto!$C$33</f>
        <v>27.2</v>
      </c>
      <c r="AE20" s="18">
        <f>[16]Agosto!$C$34</f>
        <v>33.200000000000003</v>
      </c>
      <c r="AF20" s="18">
        <f>[16]Agosto!$C$35</f>
        <v>35.299999999999997</v>
      </c>
      <c r="AG20" s="35">
        <f t="shared" ref="AG20:AG31" si="3">MAX(B20:AF20)</f>
        <v>35.299999999999997</v>
      </c>
      <c r="AH20" s="36">
        <f t="shared" ref="AH20:AH31" si="4">AVERAGE(B20:AF20)</f>
        <v>27.041935483870969</v>
      </c>
    </row>
    <row r="21" spans="1:34" ht="17.100000000000001" customHeight="1" x14ac:dyDescent="0.2">
      <c r="A21" s="16" t="s">
        <v>11</v>
      </c>
      <c r="B21" s="18">
        <f>[17]Agosto!$C$5</f>
        <v>34.200000000000003</v>
      </c>
      <c r="C21" s="18">
        <f>[17]Agosto!$C$6</f>
        <v>34.1</v>
      </c>
      <c r="D21" s="18">
        <f>[17]Agosto!$C$7</f>
        <v>33.6</v>
      </c>
      <c r="E21" s="18">
        <f>[17]Agosto!$C$8</f>
        <v>31.6</v>
      </c>
      <c r="F21" s="18">
        <f>[17]Agosto!$C$9</f>
        <v>33.9</v>
      </c>
      <c r="G21" s="18">
        <f>[17]Agosto!$C$10</f>
        <v>34.9</v>
      </c>
      <c r="H21" s="18">
        <f>[17]Agosto!$C$11</f>
        <v>34.1</v>
      </c>
      <c r="I21" s="18">
        <f>[17]Agosto!$C$12</f>
        <v>33.4</v>
      </c>
      <c r="J21" s="18">
        <f>[17]Agosto!$C$13</f>
        <v>31.9</v>
      </c>
      <c r="K21" s="18">
        <f>[17]Agosto!$C$14</f>
        <v>17.899999999999999</v>
      </c>
      <c r="L21" s="18">
        <f>[17]Agosto!$C$15</f>
        <v>20.2</v>
      </c>
      <c r="M21" s="18">
        <f>[17]Agosto!$C$16</f>
        <v>31.9</v>
      </c>
      <c r="N21" s="18">
        <f>[17]Agosto!$C$17</f>
        <v>31.8</v>
      </c>
      <c r="O21" s="18">
        <f>[17]Agosto!$C$18</f>
        <v>18.600000000000001</v>
      </c>
      <c r="P21" s="18">
        <f>[17]Agosto!$C$19</f>
        <v>19.7</v>
      </c>
      <c r="Q21" s="18">
        <f>[17]Agosto!$C$20</f>
        <v>24</v>
      </c>
      <c r="R21" s="18">
        <f>[17]Agosto!$C$21</f>
        <v>25.6</v>
      </c>
      <c r="S21" s="18">
        <f>[17]Agosto!$C$22</f>
        <v>27</v>
      </c>
      <c r="T21" s="18">
        <f>[17]Agosto!$C$23</f>
        <v>30.8</v>
      </c>
      <c r="U21" s="18">
        <f>[17]Agosto!$C$24</f>
        <v>32.1</v>
      </c>
      <c r="V21" s="18">
        <f>[17]Agosto!$C$25</f>
        <v>33.6</v>
      </c>
      <c r="W21" s="18">
        <f>[17]Agosto!$C$26</f>
        <v>35.4</v>
      </c>
      <c r="X21" s="18">
        <f>[17]Agosto!$C$27</f>
        <v>32.700000000000003</v>
      </c>
      <c r="Y21" s="18">
        <f>[17]Agosto!$C$28</f>
        <v>26.6</v>
      </c>
      <c r="Z21" s="18">
        <f>[17]Agosto!$C$29</f>
        <v>17.899999999999999</v>
      </c>
      <c r="AA21" s="18">
        <f>[17]Agosto!$C$30</f>
        <v>13.3</v>
      </c>
      <c r="AB21" s="18">
        <f>[17]Agosto!$C$31</f>
        <v>18.600000000000001</v>
      </c>
      <c r="AC21" s="18">
        <f>[17]Agosto!$C$32</f>
        <v>21.2</v>
      </c>
      <c r="AD21" s="18">
        <f>[17]Agosto!$C$33</f>
        <v>26.8</v>
      </c>
      <c r="AE21" s="18">
        <f>[17]Agosto!$C$34</f>
        <v>35.5</v>
      </c>
      <c r="AF21" s="18">
        <f>[17]Agosto!$C$35</f>
        <v>37.1</v>
      </c>
      <c r="AG21" s="35">
        <f>MAX(B21:AF21)</f>
        <v>37.1</v>
      </c>
      <c r="AH21" s="36">
        <f>AVERAGE(B21:AF21)</f>
        <v>28.387096774193548</v>
      </c>
    </row>
    <row r="22" spans="1:34" ht="17.100000000000001" customHeight="1" x14ac:dyDescent="0.2">
      <c r="A22" s="16" t="s">
        <v>12</v>
      </c>
      <c r="B22" s="18">
        <f>[18]Agosto!$C$5</f>
        <v>32.700000000000003</v>
      </c>
      <c r="C22" s="18">
        <f>[18]Agosto!$C$6</f>
        <v>32.9</v>
      </c>
      <c r="D22" s="18">
        <f>[18]Agosto!$C$7</f>
        <v>32.200000000000003</v>
      </c>
      <c r="E22" s="18">
        <f>[18]Agosto!$C$8</f>
        <v>33.1</v>
      </c>
      <c r="F22" s="18">
        <f>[18]Agosto!$C$9</f>
        <v>34.1</v>
      </c>
      <c r="G22" s="18">
        <f>[18]Agosto!$C$10</f>
        <v>34.5</v>
      </c>
      <c r="H22" s="18">
        <f>[18]Agosto!$C$11</f>
        <v>33.799999999999997</v>
      </c>
      <c r="I22" s="18">
        <f>[18]Agosto!$C$12</f>
        <v>32</v>
      </c>
      <c r="J22" s="18">
        <f>[18]Agosto!$C$13</f>
        <v>27.5</v>
      </c>
      <c r="K22" s="18">
        <f>[18]Agosto!$C$14</f>
        <v>18.899999999999999</v>
      </c>
      <c r="L22" s="18">
        <f>[18]Agosto!$C$15</f>
        <v>22.1</v>
      </c>
      <c r="M22" s="18">
        <f>[18]Agosto!$C$16</f>
        <v>30.3</v>
      </c>
      <c r="N22" s="18">
        <f>[18]Agosto!$C$17</f>
        <v>32.6</v>
      </c>
      <c r="O22" s="18">
        <f>[18]Agosto!$C$18</f>
        <v>22.5</v>
      </c>
      <c r="P22" s="18">
        <f>[18]Agosto!$C$19</f>
        <v>20.9</v>
      </c>
      <c r="Q22" s="18">
        <f>[18]Agosto!$C$20</f>
        <v>26.3</v>
      </c>
      <c r="R22" s="18">
        <f>[18]Agosto!$C$21</f>
        <v>28</v>
      </c>
      <c r="S22" s="18">
        <f>[18]Agosto!$C$22</f>
        <v>29.5</v>
      </c>
      <c r="T22" s="18">
        <f>[18]Agosto!$C$23</f>
        <v>33.1</v>
      </c>
      <c r="U22" s="18">
        <f>[18]Agosto!$C$24</f>
        <v>34</v>
      </c>
      <c r="V22" s="18">
        <f>[18]Agosto!$C$25</f>
        <v>33.799999999999997</v>
      </c>
      <c r="W22" s="18">
        <f>[18]Agosto!$C$26</f>
        <v>35.4</v>
      </c>
      <c r="X22" s="18">
        <f>[18]Agosto!$C$27</f>
        <v>32.5</v>
      </c>
      <c r="Y22" s="18">
        <f>[18]Agosto!$C$28</f>
        <v>27.3</v>
      </c>
      <c r="Z22" s="18">
        <f>[18]Agosto!$C$29</f>
        <v>19.100000000000001</v>
      </c>
      <c r="AA22" s="18">
        <f>[18]Agosto!$C$30</f>
        <v>14.5</v>
      </c>
      <c r="AB22" s="18">
        <f>[18]Agosto!$C$31</f>
        <v>20.9</v>
      </c>
      <c r="AC22" s="18">
        <f>[18]Agosto!$C$32</f>
        <v>22.8</v>
      </c>
      <c r="AD22" s="18">
        <f>[18]Agosto!$C$33</f>
        <v>29.4</v>
      </c>
      <c r="AE22" s="18">
        <f>[18]Agosto!$C$34</f>
        <v>34.9</v>
      </c>
      <c r="AF22" s="18">
        <f>[18]Agosto!$C$35</f>
        <v>36.5</v>
      </c>
      <c r="AG22" s="35">
        <f t="shared" si="3"/>
        <v>36.5</v>
      </c>
      <c r="AH22" s="36">
        <f t="shared" si="4"/>
        <v>28.970967741935482</v>
      </c>
    </row>
    <row r="23" spans="1:34" ht="17.100000000000001" customHeight="1" x14ac:dyDescent="0.2">
      <c r="A23" s="16" t="s">
        <v>13</v>
      </c>
      <c r="B23" s="18">
        <f>[19]Agosto!$C$5</f>
        <v>35.799999999999997</v>
      </c>
      <c r="C23" s="18">
        <f>[19]Agosto!$C$6</f>
        <v>36</v>
      </c>
      <c r="D23" s="18">
        <f>[19]Agosto!$C$7</f>
        <v>34.6</v>
      </c>
      <c r="E23" s="18">
        <f>[19]Agosto!$C$8</f>
        <v>35.799999999999997</v>
      </c>
      <c r="F23" s="18">
        <f>[19]Agosto!$C$9</f>
        <v>36.200000000000003</v>
      </c>
      <c r="G23" s="18">
        <f>[19]Agosto!$C$10</f>
        <v>36.9</v>
      </c>
      <c r="H23" s="18">
        <f>[19]Agosto!$C$11</f>
        <v>36.200000000000003</v>
      </c>
      <c r="I23" s="18">
        <f>[19]Agosto!$C$12</f>
        <v>35</v>
      </c>
      <c r="J23" s="18">
        <f>[19]Agosto!$C$13</f>
        <v>28</v>
      </c>
      <c r="K23" s="18">
        <f>[19]Agosto!$C$14</f>
        <v>17.8</v>
      </c>
      <c r="L23" s="18">
        <f>[19]Agosto!$C$15</f>
        <v>24.4</v>
      </c>
      <c r="M23" s="18">
        <f>[19]Agosto!$C$16</f>
        <v>33</v>
      </c>
      <c r="N23" s="18">
        <f>[19]Agosto!$C$17</f>
        <v>34</v>
      </c>
      <c r="O23" s="18">
        <f>[19]Agosto!$C$18</f>
        <v>26.1</v>
      </c>
      <c r="P23" s="18">
        <f>[19]Agosto!$C$19</f>
        <v>22.6</v>
      </c>
      <c r="Q23" s="18">
        <f>[19]Agosto!$C$20</f>
        <v>30.3</v>
      </c>
      <c r="R23" s="18">
        <f>[19]Agosto!$C$21</f>
        <v>30</v>
      </c>
      <c r="S23" s="18">
        <f>[19]Agosto!$C$22</f>
        <v>33</v>
      </c>
      <c r="T23" s="18">
        <f>[19]Agosto!$C$23</f>
        <v>36.299999999999997</v>
      </c>
      <c r="U23" s="18">
        <f>[19]Agosto!$C$24</f>
        <v>36.4</v>
      </c>
      <c r="V23" s="18">
        <f>[19]Agosto!$C$25</f>
        <v>36.1</v>
      </c>
      <c r="W23" s="18">
        <f>[19]Agosto!$C$26</f>
        <v>36.700000000000003</v>
      </c>
      <c r="X23" s="18">
        <f>[19]Agosto!$C$27</f>
        <v>32.9</v>
      </c>
      <c r="Y23" s="18">
        <f>[19]Agosto!$C$28</f>
        <v>25.3</v>
      </c>
      <c r="Z23" s="18">
        <f>[19]Agosto!$C$29</f>
        <v>19.8</v>
      </c>
      <c r="AA23" s="18">
        <f>[19]Agosto!$C$30</f>
        <v>16</v>
      </c>
      <c r="AB23" s="18">
        <f>[19]Agosto!$C$31</f>
        <v>20.7</v>
      </c>
      <c r="AC23" s="18">
        <f>[19]Agosto!$C$32</f>
        <v>24.2</v>
      </c>
      <c r="AD23" s="18">
        <f>[19]Agosto!$C$33</f>
        <v>31.4</v>
      </c>
      <c r="AE23" s="18">
        <f>[19]Agosto!$C$34</f>
        <v>37.200000000000003</v>
      </c>
      <c r="AF23" s="18">
        <f>[19]Agosto!$C$35</f>
        <v>37.700000000000003</v>
      </c>
      <c r="AG23" s="35">
        <f t="shared" si="3"/>
        <v>37.700000000000003</v>
      </c>
      <c r="AH23" s="36">
        <f t="shared" si="4"/>
        <v>30.85161290322581</v>
      </c>
    </row>
    <row r="24" spans="1:34" ht="17.100000000000001" customHeight="1" x14ac:dyDescent="0.2">
      <c r="A24" s="16" t="s">
        <v>14</v>
      </c>
      <c r="B24" s="18">
        <f>[20]Agosto!$C$5</f>
        <v>32</v>
      </c>
      <c r="C24" s="18">
        <f>[20]Agosto!$C$6</f>
        <v>32.9</v>
      </c>
      <c r="D24" s="18">
        <f>[20]Agosto!$C$7</f>
        <v>32.700000000000003</v>
      </c>
      <c r="E24" s="18">
        <f>[20]Agosto!$C$8</f>
        <v>33.700000000000003</v>
      </c>
      <c r="F24" s="18">
        <f>[20]Agosto!$C$9</f>
        <v>33.1</v>
      </c>
      <c r="G24" s="18">
        <f>[20]Agosto!$C$10</f>
        <v>33.4</v>
      </c>
      <c r="H24" s="18">
        <f>[20]Agosto!$C$11</f>
        <v>32.4</v>
      </c>
      <c r="I24" s="18">
        <f>[20]Agosto!$C$12</f>
        <v>33.4</v>
      </c>
      <c r="J24" s="18">
        <f>[20]Agosto!$C$13</f>
        <v>34.6</v>
      </c>
      <c r="K24" s="18">
        <f>[20]Agosto!$C$14</f>
        <v>26.1</v>
      </c>
      <c r="L24" s="18">
        <f>[20]Agosto!$C$15</f>
        <v>23</v>
      </c>
      <c r="M24" s="18">
        <f>[20]Agosto!$C$16</f>
        <v>31</v>
      </c>
      <c r="N24" s="18">
        <f>[20]Agosto!$C$17</f>
        <v>34.9</v>
      </c>
      <c r="O24" s="18">
        <f>[20]Agosto!$C$18</f>
        <v>27.1</v>
      </c>
      <c r="P24" s="18">
        <f>[20]Agosto!$C$19</f>
        <v>21.6</v>
      </c>
      <c r="Q24" s="18">
        <f>[20]Agosto!$C$20</f>
        <v>29</v>
      </c>
      <c r="R24" s="18">
        <f>[20]Agosto!$C$21</f>
        <v>29.3</v>
      </c>
      <c r="S24" s="18">
        <f>[20]Agosto!$C$22</f>
        <v>29</v>
      </c>
      <c r="T24" s="18">
        <f>[20]Agosto!$C$23</f>
        <v>31.7</v>
      </c>
      <c r="U24" s="18">
        <f>[20]Agosto!$C$24</f>
        <v>31.9</v>
      </c>
      <c r="V24" s="18">
        <f>[20]Agosto!$C$25</f>
        <v>31.4</v>
      </c>
      <c r="W24" s="18">
        <f>[20]Agosto!$C$26</f>
        <v>33.799999999999997</v>
      </c>
      <c r="X24" s="18">
        <f>[20]Agosto!$C$27</f>
        <v>35.799999999999997</v>
      </c>
      <c r="Y24" s="18">
        <f>[20]Agosto!$C$28</f>
        <v>34.9</v>
      </c>
      <c r="Z24" s="18">
        <f>[20]Agosto!$C$29</f>
        <v>35</v>
      </c>
      <c r="AA24" s="18">
        <f>[20]Agosto!$C$30</f>
        <v>26.2</v>
      </c>
      <c r="AB24" s="18">
        <f>[20]Agosto!$C$31</f>
        <v>18.600000000000001</v>
      </c>
      <c r="AC24" s="18">
        <f>[20]Agosto!$C$32</f>
        <v>23.1</v>
      </c>
      <c r="AD24" s="18">
        <f>[20]Agosto!$C$33</f>
        <v>30.3</v>
      </c>
      <c r="AE24" s="18">
        <f>[20]Agosto!$C$34</f>
        <v>34.4</v>
      </c>
      <c r="AF24" s="18">
        <f>[20]Agosto!$C$35</f>
        <v>34.299999999999997</v>
      </c>
      <c r="AG24" s="35">
        <f t="shared" si="3"/>
        <v>35.799999999999997</v>
      </c>
      <c r="AH24" s="36">
        <f t="shared" si="4"/>
        <v>30.664516129032254</v>
      </c>
    </row>
    <row r="25" spans="1:34" ht="17.100000000000001" customHeight="1" x14ac:dyDescent="0.2">
      <c r="A25" s="16" t="s">
        <v>15</v>
      </c>
      <c r="B25" s="18">
        <f>[21]Agosto!$C$5</f>
        <v>31.1</v>
      </c>
      <c r="C25" s="18">
        <f>[21]Agosto!$C$6</f>
        <v>30.3</v>
      </c>
      <c r="D25" s="18">
        <f>[21]Agosto!$C$7</f>
        <v>30.3</v>
      </c>
      <c r="E25" s="18">
        <f>[21]Agosto!$C$8</f>
        <v>28</v>
      </c>
      <c r="F25" s="18">
        <f>[21]Agosto!$C$9</f>
        <v>30.4</v>
      </c>
      <c r="G25" s="18">
        <f>[21]Agosto!$C$10</f>
        <v>32.700000000000003</v>
      </c>
      <c r="H25" s="18">
        <f>[21]Agosto!$C$11</f>
        <v>30.8</v>
      </c>
      <c r="I25" s="18">
        <f>[21]Agosto!$C$12</f>
        <v>29.8</v>
      </c>
      <c r="J25" s="18">
        <f>[21]Agosto!$C$13</f>
        <v>23.7</v>
      </c>
      <c r="K25" s="18">
        <f>[21]Agosto!$C$14</f>
        <v>14.6</v>
      </c>
      <c r="L25" s="18">
        <f>[21]Agosto!$C$15</f>
        <v>18.600000000000001</v>
      </c>
      <c r="M25" s="18">
        <f>[21]Agosto!$C$16</f>
        <v>29</v>
      </c>
      <c r="N25" s="18">
        <f>[21]Agosto!$C$17</f>
        <v>29</v>
      </c>
      <c r="O25" s="18">
        <f>[21]Agosto!$C$18</f>
        <v>14.2</v>
      </c>
      <c r="P25" s="18">
        <f>[21]Agosto!$C$19</f>
        <v>18.399999999999999</v>
      </c>
      <c r="Q25" s="18">
        <f>[21]Agosto!$C$20</f>
        <v>21.6</v>
      </c>
      <c r="R25" s="18">
        <f>[21]Agosto!$C$21</f>
        <v>23.3</v>
      </c>
      <c r="S25" s="18">
        <f>[21]Agosto!$C$22</f>
        <v>25.3</v>
      </c>
      <c r="T25" s="18">
        <f>[21]Agosto!$C$23</f>
        <v>27.8</v>
      </c>
      <c r="U25" s="18">
        <f>[21]Agosto!$C$24</f>
        <v>29.6</v>
      </c>
      <c r="V25" s="18">
        <f>[21]Agosto!$C$25</f>
        <v>30.8</v>
      </c>
      <c r="W25" s="18">
        <f>[21]Agosto!$C$26</f>
        <v>32.700000000000003</v>
      </c>
      <c r="X25" s="18">
        <f>[21]Agosto!$C$27</f>
        <v>26.8</v>
      </c>
      <c r="Y25" s="18">
        <f>[21]Agosto!$C$28</f>
        <v>16.100000000000001</v>
      </c>
      <c r="Z25" s="18">
        <f>[21]Agosto!$C$29</f>
        <v>11.1</v>
      </c>
      <c r="AA25" s="18">
        <f>[21]Agosto!$C$30</f>
        <v>7.7</v>
      </c>
      <c r="AB25" s="18">
        <f>[21]Agosto!$C$31</f>
        <v>13.9</v>
      </c>
      <c r="AC25" s="18">
        <f>[21]Agosto!$C$32</f>
        <v>21.2</v>
      </c>
      <c r="AD25" s="18">
        <f>[21]Agosto!$C$33</f>
        <v>25</v>
      </c>
      <c r="AE25" s="18">
        <f>[21]Agosto!$C$34</f>
        <v>31.7</v>
      </c>
      <c r="AF25" s="18">
        <f>[21]Agosto!$C$35</f>
        <v>33.6</v>
      </c>
      <c r="AG25" s="35">
        <f t="shared" si="3"/>
        <v>33.6</v>
      </c>
      <c r="AH25" s="36">
        <f t="shared" si="4"/>
        <v>24.809677419354848</v>
      </c>
    </row>
    <row r="26" spans="1:34" ht="17.100000000000001" customHeight="1" x14ac:dyDescent="0.2">
      <c r="A26" s="16" t="s">
        <v>16</v>
      </c>
      <c r="B26" s="18">
        <f>[22]Agosto!$C$5</f>
        <v>34</v>
      </c>
      <c r="C26" s="18">
        <f>[22]Agosto!$C$6</f>
        <v>32.700000000000003</v>
      </c>
      <c r="D26" s="18">
        <f>[22]Agosto!$C$7</f>
        <v>30.2</v>
      </c>
      <c r="E26" s="18">
        <f>[22]Agosto!$C$8</f>
        <v>29.1</v>
      </c>
      <c r="F26" s="18">
        <f>[22]Agosto!$C$9</f>
        <v>33.5</v>
      </c>
      <c r="G26" s="18">
        <f>[22]Agosto!$C$10</f>
        <v>35.1</v>
      </c>
      <c r="H26" s="18">
        <f>[22]Agosto!$C$11</f>
        <v>34.5</v>
      </c>
      <c r="I26" s="18">
        <f>[22]Agosto!$C$12</f>
        <v>33.200000000000003</v>
      </c>
      <c r="J26" s="18">
        <f>[22]Agosto!$C$13</f>
        <v>27.5</v>
      </c>
      <c r="K26" s="18">
        <f>[22]Agosto!$C$14</f>
        <v>27.5</v>
      </c>
      <c r="L26" s="18">
        <f>[22]Agosto!$C$15</f>
        <v>22.7</v>
      </c>
      <c r="M26" s="18">
        <f>[22]Agosto!$C$16</f>
        <v>31.5</v>
      </c>
      <c r="N26" s="18">
        <f>[22]Agosto!$C$17</f>
        <v>26.4</v>
      </c>
      <c r="O26" s="18">
        <f>[22]Agosto!$C$18</f>
        <v>17.7</v>
      </c>
      <c r="P26" s="18">
        <f>[22]Agosto!$C$19</f>
        <v>20.399999999999999</v>
      </c>
      <c r="Q26" s="18">
        <f>[22]Agosto!$C$20</f>
        <v>26.9</v>
      </c>
      <c r="R26" s="18">
        <f>[22]Agosto!$C$21</f>
        <v>26.2</v>
      </c>
      <c r="S26" s="18">
        <f>[22]Agosto!$C$22</f>
        <v>30.9</v>
      </c>
      <c r="T26" s="18">
        <f>[22]Agosto!$C$23</f>
        <v>34.799999999999997</v>
      </c>
      <c r="U26" s="18">
        <f>[22]Agosto!$C$24</f>
        <v>35.4</v>
      </c>
      <c r="V26" s="18">
        <f>[22]Agosto!$C$25</f>
        <v>35.799999999999997</v>
      </c>
      <c r="W26" s="18">
        <f>[22]Agosto!$C$26</f>
        <v>36.299999999999997</v>
      </c>
      <c r="X26" s="18">
        <f>[22]Agosto!$C$27</f>
        <v>30.7</v>
      </c>
      <c r="Y26" s="18">
        <f>[22]Agosto!$C$28</f>
        <v>18.3</v>
      </c>
      <c r="Z26" s="18">
        <f>[22]Agosto!$C$29</f>
        <v>13.7</v>
      </c>
      <c r="AA26" s="18" t="str">
        <f>[22]Agosto!$C$30</f>
        <v>*</v>
      </c>
      <c r="AB26" s="18">
        <f>[22]Agosto!$C$31</f>
        <v>18.3</v>
      </c>
      <c r="AC26" s="18">
        <f>[22]Agosto!$C$32</f>
        <v>23.3</v>
      </c>
      <c r="AD26" s="18">
        <f>[22]Agosto!$C$33</f>
        <v>27.8</v>
      </c>
      <c r="AE26" s="18">
        <f>[22]Agosto!$C$34</f>
        <v>35.1</v>
      </c>
      <c r="AF26" s="18">
        <f>[22]Agosto!$C$35</f>
        <v>37.1</v>
      </c>
      <c r="AG26" s="35">
        <f t="shared" si="3"/>
        <v>37.1</v>
      </c>
      <c r="AH26" s="36">
        <f t="shared" si="4"/>
        <v>28.886666666666656</v>
      </c>
    </row>
    <row r="27" spans="1:34" ht="17.100000000000001" customHeight="1" x14ac:dyDescent="0.2">
      <c r="A27" s="16" t="s">
        <v>17</v>
      </c>
      <c r="B27" s="18">
        <f>[23]Agosto!$C$5</f>
        <v>36.1</v>
      </c>
      <c r="C27" s="18">
        <f>[23]Agosto!$C$6</f>
        <v>35.9</v>
      </c>
      <c r="D27" s="18">
        <f>[23]Agosto!$C$7</f>
        <v>35.1</v>
      </c>
      <c r="E27" s="18">
        <f>[23]Agosto!$C$8</f>
        <v>31.8</v>
      </c>
      <c r="F27" s="18">
        <f>[23]Agosto!$C$9</f>
        <v>35.299999999999997</v>
      </c>
      <c r="G27" s="18">
        <f>[23]Agosto!$C$10</f>
        <v>36</v>
      </c>
      <c r="H27" s="18">
        <f>[23]Agosto!$C$11</f>
        <v>35.4</v>
      </c>
      <c r="I27" s="18">
        <f>[23]Agosto!$C$12</f>
        <v>35.4</v>
      </c>
      <c r="J27" s="18">
        <f>[23]Agosto!$C$13</f>
        <v>35.299999999999997</v>
      </c>
      <c r="K27" s="18">
        <f>[23]Agosto!$C$14</f>
        <v>18.3</v>
      </c>
      <c r="L27" s="18">
        <f>[23]Agosto!$C$15</f>
        <v>21.1</v>
      </c>
      <c r="M27" s="18">
        <f>[23]Agosto!$C$16</f>
        <v>32.4</v>
      </c>
      <c r="N27" s="18">
        <f>[23]Agosto!$C$17</f>
        <v>34.200000000000003</v>
      </c>
      <c r="O27" s="18">
        <f>[23]Agosto!$C$18</f>
        <v>18.7</v>
      </c>
      <c r="P27" s="18">
        <f>[23]Agosto!$C$19</f>
        <v>21.1</v>
      </c>
      <c r="Q27" s="18">
        <f>[23]Agosto!$C$20</f>
        <v>24.2</v>
      </c>
      <c r="R27" s="18">
        <f>[23]Agosto!$C$21</f>
        <v>26.2</v>
      </c>
      <c r="S27" s="18">
        <f>[23]Agosto!$C$22</f>
        <v>27.9</v>
      </c>
      <c r="T27" s="18">
        <f>[23]Agosto!$C$23</f>
        <v>31.8</v>
      </c>
      <c r="U27" s="18">
        <f>[23]Agosto!$C$24</f>
        <v>33.6</v>
      </c>
      <c r="V27" s="18">
        <v>34.5</v>
      </c>
      <c r="W27" s="18">
        <v>36.799999999999997</v>
      </c>
      <c r="X27" s="18">
        <v>35</v>
      </c>
      <c r="Y27" s="18">
        <v>27</v>
      </c>
      <c r="Z27" s="18">
        <v>18.5</v>
      </c>
      <c r="AA27" s="18">
        <v>13.9</v>
      </c>
      <c r="AB27" s="18">
        <v>18.600000000000001</v>
      </c>
      <c r="AC27" s="18">
        <v>22.2</v>
      </c>
      <c r="AD27" s="18">
        <v>27.8</v>
      </c>
      <c r="AE27" s="18">
        <v>36.6</v>
      </c>
      <c r="AF27" s="18">
        <v>37.5</v>
      </c>
      <c r="AG27" s="35">
        <f t="shared" si="3"/>
        <v>37.5</v>
      </c>
      <c r="AH27" s="36">
        <f t="shared" si="4"/>
        <v>29.490322580645159</v>
      </c>
    </row>
    <row r="28" spans="1:34" ht="17.100000000000001" customHeight="1" x14ac:dyDescent="0.2">
      <c r="A28" s="16" t="s">
        <v>18</v>
      </c>
      <c r="B28" s="18">
        <f>[24]Agosto!$C$5</f>
        <v>32</v>
      </c>
      <c r="C28" s="18">
        <f>[24]Agosto!$C$6</f>
        <v>32.5</v>
      </c>
      <c r="D28" s="18">
        <f>[24]Agosto!$C$7</f>
        <v>32.4</v>
      </c>
      <c r="E28" s="18">
        <f>[24]Agosto!$C$8</f>
        <v>32</v>
      </c>
      <c r="F28" s="18">
        <f>[24]Agosto!$C$9</f>
        <v>31.9</v>
      </c>
      <c r="G28" s="18">
        <f>[24]Agosto!$C$10</f>
        <v>32.5</v>
      </c>
      <c r="H28" s="18">
        <f>[24]Agosto!$C$11</f>
        <v>31.5</v>
      </c>
      <c r="I28" s="18">
        <f>[24]Agosto!$C$12</f>
        <v>31.5</v>
      </c>
      <c r="J28" s="18">
        <f>[24]Agosto!$C$13</f>
        <v>32.5</v>
      </c>
      <c r="K28" s="18">
        <f>[24]Agosto!$C$14</f>
        <v>21</v>
      </c>
      <c r="L28" s="18">
        <f>[24]Agosto!$C$15</f>
        <v>22.2</v>
      </c>
      <c r="M28" s="18">
        <f>[24]Agosto!$C$16</f>
        <v>30.9</v>
      </c>
      <c r="N28" s="18">
        <f>[24]Agosto!$C$17</f>
        <v>32.5</v>
      </c>
      <c r="O28" s="18">
        <f>[24]Agosto!$C$18</f>
        <v>23.1</v>
      </c>
      <c r="P28" s="18">
        <f>[24]Agosto!$C$19</f>
        <v>21.8</v>
      </c>
      <c r="Q28" s="18">
        <f>[24]Agosto!$C$20</f>
        <v>28.7</v>
      </c>
      <c r="R28" s="18">
        <f>[24]Agosto!$C$21</f>
        <v>29.8</v>
      </c>
      <c r="S28" s="18">
        <f>[24]Agosto!$C$22</f>
        <v>30.8</v>
      </c>
      <c r="T28" s="18">
        <f>[24]Agosto!$C$23</f>
        <v>32.4</v>
      </c>
      <c r="U28" s="18">
        <f>[24]Agosto!$C$24</f>
        <v>32.1</v>
      </c>
      <c r="V28" s="18">
        <f>[24]Agosto!$C$25</f>
        <v>31.4</v>
      </c>
      <c r="W28" s="18">
        <f>[24]Agosto!$C$26</f>
        <v>33.4</v>
      </c>
      <c r="X28" s="18">
        <f>[24]Agosto!$C$27</f>
        <v>34.1</v>
      </c>
      <c r="Y28" s="18">
        <f>[24]Agosto!$C$28</f>
        <v>34.200000000000003</v>
      </c>
      <c r="Z28" s="18">
        <f>[24]Agosto!$C$29</f>
        <v>23.2</v>
      </c>
      <c r="AA28" s="18">
        <f>[24]Agosto!$C$30</f>
        <v>14.3</v>
      </c>
      <c r="AB28" s="18">
        <f>[24]Agosto!$C$31</f>
        <v>19.600000000000001</v>
      </c>
      <c r="AC28" s="18">
        <f>[24]Agosto!$C$32</f>
        <v>24.1</v>
      </c>
      <c r="AD28" s="18">
        <f>[24]Agosto!$C$33</f>
        <v>29.6</v>
      </c>
      <c r="AE28" s="18" t="str">
        <f>[24]Agosto!$C$34</f>
        <v>*</v>
      </c>
      <c r="AF28" s="18" t="str">
        <f>[24]Agosto!$C$35</f>
        <v>*</v>
      </c>
      <c r="AG28" s="35">
        <f t="shared" si="3"/>
        <v>34.200000000000003</v>
      </c>
      <c r="AH28" s="36">
        <f t="shared" si="4"/>
        <v>28.896551724137936</v>
      </c>
    </row>
    <row r="29" spans="1:34" ht="17.100000000000001" customHeight="1" x14ac:dyDescent="0.2">
      <c r="A29" s="16" t="s">
        <v>19</v>
      </c>
      <c r="B29" s="18">
        <f>[25]Agosto!$C$5</f>
        <v>32.200000000000003</v>
      </c>
      <c r="C29" s="18">
        <f>[25]Agosto!$C$6</f>
        <v>32.700000000000003</v>
      </c>
      <c r="D29" s="18">
        <f>[25]Agosto!$C$7</f>
        <v>29.4</v>
      </c>
      <c r="E29" s="18">
        <f>[25]Agosto!$C$8</f>
        <v>25</v>
      </c>
      <c r="F29" s="18">
        <f>[25]Agosto!$C$9</f>
        <v>31.6</v>
      </c>
      <c r="G29" s="18">
        <f>[25]Agosto!$C$10</f>
        <v>32.700000000000003</v>
      </c>
      <c r="H29" s="18">
        <f>[25]Agosto!$C$11</f>
        <v>31.6</v>
      </c>
      <c r="I29" s="18">
        <f>[25]Agosto!$C$12</f>
        <v>31.1</v>
      </c>
      <c r="J29" s="18">
        <f>[25]Agosto!$C$13</f>
        <v>24.6</v>
      </c>
      <c r="K29" s="18">
        <f>[25]Agosto!$C$14</f>
        <v>14.4</v>
      </c>
      <c r="L29" s="18">
        <f>[25]Agosto!$C$15</f>
        <v>18.7</v>
      </c>
      <c r="M29" s="18">
        <f>[25]Agosto!$C$16</f>
        <v>26.1</v>
      </c>
      <c r="N29" s="18">
        <f>[25]Agosto!$C$17</f>
        <v>23.8</v>
      </c>
      <c r="O29" s="18">
        <f>[25]Agosto!$C$18</f>
        <v>14.6</v>
      </c>
      <c r="P29" s="18">
        <f>[25]Agosto!$C$19</f>
        <v>18.8</v>
      </c>
      <c r="Q29" s="18">
        <f>[25]Agosto!$C$20</f>
        <v>21.2</v>
      </c>
      <c r="R29" s="18">
        <f>[25]Agosto!$C$21</f>
        <v>23.7</v>
      </c>
      <c r="S29" s="18">
        <f>[25]Agosto!$C$22</f>
        <v>24.9</v>
      </c>
      <c r="T29" s="18">
        <f>[25]Agosto!$C$23</f>
        <v>27.9</v>
      </c>
      <c r="U29" s="18">
        <f>[25]Agosto!$C$24</f>
        <v>29.3</v>
      </c>
      <c r="V29" s="18">
        <f>[25]Agosto!$C$25</f>
        <v>31.8</v>
      </c>
      <c r="W29" s="18">
        <f>[25]Agosto!$C$26</f>
        <v>34.5</v>
      </c>
      <c r="X29" s="18">
        <f>[25]Agosto!$C$27</f>
        <v>28.1</v>
      </c>
      <c r="Y29" s="18">
        <f>[25]Agosto!$C$28</f>
        <v>16.899999999999999</v>
      </c>
      <c r="Z29" s="18">
        <f>[25]Agosto!$C$29</f>
        <v>12.1</v>
      </c>
      <c r="AA29" s="18">
        <f>[25]Agosto!$C$30</f>
        <v>9.5</v>
      </c>
      <c r="AB29" s="18">
        <f>[25]Agosto!$C$31</f>
        <v>13.9</v>
      </c>
      <c r="AC29" s="18">
        <f>[25]Agosto!$C$32</f>
        <v>19.899999999999999</v>
      </c>
      <c r="AD29" s="18">
        <f>[25]Agosto!$C$33</f>
        <v>26.1</v>
      </c>
      <c r="AE29" s="18">
        <f>[25]Agosto!$C$34</f>
        <v>31.5</v>
      </c>
      <c r="AF29" s="18">
        <f>[25]Agosto!$C$35</f>
        <v>34.200000000000003</v>
      </c>
      <c r="AG29" s="35">
        <f t="shared" si="3"/>
        <v>34.5</v>
      </c>
      <c r="AH29" s="36">
        <f t="shared" si="4"/>
        <v>24.929032258064513</v>
      </c>
    </row>
    <row r="30" spans="1:34" ht="17.100000000000001" customHeight="1" x14ac:dyDescent="0.2">
      <c r="A30" s="16" t="s">
        <v>31</v>
      </c>
      <c r="B30" s="18">
        <f>[26]Agosto!$C$5</f>
        <v>33.200000000000003</v>
      </c>
      <c r="C30" s="18">
        <f>[26]Agosto!$C$6</f>
        <v>33.299999999999997</v>
      </c>
      <c r="D30" s="18">
        <f>[26]Agosto!$C$7</f>
        <v>32.4</v>
      </c>
      <c r="E30" s="18">
        <f>[26]Agosto!$C$8</f>
        <v>32.4</v>
      </c>
      <c r="F30" s="18">
        <f>[26]Agosto!$C$9</f>
        <v>33.9</v>
      </c>
      <c r="G30" s="18">
        <f>[26]Agosto!$C$10</f>
        <v>34</v>
      </c>
      <c r="H30" s="18">
        <f>[26]Agosto!$C$11</f>
        <v>33</v>
      </c>
      <c r="I30" s="18">
        <f>[26]Agosto!$C$12</f>
        <v>32.5</v>
      </c>
      <c r="J30" s="18">
        <f>[26]Agosto!$C$13</f>
        <v>31</v>
      </c>
      <c r="K30" s="18">
        <f>[26]Agosto!$C$14</f>
        <v>17.899999999999999</v>
      </c>
      <c r="L30" s="18">
        <f>[26]Agosto!$C$15</f>
        <v>20.7</v>
      </c>
      <c r="M30" s="18">
        <f>[26]Agosto!$C$16</f>
        <v>30.6</v>
      </c>
      <c r="N30" s="18">
        <f>[26]Agosto!$C$17</f>
        <v>32</v>
      </c>
      <c r="O30" s="18">
        <f>[26]Agosto!$C$18</f>
        <v>22.3</v>
      </c>
      <c r="P30" s="18">
        <f>[26]Agosto!$C$19</f>
        <v>21.2</v>
      </c>
      <c r="Q30" s="18">
        <f>[26]Agosto!$C$20</f>
        <v>24.8</v>
      </c>
      <c r="R30" s="18">
        <f>[26]Agosto!$C$21</f>
        <v>25.8</v>
      </c>
      <c r="S30" s="18">
        <f>[26]Agosto!$C$22</f>
        <v>28.1</v>
      </c>
      <c r="T30" s="18">
        <f>[26]Agosto!$C$23</f>
        <v>31.9</v>
      </c>
      <c r="U30" s="18">
        <f>[26]Agosto!$C$24</f>
        <v>32.299999999999997</v>
      </c>
      <c r="V30" s="18">
        <f>[26]Agosto!$C$25</f>
        <v>33.200000000000003</v>
      </c>
      <c r="W30" s="18">
        <f>[26]Agosto!$C$26</f>
        <v>34.5</v>
      </c>
      <c r="X30" s="18">
        <f>[26]Agosto!$C$27</f>
        <v>33.1</v>
      </c>
      <c r="Y30" s="18">
        <f>[26]Agosto!$C$28</f>
        <v>27.4</v>
      </c>
      <c r="Z30" s="18">
        <f>[26]Agosto!$C$29</f>
        <v>20.3</v>
      </c>
      <c r="AA30" s="18">
        <f>[26]Agosto!$C$30</f>
        <v>14.1</v>
      </c>
      <c r="AB30" s="18">
        <f>[26]Agosto!$C$31</f>
        <v>19.2</v>
      </c>
      <c r="AC30" s="18">
        <f>[26]Agosto!$C$32</f>
        <v>22.1</v>
      </c>
      <c r="AD30" s="18">
        <f>[26]Agosto!$C$33</f>
        <v>28.9</v>
      </c>
      <c r="AE30" s="18">
        <f>[26]Agosto!$C$34</f>
        <v>34.4</v>
      </c>
      <c r="AF30" s="18">
        <f>[26]Agosto!$C$35</f>
        <v>36.1</v>
      </c>
      <c r="AG30" s="35">
        <f t="shared" si="3"/>
        <v>36.1</v>
      </c>
      <c r="AH30" s="36">
        <f t="shared" si="4"/>
        <v>28.6</v>
      </c>
    </row>
    <row r="31" spans="1:34" ht="17.100000000000001" customHeight="1" x14ac:dyDescent="0.2">
      <c r="A31" s="16" t="s">
        <v>48</v>
      </c>
      <c r="B31" s="18">
        <f>[27]Agosto!$C$5</f>
        <v>33.4</v>
      </c>
      <c r="C31" s="18">
        <f>[27]Agosto!$C$6</f>
        <v>34</v>
      </c>
      <c r="D31" s="18">
        <f>[27]Agosto!$C$7</f>
        <v>33.6</v>
      </c>
      <c r="E31" s="18">
        <f>[27]Agosto!$C$8</f>
        <v>34.700000000000003</v>
      </c>
      <c r="F31" s="18">
        <f>[27]Agosto!$C$9</f>
        <v>33.700000000000003</v>
      </c>
      <c r="G31" s="18">
        <f>[27]Agosto!$C$10</f>
        <v>33.6</v>
      </c>
      <c r="H31" s="18">
        <f>[27]Agosto!$C$11</f>
        <v>33.5</v>
      </c>
      <c r="I31" s="18">
        <f>[27]Agosto!$C$12</f>
        <v>33.299999999999997</v>
      </c>
      <c r="J31" s="18">
        <f>[27]Agosto!$C$13</f>
        <v>33.299999999999997</v>
      </c>
      <c r="K31" s="18">
        <f>[27]Agosto!$C$14</f>
        <v>24.4</v>
      </c>
      <c r="L31" s="18">
        <f>[27]Agosto!$C$15</f>
        <v>27.4</v>
      </c>
      <c r="M31" s="18">
        <f>[27]Agosto!$C$16</f>
        <v>32.700000000000003</v>
      </c>
      <c r="N31" s="18">
        <f>[27]Agosto!$C$17</f>
        <v>33.6</v>
      </c>
      <c r="O31" s="18">
        <f>[27]Agosto!$C$18</f>
        <v>24.3</v>
      </c>
      <c r="P31" s="18">
        <f>[27]Agosto!$C$19</f>
        <v>23.4</v>
      </c>
      <c r="Q31" s="18">
        <f>[27]Agosto!$C$20</f>
        <v>32.200000000000003</v>
      </c>
      <c r="R31" s="18">
        <f>[27]Agosto!$C$21</f>
        <v>30.4</v>
      </c>
      <c r="S31" s="18">
        <f>[27]Agosto!$C$22</f>
        <v>33</v>
      </c>
      <c r="T31" s="18">
        <f>[27]Agosto!$C$23</f>
        <v>34.1</v>
      </c>
      <c r="U31" s="18">
        <f>[27]Agosto!$C$24</f>
        <v>33.700000000000003</v>
      </c>
      <c r="V31" s="18">
        <f>[27]Agosto!$C$25</f>
        <v>33.4</v>
      </c>
      <c r="W31" s="18">
        <f>[27]Agosto!$C$26</f>
        <v>34.4</v>
      </c>
      <c r="X31" s="18">
        <f>[27]Agosto!$C$27</f>
        <v>35.799999999999997</v>
      </c>
      <c r="Y31" s="18">
        <f>[27]Agosto!$C$28</f>
        <v>31</v>
      </c>
      <c r="Z31" s="18">
        <f>[27]Agosto!$C$29</f>
        <v>22.8</v>
      </c>
      <c r="AA31" s="18">
        <f>[27]Agosto!$C$30</f>
        <v>17.3</v>
      </c>
      <c r="AB31" s="18">
        <f>[27]Agosto!$C$31</f>
        <v>20.9</v>
      </c>
      <c r="AC31" s="18">
        <f>[27]Agosto!$C$32</f>
        <v>25.2</v>
      </c>
      <c r="AD31" s="18">
        <f>[27]Agosto!$C$33</f>
        <v>31.7</v>
      </c>
      <c r="AE31" s="18">
        <f>[27]Agosto!$C$34</f>
        <v>35.9</v>
      </c>
      <c r="AF31" s="18">
        <f>[27]Agosto!$C$35</f>
        <v>35.299999999999997</v>
      </c>
      <c r="AG31" s="35">
        <f t="shared" si="3"/>
        <v>35.9</v>
      </c>
      <c r="AH31" s="36">
        <f t="shared" si="4"/>
        <v>30.838709677419349</v>
      </c>
    </row>
    <row r="32" spans="1:34" ht="17.100000000000001" customHeight="1" x14ac:dyDescent="0.2">
      <c r="A32" s="16" t="s">
        <v>20</v>
      </c>
      <c r="B32" s="18">
        <f>[28]Agosto!$C$5</f>
        <v>33.1</v>
      </c>
      <c r="C32" s="18">
        <f>[28]Agosto!$C$6</f>
        <v>34</v>
      </c>
      <c r="D32" s="18">
        <f>[28]Agosto!$C$7</f>
        <v>33.799999999999997</v>
      </c>
      <c r="E32" s="18">
        <f>[28]Agosto!$C$8</f>
        <v>35.200000000000003</v>
      </c>
      <c r="F32" s="18">
        <f>[28]Agosto!$C$9</f>
        <v>34.299999999999997</v>
      </c>
      <c r="G32" s="18">
        <f>[28]Agosto!$C$10</f>
        <v>34.9</v>
      </c>
      <c r="H32" s="18">
        <f>[28]Agosto!$C$11</f>
        <v>33.6</v>
      </c>
      <c r="I32" s="18">
        <f>[28]Agosto!$C$12</f>
        <v>33.5</v>
      </c>
      <c r="J32" s="18">
        <f>[28]Agosto!$C$13</f>
        <v>35.4</v>
      </c>
      <c r="K32" s="18">
        <f>[28]Agosto!$C$14</f>
        <v>26.4</v>
      </c>
      <c r="L32" s="18">
        <f>[28]Agosto!$C$15</f>
        <v>19.7</v>
      </c>
      <c r="M32" s="18">
        <f>[28]Agosto!$C$16</f>
        <v>31.7</v>
      </c>
      <c r="N32" s="18">
        <f>[28]Agosto!$C$17</f>
        <v>34.700000000000003</v>
      </c>
      <c r="O32" s="18">
        <f>[28]Agosto!$C$18</f>
        <v>28</v>
      </c>
      <c r="P32" s="18">
        <f>[28]Agosto!$C$19</f>
        <v>23.5</v>
      </c>
      <c r="Q32" s="18">
        <f>[28]Agosto!$C$20</f>
        <v>27</v>
      </c>
      <c r="R32" s="18">
        <f>[28]Agosto!$C$21</f>
        <v>27.7</v>
      </c>
      <c r="S32" s="18">
        <f>[28]Agosto!$C$22</f>
        <v>29.3</v>
      </c>
      <c r="T32" s="18">
        <f>[28]Agosto!$C$23</f>
        <v>31.6</v>
      </c>
      <c r="U32" s="18">
        <f>[28]Agosto!$C$24</f>
        <v>32.1</v>
      </c>
      <c r="V32" s="18">
        <f>[28]Agosto!$C$25</f>
        <v>32.4</v>
      </c>
      <c r="W32" s="18">
        <f>[28]Agosto!$C$26</f>
        <v>34.5</v>
      </c>
      <c r="X32" s="18">
        <f>[28]Agosto!$C$27</f>
        <v>37.299999999999997</v>
      </c>
      <c r="Y32" s="18">
        <f>[28]Agosto!$C$28</f>
        <v>36.299999999999997</v>
      </c>
      <c r="Z32" s="18">
        <f>[28]Agosto!$C$29</f>
        <v>33.700000000000003</v>
      </c>
      <c r="AA32" s="18">
        <f>[28]Agosto!$C$30</f>
        <v>21.5</v>
      </c>
      <c r="AB32" s="18">
        <f>[28]Agosto!$C$31</f>
        <v>18.899999999999999</v>
      </c>
      <c r="AC32" s="18">
        <f>[28]Agosto!$C$32</f>
        <v>24.2</v>
      </c>
      <c r="AD32" s="18">
        <f>[28]Agosto!$C$33</f>
        <v>30.2</v>
      </c>
      <c r="AE32" s="18">
        <f>[28]Agosto!$C$34</f>
        <v>35.4</v>
      </c>
      <c r="AF32" s="18">
        <f>[28]Agosto!$C$35</f>
        <v>34.299999999999997</v>
      </c>
      <c r="AG32" s="35">
        <f>MAX(B32:AF32)</f>
        <v>37.299999999999997</v>
      </c>
      <c r="AH32" s="36">
        <f>AVERAGE(B32:AF32)</f>
        <v>30.909677419354832</v>
      </c>
    </row>
    <row r="33" spans="1:35" s="5" customFormat="1" ht="17.100000000000001" customHeight="1" x14ac:dyDescent="0.2">
      <c r="A33" s="31" t="s">
        <v>33</v>
      </c>
      <c r="B33" s="32">
        <f t="shared" ref="B33:AG33" si="5">MAX(B5:B32)</f>
        <v>36.1</v>
      </c>
      <c r="C33" s="32">
        <f t="shared" si="5"/>
        <v>36</v>
      </c>
      <c r="D33" s="32">
        <f t="shared" si="5"/>
        <v>35.9</v>
      </c>
      <c r="E33" s="32">
        <f t="shared" si="5"/>
        <v>36</v>
      </c>
      <c r="F33" s="32">
        <f t="shared" si="5"/>
        <v>36.200000000000003</v>
      </c>
      <c r="G33" s="32">
        <f t="shared" si="5"/>
        <v>36.9</v>
      </c>
      <c r="H33" s="32">
        <f t="shared" si="5"/>
        <v>36.200000000000003</v>
      </c>
      <c r="I33" s="32">
        <f t="shared" si="5"/>
        <v>36.4</v>
      </c>
      <c r="J33" s="32">
        <f t="shared" si="5"/>
        <v>35.6</v>
      </c>
      <c r="K33" s="32">
        <f t="shared" si="5"/>
        <v>29.9</v>
      </c>
      <c r="L33" s="32">
        <f t="shared" si="5"/>
        <v>27.4</v>
      </c>
      <c r="M33" s="32">
        <f t="shared" si="5"/>
        <v>34.6</v>
      </c>
      <c r="N33" s="32">
        <f t="shared" si="5"/>
        <v>35.5</v>
      </c>
      <c r="O33" s="32">
        <f t="shared" si="5"/>
        <v>28</v>
      </c>
      <c r="P33" s="32">
        <f t="shared" si="5"/>
        <v>24.7</v>
      </c>
      <c r="Q33" s="32">
        <f t="shared" si="5"/>
        <v>32.200000000000003</v>
      </c>
      <c r="R33" s="32">
        <f t="shared" si="5"/>
        <v>31.5</v>
      </c>
      <c r="S33" s="32">
        <f t="shared" si="5"/>
        <v>33.5</v>
      </c>
      <c r="T33" s="32">
        <f t="shared" si="5"/>
        <v>36.299999999999997</v>
      </c>
      <c r="U33" s="32">
        <f t="shared" si="5"/>
        <v>36.4</v>
      </c>
      <c r="V33" s="32">
        <f t="shared" si="5"/>
        <v>36.299999999999997</v>
      </c>
      <c r="W33" s="32">
        <f t="shared" si="5"/>
        <v>37.1</v>
      </c>
      <c r="X33" s="32">
        <f t="shared" si="5"/>
        <v>37.6</v>
      </c>
      <c r="Y33" s="32">
        <f t="shared" si="5"/>
        <v>36.799999999999997</v>
      </c>
      <c r="Z33" s="32">
        <f t="shared" si="5"/>
        <v>35.200000000000003</v>
      </c>
      <c r="AA33" s="32">
        <f t="shared" si="5"/>
        <v>28.3</v>
      </c>
      <c r="AB33" s="32">
        <f t="shared" si="5"/>
        <v>23.3</v>
      </c>
      <c r="AC33" s="32">
        <f t="shared" si="5"/>
        <v>26.8</v>
      </c>
      <c r="AD33" s="32">
        <f t="shared" si="5"/>
        <v>32</v>
      </c>
      <c r="AE33" s="32">
        <f t="shared" si="5"/>
        <v>37.6</v>
      </c>
      <c r="AF33" s="32">
        <f t="shared" si="5"/>
        <v>38.299999999999997</v>
      </c>
      <c r="AG33" s="35">
        <f t="shared" si="5"/>
        <v>38.299999999999997</v>
      </c>
      <c r="AH33" s="36">
        <f>AVERAGE(AH5:AH32)</f>
        <v>28.80884766142275</v>
      </c>
    </row>
    <row r="34" spans="1:35" x14ac:dyDescent="0.2">
      <c r="A34" s="50"/>
      <c r="B34" s="50" t="s">
        <v>62</v>
      </c>
      <c r="C34" s="50"/>
      <c r="D34" s="50"/>
      <c r="E34" s="50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1"/>
      <c r="AH34" s="14"/>
    </row>
    <row r="35" spans="1:35" x14ac:dyDescent="0.2">
      <c r="B35" s="2" t="s">
        <v>52</v>
      </c>
      <c r="F35" s="2" t="s">
        <v>56</v>
      </c>
      <c r="R35" s="50"/>
      <c r="S35" s="50"/>
      <c r="T35" s="50"/>
      <c r="U35" s="50"/>
      <c r="V35" s="50"/>
      <c r="W35" s="50"/>
      <c r="X35" s="50"/>
      <c r="AI35" s="45" t="s">
        <v>52</v>
      </c>
    </row>
    <row r="36" spans="1:35" x14ac:dyDescent="0.2">
      <c r="F36" s="49" t="s">
        <v>57</v>
      </c>
      <c r="T36" s="51"/>
      <c r="U36" s="50"/>
      <c r="V36" s="50"/>
      <c r="W36" s="50"/>
      <c r="X36" s="50"/>
      <c r="Y36" s="50"/>
      <c r="AG36" s="9" t="s">
        <v>52</v>
      </c>
    </row>
    <row r="37" spans="1:35" x14ac:dyDescent="0.2">
      <c r="M37" s="2" t="s">
        <v>52</v>
      </c>
    </row>
    <row r="38" spans="1:35" x14ac:dyDescent="0.2">
      <c r="AD38" s="2" t="s">
        <v>52</v>
      </c>
      <c r="AI38" s="45" t="s">
        <v>52</v>
      </c>
    </row>
    <row r="40" spans="1:35" x14ac:dyDescent="0.2">
      <c r="M40" s="2" t="s">
        <v>52</v>
      </c>
    </row>
    <row r="41" spans="1:35" x14ac:dyDescent="0.2">
      <c r="L41" s="2" t="s">
        <v>60</v>
      </c>
    </row>
  </sheetData>
  <mergeCells count="34">
    <mergeCell ref="D3:D4"/>
    <mergeCell ref="B3:B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I3:I4"/>
    <mergeCell ref="O3:O4"/>
    <mergeCell ref="N3:N4"/>
    <mergeCell ref="H3:H4"/>
    <mergeCell ref="A2:A4"/>
    <mergeCell ref="C3:C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F8 J8:AF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workbookViewId="0">
      <selection activeCell="AH33" sqref="AH33"/>
    </sheetView>
  </sheetViews>
  <sheetFormatPr defaultRowHeight="12.75" x14ac:dyDescent="0.2"/>
  <cols>
    <col min="1" max="1" width="19.140625" style="2" customWidth="1"/>
    <col min="2" max="4" width="5.42578125" style="2" bestFit="1" customWidth="1"/>
    <col min="5" max="5" width="5.28515625" style="2" customWidth="1"/>
    <col min="6" max="6" width="5.42578125" style="2" customWidth="1"/>
    <col min="7" max="7" width="5.28515625" style="2" customWidth="1"/>
    <col min="8" max="9" width="5.85546875" style="2" customWidth="1"/>
    <col min="10" max="10" width="5.28515625" style="2" customWidth="1"/>
    <col min="11" max="11" width="5.140625" style="2" customWidth="1"/>
    <col min="12" max="12" width="6" style="2" customWidth="1"/>
    <col min="13" max="13" width="5.42578125" style="2" customWidth="1"/>
    <col min="14" max="14" width="5.7109375" style="2" customWidth="1"/>
    <col min="15" max="15" width="5.140625" style="2" customWidth="1"/>
    <col min="16" max="16" width="5.42578125" style="2" bestFit="1" customWidth="1"/>
    <col min="17" max="17" width="5.5703125" style="2" customWidth="1"/>
    <col min="18" max="18" width="5.42578125" style="2" bestFit="1" customWidth="1"/>
    <col min="19" max="19" width="5.28515625" style="2" customWidth="1"/>
    <col min="20" max="22" width="5.42578125" style="2" bestFit="1" customWidth="1"/>
    <col min="23" max="23" width="5.7109375" style="2" customWidth="1"/>
    <col min="24" max="24" width="5.28515625" style="2" customWidth="1"/>
    <col min="25" max="25" width="5.42578125" style="2" customWidth="1"/>
    <col min="26" max="26" width="5.42578125" style="2" bestFit="1" customWidth="1"/>
    <col min="27" max="27" width="5.28515625" style="2" customWidth="1"/>
    <col min="28" max="29" width="5.42578125" style="2" bestFit="1" customWidth="1"/>
    <col min="30" max="30" width="5.7109375" style="2" customWidth="1"/>
    <col min="31" max="31" width="5.28515625" style="2" customWidth="1"/>
    <col min="32" max="32" width="5.5703125" style="2" customWidth="1"/>
    <col min="33" max="33" width="6.7109375" style="9" customWidth="1"/>
    <col min="34" max="34" width="7.28515625" style="1" bestFit="1" customWidth="1"/>
  </cols>
  <sheetData>
    <row r="1" spans="1:36" ht="20.100000000000001" customHeight="1" x14ac:dyDescent="0.2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6" s="4" customFormat="1" ht="20.100000000000001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6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40</v>
      </c>
      <c r="AH3" s="37" t="s">
        <v>38</v>
      </c>
    </row>
    <row r="4" spans="1:36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37</v>
      </c>
      <c r="AH4" s="37" t="s">
        <v>37</v>
      </c>
    </row>
    <row r="5" spans="1:36" s="5" customFormat="1" ht="20.100000000000001" customHeight="1" x14ac:dyDescent="0.2">
      <c r="A5" s="16" t="s">
        <v>44</v>
      </c>
      <c r="B5" s="17">
        <f>[1]Agosto!$D$5</f>
        <v>10.7</v>
      </c>
      <c r="C5" s="17">
        <f>[1]Agosto!$D$6</f>
        <v>11.6</v>
      </c>
      <c r="D5" s="17">
        <f>[1]Agosto!$D$7</f>
        <v>13.4</v>
      </c>
      <c r="E5" s="17">
        <f>[1]Agosto!$D$8</f>
        <v>12.5</v>
      </c>
      <c r="F5" s="17">
        <f>[1]Agosto!$D$9</f>
        <v>16.2</v>
      </c>
      <c r="G5" s="17">
        <f>[1]Agosto!$D$10</f>
        <v>12.4</v>
      </c>
      <c r="H5" s="17">
        <f>[1]Agosto!$D$11</f>
        <v>12.1</v>
      </c>
      <c r="I5" s="17">
        <f>[1]Agosto!$D$12</f>
        <v>13.4</v>
      </c>
      <c r="J5" s="17">
        <f>[1]Agosto!$D$13</f>
        <v>13</v>
      </c>
      <c r="K5" s="17">
        <f>[1]Agosto!$D$14</f>
        <v>12.9</v>
      </c>
      <c r="L5" s="17">
        <f>[1]Agosto!$D$15</f>
        <v>7.1</v>
      </c>
      <c r="M5" s="17">
        <f>[1]Agosto!$D$16</f>
        <v>7.3</v>
      </c>
      <c r="N5" s="17">
        <f>[1]Agosto!$D$17</f>
        <v>12.1</v>
      </c>
      <c r="O5" s="17">
        <f>[1]Agosto!$D$18</f>
        <v>13.2</v>
      </c>
      <c r="P5" s="17">
        <f>[1]Agosto!$D$19</f>
        <v>4.0999999999999996</v>
      </c>
      <c r="Q5" s="17">
        <f>[1]Agosto!$D$20</f>
        <v>4.2</v>
      </c>
      <c r="R5" s="17">
        <f>[1]Agosto!$D$21</f>
        <v>5.6</v>
      </c>
      <c r="S5" s="17">
        <f>[1]Agosto!$D$22</f>
        <v>9.9</v>
      </c>
      <c r="T5" s="17">
        <f>[1]Agosto!$D$23</f>
        <v>11.4</v>
      </c>
      <c r="U5" s="17">
        <f>[1]Agosto!$D$24</f>
        <v>13.7</v>
      </c>
      <c r="V5" s="17">
        <f>[1]Agosto!$D$25</f>
        <v>13.6</v>
      </c>
      <c r="W5" s="17">
        <f>[1]Agosto!$D$26</f>
        <v>12.8</v>
      </c>
      <c r="X5" s="17">
        <f>[1]Agosto!$D$27</f>
        <v>14.2</v>
      </c>
      <c r="Y5" s="17">
        <f>[1]Agosto!$D$28</f>
        <v>16.600000000000001</v>
      </c>
      <c r="Z5" s="17">
        <f>[1]Agosto!$D$29</f>
        <v>14.5</v>
      </c>
      <c r="AA5" s="17">
        <f>[1]Agosto!$D$30</f>
        <v>10.9</v>
      </c>
      <c r="AB5" s="17">
        <f>[1]Agosto!$D$31</f>
        <v>8.4</v>
      </c>
      <c r="AC5" s="17">
        <f>[1]Agosto!$D$32</f>
        <v>1</v>
      </c>
      <c r="AD5" s="17">
        <f>[1]Agosto!$D$33</f>
        <v>2.7</v>
      </c>
      <c r="AE5" s="17">
        <f>[1]Agosto!$D$34</f>
        <v>7.7</v>
      </c>
      <c r="AF5" s="17">
        <f>[1]Agosto!$D$35</f>
        <v>15.1</v>
      </c>
      <c r="AG5" s="34">
        <f>MIN(B5:AF5)</f>
        <v>1</v>
      </c>
      <c r="AH5" s="38">
        <f>AVERAGE(B5:AF5)</f>
        <v>10.783870967741935</v>
      </c>
    </row>
    <row r="6" spans="1:36" ht="17.100000000000001" customHeight="1" x14ac:dyDescent="0.2">
      <c r="A6" s="16" t="s">
        <v>0</v>
      </c>
      <c r="B6" s="18">
        <f>[2]Agosto!$D$5</f>
        <v>10.4</v>
      </c>
      <c r="C6" s="18">
        <f>[2]Agosto!$D$6</f>
        <v>16</v>
      </c>
      <c r="D6" s="18">
        <f>[2]Agosto!$D$7</f>
        <v>16</v>
      </c>
      <c r="E6" s="18">
        <f>[2]Agosto!$D$8</f>
        <v>16.100000000000001</v>
      </c>
      <c r="F6" s="18">
        <f>[2]Agosto!$D$9</f>
        <v>13.5</v>
      </c>
      <c r="G6" s="18">
        <f>[2]Agosto!$D$10</f>
        <v>14.9</v>
      </c>
      <c r="H6" s="18">
        <f>[2]Agosto!$D$11</f>
        <v>15.4</v>
      </c>
      <c r="I6" s="18">
        <f>[2]Agosto!$D$12</f>
        <v>12.4</v>
      </c>
      <c r="J6" s="18">
        <f>[2]Agosto!$D$13</f>
        <v>10.6</v>
      </c>
      <c r="K6" s="18">
        <f>[2]Agosto!$D$14</f>
        <v>8</v>
      </c>
      <c r="L6" s="18">
        <f>[2]Agosto!$D$15</f>
        <v>-0.3</v>
      </c>
      <c r="M6" s="18">
        <f>[2]Agosto!$D$16</f>
        <v>2.8</v>
      </c>
      <c r="N6" s="18">
        <f>[2]Agosto!$D$17</f>
        <v>13</v>
      </c>
      <c r="O6" s="18">
        <f>[2]Agosto!$D$18</f>
        <v>8</v>
      </c>
      <c r="P6" s="18">
        <f>[2]Agosto!$D$19</f>
        <v>-0.2</v>
      </c>
      <c r="Q6" s="18">
        <f>[2]Agosto!$D$20</f>
        <v>2.4</v>
      </c>
      <c r="R6" s="18">
        <f>[2]Agosto!$D$21</f>
        <v>4.3</v>
      </c>
      <c r="S6" s="18">
        <f>[2]Agosto!$D$22</f>
        <v>8.6</v>
      </c>
      <c r="T6" s="18">
        <f>[2]Agosto!$D$23</f>
        <v>9.6</v>
      </c>
      <c r="U6" s="18">
        <f>[2]Agosto!$D$24</f>
        <v>11</v>
      </c>
      <c r="V6" s="18">
        <f>[2]Agosto!$D$25</f>
        <v>11.3</v>
      </c>
      <c r="W6" s="18">
        <f>[2]Agosto!$D$26</f>
        <v>14.9</v>
      </c>
      <c r="X6" s="18">
        <f>[2]Agosto!$D$27</f>
        <v>17.100000000000001</v>
      </c>
      <c r="Y6" s="18">
        <f>[2]Agosto!$D$28</f>
        <v>9.1</v>
      </c>
      <c r="Z6" s="18">
        <f>[2]Agosto!$D$29</f>
        <v>7.1</v>
      </c>
      <c r="AA6" s="18">
        <f>[2]Agosto!$D$30</f>
        <v>6.7</v>
      </c>
      <c r="AB6" s="18">
        <f>[2]Agosto!$D$31</f>
        <v>2</v>
      </c>
      <c r="AC6" s="18">
        <f>[2]Agosto!$D$32</f>
        <v>-1.8</v>
      </c>
      <c r="AD6" s="18">
        <f>[2]Agosto!$D$33</f>
        <v>-0.2</v>
      </c>
      <c r="AE6" s="18">
        <f>[2]Agosto!$D$34</f>
        <v>4</v>
      </c>
      <c r="AF6" s="18">
        <f>[2]Agosto!$D$35</f>
        <v>11.9</v>
      </c>
      <c r="AG6" s="35">
        <f t="shared" ref="AG6:AG16" si="1">MIN(B6:AF6)</f>
        <v>-1.8</v>
      </c>
      <c r="AH6" s="36">
        <f>AVERAGE(B6:AF6)</f>
        <v>8.8580645161290334</v>
      </c>
    </row>
    <row r="7" spans="1:36" ht="17.100000000000001" customHeight="1" x14ac:dyDescent="0.2">
      <c r="A7" s="16" t="s">
        <v>1</v>
      </c>
      <c r="B7" s="18">
        <f>[3]Agosto!$D$5</f>
        <v>14.2</v>
      </c>
      <c r="C7" s="18">
        <f>[3]Agosto!$D$6</f>
        <v>15.4</v>
      </c>
      <c r="D7" s="18">
        <f>[3]Agosto!$D$7</f>
        <v>16.3</v>
      </c>
      <c r="E7" s="18">
        <f>[3]Agosto!$D$8</f>
        <v>17</v>
      </c>
      <c r="F7" s="18">
        <f>[3]Agosto!$D$9</f>
        <v>19.5</v>
      </c>
      <c r="G7" s="18">
        <f>[3]Agosto!$D$10</f>
        <v>16.2</v>
      </c>
      <c r="H7" s="18">
        <f>[3]Agosto!$D$11</f>
        <v>15.1</v>
      </c>
      <c r="I7" s="18">
        <f>[3]Agosto!$D$12</f>
        <v>12.4</v>
      </c>
      <c r="J7" s="18">
        <f>[3]Agosto!$D$13</f>
        <v>15.2</v>
      </c>
      <c r="K7" s="18">
        <f>[3]Agosto!$D$14</f>
        <v>11.5</v>
      </c>
      <c r="L7" s="18">
        <f>[3]Agosto!$D$15</f>
        <v>7.8</v>
      </c>
      <c r="M7" s="18">
        <f>[3]Agosto!$D$16</f>
        <v>8.6</v>
      </c>
      <c r="N7" s="18">
        <f>[3]Agosto!$D$17</f>
        <v>13.2</v>
      </c>
      <c r="O7" s="18">
        <f>[3]Agosto!$D$18</f>
        <v>12.6</v>
      </c>
      <c r="P7" s="18">
        <f>[3]Agosto!$D$19</f>
        <v>4.2</v>
      </c>
      <c r="Q7" s="18">
        <f>[3]Agosto!$D$20</f>
        <v>8.1</v>
      </c>
      <c r="R7" s="18">
        <f>[3]Agosto!$D$21</f>
        <v>10</v>
      </c>
      <c r="S7" s="18">
        <f>[3]Agosto!$D$22</f>
        <v>12.5</v>
      </c>
      <c r="T7" s="18">
        <f>[3]Agosto!$D$23</f>
        <v>17.2</v>
      </c>
      <c r="U7" s="18">
        <f>[3]Agosto!$D$24</f>
        <v>18.2</v>
      </c>
      <c r="V7" s="18">
        <f>[3]Agosto!$D$25</f>
        <v>18.3</v>
      </c>
      <c r="W7" s="18">
        <f>[3]Agosto!$D$26</f>
        <v>16.100000000000001</v>
      </c>
      <c r="X7" s="18">
        <f>[3]Agosto!$D$27</f>
        <v>17.7</v>
      </c>
      <c r="Y7" s="18">
        <f>[3]Agosto!$D$28</f>
        <v>12.9</v>
      </c>
      <c r="Z7" s="18">
        <f>[3]Agosto!$D$29</f>
        <v>10.4</v>
      </c>
      <c r="AA7" s="18">
        <f>[3]Agosto!$D$30</f>
        <v>10.199999999999999</v>
      </c>
      <c r="AB7" s="18">
        <f>[3]Agosto!$D$31</f>
        <v>4.5999999999999996</v>
      </c>
      <c r="AC7" s="18">
        <f>[3]Agosto!$D$32</f>
        <v>3.3</v>
      </c>
      <c r="AD7" s="18">
        <f>[3]Agosto!$D$33</f>
        <v>5.4</v>
      </c>
      <c r="AE7" s="18">
        <f>[3]Agosto!$D$34</f>
        <v>7.9</v>
      </c>
      <c r="AF7" s="18">
        <f>[3]Agosto!$D$35</f>
        <v>14.3</v>
      </c>
      <c r="AG7" s="35">
        <f t="shared" si="1"/>
        <v>3.3</v>
      </c>
      <c r="AH7" s="36">
        <f t="shared" ref="AH7:AH15" si="2">AVERAGE(B7:AF7)</f>
        <v>12.461290322580643</v>
      </c>
    </row>
    <row r="8" spans="1:36" ht="17.100000000000001" customHeight="1" x14ac:dyDescent="0.2">
      <c r="A8" s="16" t="s">
        <v>53</v>
      </c>
      <c r="B8" s="18">
        <v>16.7</v>
      </c>
      <c r="C8" s="18">
        <v>17.600000000000001</v>
      </c>
      <c r="D8" s="18">
        <v>19.5</v>
      </c>
      <c r="E8" s="18">
        <v>17.899999999999999</v>
      </c>
      <c r="F8" s="18">
        <v>19.899999999999999</v>
      </c>
      <c r="G8" s="18">
        <v>18.600000000000001</v>
      </c>
      <c r="H8" s="18">
        <v>17.5</v>
      </c>
      <c r="I8" s="18">
        <v>17.5</v>
      </c>
      <c r="J8" s="18">
        <v>19</v>
      </c>
      <c r="K8" s="18">
        <v>10.199999999999999</v>
      </c>
      <c r="L8" s="18">
        <v>5.7</v>
      </c>
      <c r="M8" s="18">
        <v>10.199999999999999</v>
      </c>
      <c r="N8" s="18">
        <v>17.100000000000001</v>
      </c>
      <c r="O8" s="18">
        <v>10.9</v>
      </c>
      <c r="P8" s="18">
        <v>6.2</v>
      </c>
      <c r="Q8" s="18">
        <v>9.6999999999999993</v>
      </c>
      <c r="R8" s="18">
        <v>12.1</v>
      </c>
      <c r="S8" s="18">
        <v>13.4</v>
      </c>
      <c r="T8" s="18">
        <v>13.1</v>
      </c>
      <c r="U8" s="18">
        <v>15.3</v>
      </c>
      <c r="V8" s="18">
        <v>17.399999999999999</v>
      </c>
      <c r="W8" s="18">
        <v>18.100000000000001</v>
      </c>
      <c r="X8" s="18">
        <v>19.600000000000001</v>
      </c>
      <c r="Y8" s="18">
        <v>19.100000000000001</v>
      </c>
      <c r="Z8" s="18">
        <v>12.5</v>
      </c>
      <c r="AA8" s="18">
        <v>9.6999999999999993</v>
      </c>
      <c r="AB8" s="18">
        <v>5.7</v>
      </c>
      <c r="AC8" s="18">
        <v>4.5</v>
      </c>
      <c r="AD8" s="18">
        <v>10.3</v>
      </c>
      <c r="AE8" s="18">
        <v>14</v>
      </c>
      <c r="AF8" s="18">
        <v>19.399999999999999</v>
      </c>
      <c r="AG8" s="35">
        <f t="shared" si="1"/>
        <v>4.5</v>
      </c>
      <c r="AH8" s="36">
        <f t="shared" si="2"/>
        <v>14.141935483870967</v>
      </c>
    </row>
    <row r="9" spans="1:36" ht="17.100000000000001" customHeight="1" x14ac:dyDescent="0.2">
      <c r="A9" s="16" t="s">
        <v>45</v>
      </c>
      <c r="B9" s="18">
        <f>[5]Agosto!$D$5</f>
        <v>12.7</v>
      </c>
      <c r="C9" s="18">
        <f>[5]Agosto!$D$6</f>
        <v>18.3</v>
      </c>
      <c r="D9" s="18">
        <f>[5]Agosto!$D$7</f>
        <v>14.6</v>
      </c>
      <c r="E9" s="18">
        <f>[5]Agosto!$D$8</f>
        <v>16.3</v>
      </c>
      <c r="F9" s="18">
        <f>[5]Agosto!$D$9</f>
        <v>16.899999999999999</v>
      </c>
      <c r="G9" s="18">
        <f>[5]Agosto!$D$10</f>
        <v>16.5</v>
      </c>
      <c r="H9" s="18">
        <f>[5]Agosto!$D$11</f>
        <v>16.399999999999999</v>
      </c>
      <c r="I9" s="18">
        <f>[5]Agosto!$D$12</f>
        <v>16.600000000000001</v>
      </c>
      <c r="J9" s="18">
        <f>[5]Agosto!$D$13</f>
        <v>10.5</v>
      </c>
      <c r="K9" s="18">
        <f>[5]Agosto!$D$14</f>
        <v>8.8000000000000007</v>
      </c>
      <c r="L9" s="18">
        <f>[5]Agosto!$D$15</f>
        <v>0</v>
      </c>
      <c r="M9" s="18">
        <f>[5]Agosto!$D$16</f>
        <v>7</v>
      </c>
      <c r="N9" s="18">
        <f>[5]Agosto!$D$17</f>
        <v>13.8</v>
      </c>
      <c r="O9" s="18">
        <f>[5]Agosto!$D$18</f>
        <v>7.4</v>
      </c>
      <c r="P9" s="18">
        <f>[5]Agosto!$D$19</f>
        <v>-1.4</v>
      </c>
      <c r="Q9" s="18">
        <f>[5]Agosto!$D$20</f>
        <v>1.1000000000000001</v>
      </c>
      <c r="R9" s="18">
        <f>[5]Agosto!$D$21</f>
        <v>4</v>
      </c>
      <c r="S9" s="18">
        <f>[5]Agosto!$D$22</f>
        <v>6.2</v>
      </c>
      <c r="T9" s="18">
        <f>[5]Agosto!$D$23</f>
        <v>9.3000000000000007</v>
      </c>
      <c r="U9" s="18">
        <f>[5]Agosto!$D$24</f>
        <v>12.3</v>
      </c>
      <c r="V9" s="18">
        <f>[5]Agosto!$D$25</f>
        <v>14.3</v>
      </c>
      <c r="W9" s="18">
        <f>[5]Agosto!$D$26</f>
        <v>17.3</v>
      </c>
      <c r="X9" s="18">
        <f>[5]Agosto!$D$27</f>
        <v>15.1</v>
      </c>
      <c r="Y9" s="18">
        <f>[5]Agosto!$D$28</f>
        <v>9.9</v>
      </c>
      <c r="Z9" s="18">
        <f>[5]Agosto!$D$29</f>
        <v>7.5</v>
      </c>
      <c r="AA9" s="18">
        <f>[5]Agosto!$D$30</f>
        <v>7.9</v>
      </c>
      <c r="AB9" s="18">
        <f>[5]Agosto!$D$31</f>
        <v>-0.9</v>
      </c>
      <c r="AC9" s="18">
        <f>[5]Agosto!$D$32</f>
        <v>-2.5</v>
      </c>
      <c r="AD9" s="18">
        <f>[5]Agosto!$D$33</f>
        <v>-0.2</v>
      </c>
      <c r="AE9" s="18">
        <f>[5]Agosto!$D$34</f>
        <v>3.7</v>
      </c>
      <c r="AF9" s="18">
        <f>[5]Agosto!$D$35</f>
        <v>13.7</v>
      </c>
      <c r="AG9" s="35">
        <f t="shared" ref="AG9" si="3">MIN(B9:AF9)</f>
        <v>-2.5</v>
      </c>
      <c r="AH9" s="36">
        <f t="shared" ref="AH9" si="4">AVERAGE(B9:AF9)</f>
        <v>9.4548387096774196</v>
      </c>
    </row>
    <row r="10" spans="1:36" ht="17.100000000000001" customHeight="1" x14ac:dyDescent="0.2">
      <c r="A10" s="16" t="s">
        <v>2</v>
      </c>
      <c r="B10" s="18">
        <f>[6]Agosto!$D$5</f>
        <v>16.5</v>
      </c>
      <c r="C10" s="18">
        <f>[6]Agosto!$D$6</f>
        <v>16.3</v>
      </c>
      <c r="D10" s="18">
        <f>[6]Agosto!$D$7</f>
        <v>15.6</v>
      </c>
      <c r="E10" s="18">
        <f>[6]Agosto!$D$8</f>
        <v>17.399999999999999</v>
      </c>
      <c r="F10" s="18">
        <f>[6]Agosto!$D$9</f>
        <v>20.3</v>
      </c>
      <c r="G10" s="18">
        <f>[6]Agosto!$D$10</f>
        <v>14.9</v>
      </c>
      <c r="H10" s="18">
        <f>[6]Agosto!$D$11</f>
        <v>19.3</v>
      </c>
      <c r="I10" s="18">
        <f>[6]Agosto!$D$12</f>
        <v>20.2</v>
      </c>
      <c r="J10" s="18">
        <f>[6]Agosto!$D$13</f>
        <v>16.600000000000001</v>
      </c>
      <c r="K10" s="18">
        <f>[6]Agosto!$D$14</f>
        <v>9.6999999999999993</v>
      </c>
      <c r="L10" s="18">
        <f>[6]Agosto!$D$15</f>
        <v>7.2</v>
      </c>
      <c r="M10" s="18">
        <f>[6]Agosto!$D$16</f>
        <v>10.8</v>
      </c>
      <c r="N10" s="18">
        <f>[6]Agosto!$D$17</f>
        <v>16.399999999999999</v>
      </c>
      <c r="O10" s="18">
        <f>[6]Agosto!$D$18</f>
        <v>9.9</v>
      </c>
      <c r="P10" s="18">
        <f>[6]Agosto!$D$19</f>
        <v>4.3</v>
      </c>
      <c r="Q10" s="18">
        <f>[6]Agosto!$D$20</f>
        <v>7.4</v>
      </c>
      <c r="R10" s="18">
        <f>[6]Agosto!$D$21</f>
        <v>12.7</v>
      </c>
      <c r="S10" s="18">
        <f>[6]Agosto!$D$22</f>
        <v>14.4</v>
      </c>
      <c r="T10" s="18">
        <f>[6]Agosto!$D$23</f>
        <v>16.2</v>
      </c>
      <c r="U10" s="18">
        <f>[6]Agosto!$D$24</f>
        <v>19.899999999999999</v>
      </c>
      <c r="V10" s="18">
        <f>[6]Agosto!$D$25</f>
        <v>20</v>
      </c>
      <c r="W10" s="18">
        <f>[6]Agosto!$D$26</f>
        <v>18.899999999999999</v>
      </c>
      <c r="X10" s="18">
        <f>[6]Agosto!$D$27</f>
        <v>19.2</v>
      </c>
      <c r="Y10" s="18">
        <f>[6]Agosto!$D$28</f>
        <v>16.399999999999999</v>
      </c>
      <c r="Z10" s="18">
        <f>[6]Agosto!$D$29</f>
        <v>10</v>
      </c>
      <c r="AA10" s="18">
        <f>[6]Agosto!$D$30</f>
        <v>7.1</v>
      </c>
      <c r="AB10" s="18">
        <f>[6]Agosto!$D$31</f>
        <v>4.5</v>
      </c>
      <c r="AC10" s="18">
        <f>[6]Agosto!$D$32</f>
        <v>5.4</v>
      </c>
      <c r="AD10" s="18">
        <f>[6]Agosto!$D$33</f>
        <v>3.1</v>
      </c>
      <c r="AE10" s="18">
        <f>[6]Agosto!$D$34</f>
        <v>14.8</v>
      </c>
      <c r="AF10" s="18">
        <f>[6]Agosto!$D$35</f>
        <v>18.399999999999999</v>
      </c>
      <c r="AG10" s="35">
        <f t="shared" si="1"/>
        <v>3.1</v>
      </c>
      <c r="AH10" s="36">
        <f t="shared" si="2"/>
        <v>13.670967741935483</v>
      </c>
    </row>
    <row r="11" spans="1:36" ht="17.100000000000001" customHeight="1" x14ac:dyDescent="0.2">
      <c r="A11" s="16" t="s">
        <v>3</v>
      </c>
      <c r="B11" s="18">
        <f>[7]Agosto!$D$5</f>
        <v>11.8</v>
      </c>
      <c r="C11" s="18">
        <f>[7]Agosto!$D$6</f>
        <v>11.7</v>
      </c>
      <c r="D11" s="18">
        <f>[7]Agosto!$D$7</f>
        <v>12.6</v>
      </c>
      <c r="E11" s="18">
        <f>[7]Agosto!$D$8</f>
        <v>11.5</v>
      </c>
      <c r="F11" s="18">
        <f>[7]Agosto!$D$9</f>
        <v>13.2</v>
      </c>
      <c r="G11" s="18">
        <f>[7]Agosto!$D$10</f>
        <v>14.9</v>
      </c>
      <c r="H11" s="18">
        <f>[7]Agosto!$D$11</f>
        <v>19.3</v>
      </c>
      <c r="I11" s="18">
        <f>[7]Agosto!$D$12</f>
        <v>12.4</v>
      </c>
      <c r="J11" s="18">
        <f>[7]Agosto!$D$13</f>
        <v>14.6</v>
      </c>
      <c r="K11" s="18">
        <f>[7]Agosto!$D$14</f>
        <v>14.5</v>
      </c>
      <c r="L11" s="18">
        <f>[7]Agosto!$D$15</f>
        <v>8.6</v>
      </c>
      <c r="M11" s="18">
        <f>[7]Agosto!$D$16</f>
        <v>10.3</v>
      </c>
      <c r="N11" s="18">
        <f>[7]Agosto!$D$17</f>
        <v>13.5</v>
      </c>
      <c r="O11" s="18">
        <f>[7]Agosto!$D$18</f>
        <v>14.6</v>
      </c>
      <c r="P11" s="18">
        <f>[7]Agosto!$D$19</f>
        <v>9.1</v>
      </c>
      <c r="Q11" s="18">
        <f>[7]Agosto!$D$20</f>
        <v>7.5</v>
      </c>
      <c r="R11" s="18">
        <f>[7]Agosto!$D$21</f>
        <v>8.9</v>
      </c>
      <c r="S11" s="18">
        <f>[7]Agosto!$D$22</f>
        <v>12.5</v>
      </c>
      <c r="T11" s="18">
        <f>[7]Agosto!$D$23</f>
        <v>14.9</v>
      </c>
      <c r="U11" s="18">
        <f>[7]Agosto!$D$24</f>
        <v>15.4</v>
      </c>
      <c r="V11" s="18">
        <f>[7]Agosto!$D$25</f>
        <v>12.1</v>
      </c>
      <c r="W11" s="18">
        <f>[7]Agosto!$D$26</f>
        <v>16</v>
      </c>
      <c r="X11" s="18">
        <f>[7]Agosto!$D$27</f>
        <v>14.9</v>
      </c>
      <c r="Y11" s="18">
        <f>[7]Agosto!$D$28</f>
        <v>16.600000000000001</v>
      </c>
      <c r="Z11" s="18">
        <f>[7]Agosto!$D$29</f>
        <v>21.1</v>
      </c>
      <c r="AA11" s="18">
        <f>[7]Agosto!$D$30</f>
        <v>14.7</v>
      </c>
      <c r="AB11" s="18">
        <f>[7]Agosto!$D$31</f>
        <v>10</v>
      </c>
      <c r="AC11" s="18">
        <f>[7]Agosto!$D$32</f>
        <v>5.4</v>
      </c>
      <c r="AD11" s="18">
        <f>[7]Agosto!$D$33</f>
        <v>5.0999999999999996</v>
      </c>
      <c r="AE11" s="18">
        <f>[7]Agosto!$D$34</f>
        <v>12.7</v>
      </c>
      <c r="AF11" s="18">
        <f>[7]Agosto!$D$35</f>
        <v>20.100000000000001</v>
      </c>
      <c r="AG11" s="35">
        <f t="shared" si="1"/>
        <v>5.0999999999999996</v>
      </c>
      <c r="AH11" s="36">
        <f>AVERAGE(B11:AF11)</f>
        <v>12.91935483870968</v>
      </c>
    </row>
    <row r="12" spans="1:36" ht="17.100000000000001" customHeight="1" x14ac:dyDescent="0.2">
      <c r="A12" s="16" t="s">
        <v>4</v>
      </c>
      <c r="B12" s="18">
        <f>[8]Agosto!$D$5</f>
        <v>17.7</v>
      </c>
      <c r="C12" s="18">
        <f>[8]Agosto!$D$6</f>
        <v>16.8</v>
      </c>
      <c r="D12" s="18">
        <f>[8]Agosto!$D$7</f>
        <v>16</v>
      </c>
      <c r="E12" s="18">
        <f>[8]Agosto!$D$8</f>
        <v>16.8</v>
      </c>
      <c r="F12" s="18">
        <f>[8]Agosto!$D$9</f>
        <v>17.3</v>
      </c>
      <c r="G12" s="18">
        <f>[8]Agosto!$D$10</f>
        <v>17.7</v>
      </c>
      <c r="H12" s="18">
        <f>[8]Agosto!$D$11</f>
        <v>15.8</v>
      </c>
      <c r="I12" s="18">
        <f>[8]Agosto!$D$12</f>
        <v>14.2</v>
      </c>
      <c r="J12" s="18">
        <f>[8]Agosto!$D$13</f>
        <v>18.3</v>
      </c>
      <c r="K12" s="18">
        <f>[8]Agosto!$D$14</f>
        <v>11</v>
      </c>
      <c r="L12" s="18">
        <f>[8]Agosto!$D$15</f>
        <v>6.7</v>
      </c>
      <c r="M12" s="18">
        <f>[8]Agosto!$D$16</f>
        <v>11.9</v>
      </c>
      <c r="N12" s="18">
        <f>[8]Agosto!$D$17</f>
        <v>17.399999999999999</v>
      </c>
      <c r="O12" s="18">
        <f>[8]Agosto!$D$18</f>
        <v>10.8</v>
      </c>
      <c r="P12" s="18">
        <f>[8]Agosto!$D$19</f>
        <v>3.8</v>
      </c>
      <c r="Q12" s="18">
        <f>[8]Agosto!$D$20</f>
        <v>8.4</v>
      </c>
      <c r="R12" s="18">
        <f>[8]Agosto!$D$21</f>
        <v>11.7</v>
      </c>
      <c r="S12" s="18">
        <f>[8]Agosto!$D$22</f>
        <v>11</v>
      </c>
      <c r="T12" s="18">
        <f>[8]Agosto!$D$23</f>
        <v>14.4</v>
      </c>
      <c r="U12" s="18">
        <f>[8]Agosto!$D$24</f>
        <v>16.600000000000001</v>
      </c>
      <c r="V12" s="18">
        <f>[8]Agosto!$D$25</f>
        <v>16.2</v>
      </c>
      <c r="W12" s="18">
        <f>[8]Agosto!$D$26</f>
        <v>17.3</v>
      </c>
      <c r="X12" s="18">
        <f>[8]Agosto!$D$27</f>
        <v>19.100000000000001</v>
      </c>
      <c r="Y12" s="18">
        <f>[8]Agosto!$D$28</f>
        <v>19.5</v>
      </c>
      <c r="Z12" s="18">
        <f>[8]Agosto!$D$29</f>
        <v>17.399999999999999</v>
      </c>
      <c r="AA12" s="18">
        <f>[8]Agosto!$D$30</f>
        <v>10.6</v>
      </c>
      <c r="AB12" s="18">
        <f>[8]Agosto!$D$31</f>
        <v>6.3</v>
      </c>
      <c r="AC12" s="18">
        <f>[8]Agosto!$D$32</f>
        <v>4</v>
      </c>
      <c r="AD12" s="18">
        <f>[8]Agosto!$D$33</f>
        <v>10.7</v>
      </c>
      <c r="AE12" s="18">
        <f>[8]Agosto!$D$34</f>
        <v>15.5</v>
      </c>
      <c r="AF12" s="18">
        <f>[8]Agosto!$D$35</f>
        <v>19.100000000000001</v>
      </c>
      <c r="AG12" s="35">
        <f t="shared" si="1"/>
        <v>3.8</v>
      </c>
      <c r="AH12" s="36">
        <f t="shared" si="2"/>
        <v>13.870967741935486</v>
      </c>
      <c r="AJ12" s="45" t="s">
        <v>52</v>
      </c>
    </row>
    <row r="13" spans="1:36" ht="17.100000000000001" customHeight="1" x14ac:dyDescent="0.2">
      <c r="A13" s="16" t="s">
        <v>5</v>
      </c>
      <c r="B13" s="18">
        <f>[9]Agosto!$D$5</f>
        <v>20.399999999999999</v>
      </c>
      <c r="C13" s="18">
        <f>[9]Agosto!$D$6</f>
        <v>21.7</v>
      </c>
      <c r="D13" s="19">
        <f>[9]Agosto!$D$7</f>
        <v>20.2</v>
      </c>
      <c r="E13" s="19">
        <f>[9]Agosto!$D$8</f>
        <v>24.6</v>
      </c>
      <c r="F13" s="19">
        <f>[9]Agosto!$D$9</f>
        <v>20.8</v>
      </c>
      <c r="G13" s="19">
        <f>[9]Agosto!$D$10</f>
        <v>20.399999999999999</v>
      </c>
      <c r="H13" s="19">
        <f>[9]Agosto!$D$11</f>
        <v>21.4</v>
      </c>
      <c r="I13" s="19">
        <f>[9]Agosto!$D$12</f>
        <v>22.8</v>
      </c>
      <c r="J13" s="19">
        <f>[9]Agosto!$D$13</f>
        <v>15.5</v>
      </c>
      <c r="K13" s="19">
        <f>[9]Agosto!$D$14</f>
        <v>11.8</v>
      </c>
      <c r="L13" s="19">
        <f>[9]Agosto!$D$15</f>
        <v>13.7</v>
      </c>
      <c r="M13" s="19">
        <f>[9]Agosto!$D$16</f>
        <v>16.5</v>
      </c>
      <c r="N13" s="19">
        <f>[9]Agosto!$D$17</f>
        <v>21.6</v>
      </c>
      <c r="O13" s="19">
        <f>[9]Agosto!$D$18</f>
        <v>13.4</v>
      </c>
      <c r="P13" s="18">
        <f>[9]Agosto!$D$19</f>
        <v>10.7</v>
      </c>
      <c r="Q13" s="18">
        <f>[9]Agosto!$D$20</f>
        <v>11.2</v>
      </c>
      <c r="R13" s="18">
        <f>[9]Agosto!$D$21</f>
        <v>17.600000000000001</v>
      </c>
      <c r="S13" s="18">
        <f>[9]Agosto!$D$22</f>
        <v>16.399999999999999</v>
      </c>
      <c r="T13" s="18">
        <f>[9]Agosto!$D$23</f>
        <v>21.5</v>
      </c>
      <c r="U13" s="18">
        <f>[9]Agosto!$D$24</f>
        <v>21.2</v>
      </c>
      <c r="V13" s="18">
        <f>[9]Agosto!$D$25</f>
        <v>23.8</v>
      </c>
      <c r="W13" s="18">
        <f>[9]Agosto!$D$26</f>
        <v>25.6</v>
      </c>
      <c r="X13" s="18">
        <f>[9]Agosto!$D$27</f>
        <v>21</v>
      </c>
      <c r="Y13" s="18">
        <f>[9]Agosto!$D$28</f>
        <v>13.6</v>
      </c>
      <c r="Z13" s="18">
        <f>[9]Agosto!$D$29</f>
        <v>8.6999999999999993</v>
      </c>
      <c r="AA13" s="18">
        <f>[9]Agosto!$D$30</f>
        <v>9.1999999999999993</v>
      </c>
      <c r="AB13" s="18">
        <f>[9]Agosto!$D$31</f>
        <v>8.3000000000000007</v>
      </c>
      <c r="AC13" s="18">
        <f>[9]Agosto!$D$32</f>
        <v>10.7</v>
      </c>
      <c r="AD13" s="18">
        <f>[9]Agosto!$D$33</f>
        <v>10.199999999999999</v>
      </c>
      <c r="AE13" s="18">
        <f>[9]Agosto!$D$34</f>
        <v>15.7</v>
      </c>
      <c r="AF13" s="18">
        <f>[9]Agosto!$D$35</f>
        <v>19.8</v>
      </c>
      <c r="AG13" s="35">
        <f t="shared" si="1"/>
        <v>8.3000000000000007</v>
      </c>
      <c r="AH13" s="36">
        <f>AVERAGE(B13:AF13)</f>
        <v>17.096774193548388</v>
      </c>
      <c r="AI13" s="45" t="s">
        <v>52</v>
      </c>
    </row>
    <row r="14" spans="1:36" ht="17.100000000000001" customHeight="1" x14ac:dyDescent="0.2">
      <c r="A14" s="16" t="s">
        <v>47</v>
      </c>
      <c r="B14" s="18">
        <f>[10]Agosto!$D$5</f>
        <v>15.4</v>
      </c>
      <c r="C14" s="18">
        <f>[10]Agosto!$D$6</f>
        <v>16.8</v>
      </c>
      <c r="D14" s="19">
        <f>[10]Agosto!$D$7</f>
        <v>14.3</v>
      </c>
      <c r="E14" s="19">
        <f>[10]Agosto!$D$8</f>
        <v>15.1</v>
      </c>
      <c r="F14" s="19">
        <f>[10]Agosto!$D$9</f>
        <v>14.4</v>
      </c>
      <c r="G14" s="19">
        <f>[10]Agosto!$D$10</f>
        <v>14.4</v>
      </c>
      <c r="H14" s="19">
        <f>[10]Agosto!$D$11</f>
        <v>14.7</v>
      </c>
      <c r="I14" s="19">
        <f>[10]Agosto!$D$12</f>
        <v>16.5</v>
      </c>
      <c r="J14" s="19">
        <f>[10]Agosto!$D$13</f>
        <v>17.2</v>
      </c>
      <c r="K14" s="19">
        <f>[10]Agosto!$D$14</f>
        <v>11.2</v>
      </c>
      <c r="L14" s="19">
        <f>[10]Agosto!$D$15</f>
        <v>7.4</v>
      </c>
      <c r="M14" s="19">
        <f>[10]Agosto!$D$16</f>
        <v>12.6</v>
      </c>
      <c r="N14" s="19">
        <f>[10]Agosto!$D$17</f>
        <v>15.1</v>
      </c>
      <c r="O14" s="19">
        <f>[10]Agosto!$D$18</f>
        <v>12.3</v>
      </c>
      <c r="P14" s="18">
        <f>[10]Agosto!$D$19</f>
        <v>5.2</v>
      </c>
      <c r="Q14" s="18">
        <f>[10]Agosto!$D$20</f>
        <v>7.7</v>
      </c>
      <c r="R14" s="18">
        <f>[10]Agosto!$D$21</f>
        <v>10.3</v>
      </c>
      <c r="S14" s="18">
        <f>[10]Agosto!$D$22</f>
        <v>12</v>
      </c>
      <c r="T14" s="18">
        <f>[10]Agosto!$D$23</f>
        <v>14.3</v>
      </c>
      <c r="U14" s="18">
        <f>[10]Agosto!$D$24</f>
        <v>16.100000000000001</v>
      </c>
      <c r="V14" s="18">
        <f>[10]Agosto!$D$25</f>
        <v>14.5</v>
      </c>
      <c r="W14" s="18">
        <f>[10]Agosto!$D$26</f>
        <v>15.9</v>
      </c>
      <c r="X14" s="18">
        <f>[10]Agosto!$D$27</f>
        <v>17.399999999999999</v>
      </c>
      <c r="Y14" s="18">
        <f>[10]Agosto!$D$28</f>
        <v>17.2</v>
      </c>
      <c r="Z14" s="18">
        <f>[10]Agosto!$D$29</f>
        <v>17.600000000000001</v>
      </c>
      <c r="AA14" s="18">
        <f>[10]Agosto!$D$30</f>
        <v>10</v>
      </c>
      <c r="AB14" s="18">
        <f>[10]Agosto!$D$31</f>
        <v>7.8</v>
      </c>
      <c r="AC14" s="18">
        <f>[10]Agosto!$D$32</f>
        <v>4.5999999999999996</v>
      </c>
      <c r="AD14" s="18">
        <f>[10]Agosto!$D$33</f>
        <v>6.5</v>
      </c>
      <c r="AE14" s="18">
        <f>[10]Agosto!$D$34</f>
        <v>14.8</v>
      </c>
      <c r="AF14" s="18">
        <f>[10]Agosto!$D$35</f>
        <v>19.8</v>
      </c>
      <c r="AG14" s="35">
        <f t="shared" si="1"/>
        <v>4.5999999999999996</v>
      </c>
      <c r="AH14" s="36">
        <f>AVERAGE(B14:AF14)</f>
        <v>13.196774193548388</v>
      </c>
    </row>
    <row r="15" spans="1:36" ht="17.100000000000001" customHeight="1" x14ac:dyDescent="0.2">
      <c r="A15" s="16" t="s">
        <v>6</v>
      </c>
      <c r="B15" s="19">
        <f>[11]Agosto!$D$5</f>
        <v>12.7</v>
      </c>
      <c r="C15" s="19">
        <f>[11]Agosto!$D$6</f>
        <v>13.5</v>
      </c>
      <c r="D15" s="19">
        <f>[11]Agosto!$D$7</f>
        <v>14.1</v>
      </c>
      <c r="E15" s="19">
        <f>[11]Agosto!$D$8</f>
        <v>13.4</v>
      </c>
      <c r="F15" s="19">
        <f>[11]Agosto!$D$9</f>
        <v>15.2</v>
      </c>
      <c r="G15" s="19">
        <f>[11]Agosto!$D$10</f>
        <v>12.3</v>
      </c>
      <c r="H15" s="19">
        <f>[11]Agosto!$D$11</f>
        <v>12.5</v>
      </c>
      <c r="I15" s="19">
        <f>[11]Agosto!$D$12</f>
        <v>11.6</v>
      </c>
      <c r="J15" s="19">
        <f>[11]Agosto!$D$13</f>
        <v>14.3</v>
      </c>
      <c r="K15" s="19">
        <f>[11]Agosto!$D$14</f>
        <v>12.5</v>
      </c>
      <c r="L15" s="19">
        <f>[11]Agosto!$D$15</f>
        <v>8.9</v>
      </c>
      <c r="M15" s="19">
        <f>[11]Agosto!$D$16</f>
        <v>12.4</v>
      </c>
      <c r="N15" s="19">
        <f>[11]Agosto!$D$17</f>
        <v>12.8</v>
      </c>
      <c r="O15" s="19">
        <f>[11]Agosto!$D$18</f>
        <v>15.3</v>
      </c>
      <c r="P15" s="19">
        <f>[11]Agosto!$D$19</f>
        <v>5.4</v>
      </c>
      <c r="Q15" s="19">
        <f>[11]Agosto!$D$20</f>
        <v>8.8000000000000007</v>
      </c>
      <c r="R15" s="19">
        <f>[11]Agosto!$D$21</f>
        <v>10.199999999999999</v>
      </c>
      <c r="S15" s="19">
        <f>[11]Agosto!$D$22</f>
        <v>14.4</v>
      </c>
      <c r="T15" s="19">
        <f>[11]Agosto!$D$23</f>
        <v>15.4</v>
      </c>
      <c r="U15" s="19">
        <f>[11]Agosto!$D$24</f>
        <v>17.3</v>
      </c>
      <c r="V15" s="19">
        <f>[11]Agosto!$D$25</f>
        <v>14.9</v>
      </c>
      <c r="W15" s="19">
        <f>[11]Agosto!$D$26</f>
        <v>12.8</v>
      </c>
      <c r="X15" s="19">
        <f>[11]Agosto!$D$27</f>
        <v>14.4</v>
      </c>
      <c r="Y15" s="19">
        <f>[11]Agosto!$D$28</f>
        <v>18.3</v>
      </c>
      <c r="Z15" s="19">
        <f>[11]Agosto!$D$29</f>
        <v>14.6</v>
      </c>
      <c r="AA15" s="19">
        <f>[11]Agosto!$D$30</f>
        <v>10.4</v>
      </c>
      <c r="AB15" s="19">
        <f>[11]Agosto!$D$31</f>
        <v>9.5</v>
      </c>
      <c r="AC15" s="19">
        <f>[11]Agosto!$D$32</f>
        <v>6.9</v>
      </c>
      <c r="AD15" s="19">
        <f>[11]Agosto!$D$33</f>
        <v>6.3</v>
      </c>
      <c r="AE15" s="19">
        <f>[11]Agosto!$D$34</f>
        <v>12</v>
      </c>
      <c r="AF15" s="19">
        <f>[11]Agosto!$D$35</f>
        <v>14.5</v>
      </c>
      <c r="AG15" s="35">
        <f t="shared" si="1"/>
        <v>5.4</v>
      </c>
      <c r="AH15" s="36">
        <f t="shared" si="2"/>
        <v>12.503225806451614</v>
      </c>
    </row>
    <row r="16" spans="1:36" ht="17.100000000000001" customHeight="1" x14ac:dyDescent="0.2">
      <c r="A16" s="16" t="s">
        <v>7</v>
      </c>
      <c r="B16" s="19">
        <f>[12]Agosto!$D$5</f>
        <v>18</v>
      </c>
      <c r="C16" s="19">
        <f>[12]Agosto!$D$6</f>
        <v>17.5</v>
      </c>
      <c r="D16" s="19">
        <f>[12]Agosto!$D$7</f>
        <v>15.4</v>
      </c>
      <c r="E16" s="19">
        <f>[12]Agosto!$D$8</f>
        <v>17.600000000000001</v>
      </c>
      <c r="F16" s="19">
        <f>[12]Agosto!$D$9</f>
        <v>15.7</v>
      </c>
      <c r="G16" s="19">
        <f>[12]Agosto!$D$10</f>
        <v>18.399999999999999</v>
      </c>
      <c r="H16" s="19">
        <f>[12]Agosto!$D$11</f>
        <v>17.600000000000001</v>
      </c>
      <c r="I16" s="19">
        <f>[12]Agosto!$D$12</f>
        <v>17.100000000000001</v>
      </c>
      <c r="J16" s="19">
        <f>[12]Agosto!$D$13</f>
        <v>11.9</v>
      </c>
      <c r="K16" s="19">
        <f>[12]Agosto!$D$14</f>
        <v>8</v>
      </c>
      <c r="L16" s="19">
        <f>[12]Agosto!$D$15</f>
        <v>4.5999999999999996</v>
      </c>
      <c r="M16" s="19">
        <f>[12]Agosto!$D$16</f>
        <v>8.6</v>
      </c>
      <c r="N16" s="19">
        <f>[12]Agosto!$D$17</f>
        <v>13.3</v>
      </c>
      <c r="O16" s="19">
        <f>[12]Agosto!$D$18</f>
        <v>9.1</v>
      </c>
      <c r="P16" s="19">
        <f>[12]Agosto!$D$19</f>
        <v>1.2</v>
      </c>
      <c r="Q16" s="19">
        <f>[12]Agosto!$D$20</f>
        <v>8.3000000000000007</v>
      </c>
      <c r="R16" s="19">
        <f>[12]Agosto!$D$21</f>
        <v>6.5</v>
      </c>
      <c r="S16" s="19">
        <f>[12]Agosto!$D$22</f>
        <v>11.8</v>
      </c>
      <c r="T16" s="19">
        <f>[12]Agosto!$D$23</f>
        <v>12.4</v>
      </c>
      <c r="U16" s="19">
        <f>[12]Agosto!$D$24</f>
        <v>15.8</v>
      </c>
      <c r="V16" s="19">
        <f>[12]Agosto!$D$25</f>
        <v>15.1</v>
      </c>
      <c r="W16" s="19">
        <f>[12]Agosto!$D$26</f>
        <v>17.399999999999999</v>
      </c>
      <c r="X16" s="19">
        <f>[12]Agosto!$D$27</f>
        <v>18.399999999999999</v>
      </c>
      <c r="Y16" s="19">
        <f>[12]Agosto!$D$28</f>
        <v>11</v>
      </c>
      <c r="Z16" s="19">
        <f>[12]Agosto!$D$29</f>
        <v>7.6</v>
      </c>
      <c r="AA16" s="19">
        <f>[12]Agosto!$D$30</f>
        <v>7.5</v>
      </c>
      <c r="AB16" s="19">
        <f>[12]Agosto!$D$31</f>
        <v>4.2</v>
      </c>
      <c r="AC16" s="19">
        <f>[12]Agosto!$D$32</f>
        <v>2</v>
      </c>
      <c r="AD16" s="19">
        <f>[12]Agosto!$D$33</f>
        <v>4.7</v>
      </c>
      <c r="AE16" s="19">
        <f>[12]Agosto!$D$34</f>
        <v>12.9</v>
      </c>
      <c r="AF16" s="19">
        <f>[12]Agosto!$D$35</f>
        <v>19.399999999999999</v>
      </c>
      <c r="AG16" s="35">
        <f t="shared" si="1"/>
        <v>1.2</v>
      </c>
      <c r="AH16" s="36">
        <f>AVERAGE(B16:AF16)</f>
        <v>11.90322580645161</v>
      </c>
    </row>
    <row r="17" spans="1:34" ht="17.100000000000001" customHeight="1" x14ac:dyDescent="0.2">
      <c r="A17" s="16" t="s">
        <v>8</v>
      </c>
      <c r="B17" s="19">
        <f>[13]Agosto!$D$5</f>
        <v>15.3</v>
      </c>
      <c r="C17" s="19">
        <f>[13]Agosto!$D$6</f>
        <v>15.5</v>
      </c>
      <c r="D17" s="19">
        <f>[13]Agosto!$D$7</f>
        <v>15.5</v>
      </c>
      <c r="E17" s="19">
        <f>[13]Agosto!$D$8</f>
        <v>17</v>
      </c>
      <c r="F17" s="19">
        <f>[13]Agosto!$D$9</f>
        <v>13.4</v>
      </c>
      <c r="G17" s="19">
        <f>[13]Agosto!$D$10</f>
        <v>19.100000000000001</v>
      </c>
      <c r="H17" s="19">
        <f>[13]Agosto!$D$11</f>
        <v>16.5</v>
      </c>
      <c r="I17" s="19">
        <f>[13]Agosto!$D$12</f>
        <v>15.6</v>
      </c>
      <c r="J17" s="19">
        <f>[13]Agosto!$D$13</f>
        <v>13.3</v>
      </c>
      <c r="K17" s="19">
        <f>[13]Agosto!$D$14</f>
        <v>8.4</v>
      </c>
      <c r="L17" s="19">
        <f>[13]Agosto!$D$15</f>
        <v>2.8</v>
      </c>
      <c r="M17" s="19">
        <f>[13]Agosto!$D$16</f>
        <v>6.2</v>
      </c>
      <c r="N17" s="19">
        <f>[13]Agosto!$D$17</f>
        <v>14.5</v>
      </c>
      <c r="O17" s="19">
        <f>[13]Agosto!$D$18</f>
        <v>8.9</v>
      </c>
      <c r="P17" s="19">
        <f>[13]Agosto!$D$19</f>
        <v>2.1</v>
      </c>
      <c r="Q17" s="19">
        <f>[13]Agosto!$D$20</f>
        <v>6.2</v>
      </c>
      <c r="R17" s="19">
        <f>[13]Agosto!$D$21</f>
        <v>6.6</v>
      </c>
      <c r="S17" s="19">
        <f>[13]Agosto!$D$22</f>
        <v>9.6999999999999993</v>
      </c>
      <c r="T17" s="19">
        <f>[13]Agosto!$D$23</f>
        <v>10.8</v>
      </c>
      <c r="U17" s="19">
        <f>[13]Agosto!$D$24</f>
        <v>14</v>
      </c>
      <c r="V17" s="19">
        <f>[13]Agosto!$D$25</f>
        <v>15.8</v>
      </c>
      <c r="W17" s="19">
        <f>[13]Agosto!$D$26</f>
        <v>17.8</v>
      </c>
      <c r="X17" s="19">
        <f>[13]Agosto!$D$27</f>
        <v>18.100000000000001</v>
      </c>
      <c r="Y17" s="19">
        <f>[13]Agosto!$D$28</f>
        <v>11.6</v>
      </c>
      <c r="Z17" s="19">
        <f>[13]Agosto!$D$29</f>
        <v>9.1</v>
      </c>
      <c r="AA17" s="19">
        <f>[13]Agosto!$D$30</f>
        <v>7.9</v>
      </c>
      <c r="AB17" s="19">
        <f>[13]Agosto!$D$31</f>
        <v>4.7</v>
      </c>
      <c r="AC17" s="19">
        <f>[13]Agosto!$D$32</f>
        <v>1.1000000000000001</v>
      </c>
      <c r="AD17" s="19">
        <f>[13]Agosto!$D$33</f>
        <v>3.3</v>
      </c>
      <c r="AE17" s="19">
        <f>[13]Agosto!$D$34</f>
        <v>8.6999999999999993</v>
      </c>
      <c r="AF17" s="19">
        <f>[13]Agosto!$D$35</f>
        <v>17.600000000000001</v>
      </c>
      <c r="AG17" s="35">
        <f>MIN(B17:AF17)</f>
        <v>1.1000000000000001</v>
      </c>
      <c r="AH17" s="36">
        <f>AVERAGE(B17:AF17)</f>
        <v>11.196774193548389</v>
      </c>
    </row>
    <row r="18" spans="1:34" ht="17.100000000000001" customHeight="1" x14ac:dyDescent="0.2">
      <c r="A18" s="16" t="s">
        <v>9</v>
      </c>
      <c r="B18" s="19">
        <f>[14]Agosto!$D$5</f>
        <v>16.8</v>
      </c>
      <c r="C18" s="19">
        <f>[14]Agosto!$D$6</f>
        <v>18.5</v>
      </c>
      <c r="D18" s="19">
        <f>[14]Agosto!$D$7</f>
        <v>17.8</v>
      </c>
      <c r="E18" s="19">
        <f>[14]Agosto!$D$8</f>
        <v>19.100000000000001</v>
      </c>
      <c r="F18" s="19">
        <f>[14]Agosto!$D$9</f>
        <v>18.5</v>
      </c>
      <c r="G18" s="19">
        <f>[14]Agosto!$D$10</f>
        <v>18</v>
      </c>
      <c r="H18" s="19">
        <f>[14]Agosto!$D$11</f>
        <v>17.899999999999999</v>
      </c>
      <c r="I18" s="19">
        <f>[14]Agosto!$D$12</f>
        <v>17.7</v>
      </c>
      <c r="J18" s="19">
        <f>[14]Agosto!$D$13</f>
        <v>15</v>
      </c>
      <c r="K18" s="19">
        <f>[14]Agosto!$D$14</f>
        <v>9.4</v>
      </c>
      <c r="L18" s="19">
        <f>[14]Agosto!$D$15</f>
        <v>6.8</v>
      </c>
      <c r="M18" s="19">
        <f>[14]Agosto!$D$16</f>
        <v>8.6</v>
      </c>
      <c r="N18" s="19">
        <f>[14]Agosto!$D$17</f>
        <v>17</v>
      </c>
      <c r="O18" s="19">
        <f>[14]Agosto!$D$18</f>
        <v>9.6999999999999993</v>
      </c>
      <c r="P18" s="19">
        <f>[14]Agosto!$D$19</f>
        <v>4.0999999999999996</v>
      </c>
      <c r="Q18" s="19">
        <f>[14]Agosto!$D$20</f>
        <v>9</v>
      </c>
      <c r="R18" s="19">
        <f>[14]Agosto!$D$21</f>
        <v>10.5</v>
      </c>
      <c r="S18" s="19">
        <f>[14]Agosto!$D$22</f>
        <v>12.8</v>
      </c>
      <c r="T18" s="19">
        <f>[14]Agosto!$D$23</f>
        <v>13.4</v>
      </c>
      <c r="U18" s="19">
        <f>[14]Agosto!$D$24</f>
        <v>15.3</v>
      </c>
      <c r="V18" s="19">
        <f>[14]Agosto!$D$25</f>
        <v>17.100000000000001</v>
      </c>
      <c r="W18" s="19">
        <f>[14]Agosto!$D$26</f>
        <v>17.899999999999999</v>
      </c>
      <c r="X18" s="19">
        <f>[14]Agosto!$D$27</f>
        <v>19.899999999999999</v>
      </c>
      <c r="Y18" s="19">
        <f>[14]Agosto!$D$28</f>
        <v>14</v>
      </c>
      <c r="Z18" s="19">
        <f>[14]Agosto!$D$29</f>
        <v>9.5</v>
      </c>
      <c r="AA18" s="19">
        <f>[14]Agosto!$D$30</f>
        <v>9.3000000000000007</v>
      </c>
      <c r="AB18" s="19">
        <v>5.0999999999999996</v>
      </c>
      <c r="AC18" s="19">
        <v>4.0999999999999996</v>
      </c>
      <c r="AD18" s="19">
        <v>10.1</v>
      </c>
      <c r="AE18" s="19">
        <v>13.6</v>
      </c>
      <c r="AF18" s="19">
        <v>19.7</v>
      </c>
      <c r="AG18" s="35">
        <f t="shared" ref="AG18:AG31" si="5">MIN(B18:AF18)</f>
        <v>4.0999999999999996</v>
      </c>
      <c r="AH18" s="36">
        <f t="shared" ref="AH18:AH31" si="6">AVERAGE(B18:AF18)</f>
        <v>13.425806451612905</v>
      </c>
    </row>
    <row r="19" spans="1:34" ht="17.100000000000001" customHeight="1" x14ac:dyDescent="0.2">
      <c r="A19" s="16" t="s">
        <v>46</v>
      </c>
      <c r="B19" s="19">
        <f>[15]Agosto!$D$5</f>
        <v>13.2</v>
      </c>
      <c r="C19" s="19">
        <f>[15]Agosto!$D$6</f>
        <v>15.5</v>
      </c>
      <c r="D19" s="19">
        <f>[15]Agosto!$D$7</f>
        <v>17.5</v>
      </c>
      <c r="E19" s="19">
        <f>[15]Agosto!$D$8</f>
        <v>18.2</v>
      </c>
      <c r="F19" s="19">
        <f>[15]Agosto!$D$9</f>
        <v>19</v>
      </c>
      <c r="G19" s="19">
        <f>[15]Agosto!$D$10</f>
        <v>16.899999999999999</v>
      </c>
      <c r="H19" s="19">
        <f>[15]Agosto!$D$11</f>
        <v>15.2</v>
      </c>
      <c r="I19" s="19">
        <f>[15]Agosto!$D$12</f>
        <v>15</v>
      </c>
      <c r="J19" s="19">
        <f>[15]Agosto!$D$13</f>
        <v>12.4</v>
      </c>
      <c r="K19" s="19">
        <f>[15]Agosto!$D$14</f>
        <v>8.5</v>
      </c>
      <c r="L19" s="19">
        <f>[15]Agosto!$D$15</f>
        <v>4.8</v>
      </c>
      <c r="M19" s="19">
        <f>[15]Agosto!$D$16</f>
        <v>7.6</v>
      </c>
      <c r="N19" s="19">
        <f>[15]Agosto!$D$17</f>
        <v>13</v>
      </c>
      <c r="O19" s="19">
        <f>[15]Agosto!$D$18</f>
        <v>9.8000000000000007</v>
      </c>
      <c r="P19" s="19">
        <f>[15]Agosto!$D$19</f>
        <v>1.5</v>
      </c>
      <c r="Q19" s="19">
        <f>[15]Agosto!$D$20</f>
        <v>5.9</v>
      </c>
      <c r="R19" s="19">
        <f>[15]Agosto!$D$21</f>
        <v>6.6</v>
      </c>
      <c r="S19" s="19">
        <f>[15]Agosto!$D$22</f>
        <v>10.5</v>
      </c>
      <c r="T19" s="19">
        <f>[15]Agosto!$D$23</f>
        <v>16.100000000000001</v>
      </c>
      <c r="U19" s="19">
        <f>[15]Agosto!$D$24</f>
        <v>13.8</v>
      </c>
      <c r="V19" s="19">
        <f>[15]Agosto!$D$25</f>
        <v>15.1</v>
      </c>
      <c r="W19" s="19">
        <f>[15]Agosto!$D$26</f>
        <v>15.4</v>
      </c>
      <c r="X19" s="19">
        <f>[15]Agosto!$D$27</f>
        <v>19.100000000000001</v>
      </c>
      <c r="Y19" s="19">
        <f>[15]Agosto!$D$28</f>
        <v>11.5</v>
      </c>
      <c r="Z19" s="19">
        <f>[15]Agosto!$D$29</f>
        <v>8.4</v>
      </c>
      <c r="AA19" s="19">
        <f>[15]Agosto!$D$30</f>
        <v>8.1999999999999993</v>
      </c>
      <c r="AB19" s="19">
        <f>[15]Agosto!$D$31</f>
        <v>3.1</v>
      </c>
      <c r="AC19" s="19">
        <f>[15]Agosto!$D$32</f>
        <v>0.4</v>
      </c>
      <c r="AD19" s="19">
        <f>[15]Agosto!$D$33</f>
        <v>2.2000000000000002</v>
      </c>
      <c r="AE19" s="19">
        <f>[15]Agosto!$D$34</f>
        <v>6.6</v>
      </c>
      <c r="AF19" s="19">
        <f>[15]Agosto!$D$35</f>
        <v>13.6</v>
      </c>
      <c r="AG19" s="35">
        <f t="shared" ref="AG19" si="7">MIN(B19:AF19)</f>
        <v>0.4</v>
      </c>
      <c r="AH19" s="36">
        <f t="shared" ref="AH19" si="8">AVERAGE(B19:AF19)</f>
        <v>11.116129032258065</v>
      </c>
    </row>
    <row r="20" spans="1:34" ht="17.100000000000001" customHeight="1" x14ac:dyDescent="0.2">
      <c r="A20" s="16" t="s">
        <v>10</v>
      </c>
      <c r="B20" s="19">
        <f>[16]Agosto!$D$5</f>
        <v>18</v>
      </c>
      <c r="C20" s="19">
        <f>[16]Agosto!$D$6</f>
        <v>17.100000000000001</v>
      </c>
      <c r="D20" s="19">
        <f>[16]Agosto!$D$7</f>
        <v>15.7</v>
      </c>
      <c r="E20" s="19">
        <f>[16]Agosto!$D$8</f>
        <v>18.600000000000001</v>
      </c>
      <c r="F20" s="19">
        <f>[16]Agosto!$D$9</f>
        <v>15.3</v>
      </c>
      <c r="G20" s="19">
        <f>[16]Agosto!$D$10</f>
        <v>17.399999999999999</v>
      </c>
      <c r="H20" s="19">
        <f>[16]Agosto!$D$11</f>
        <v>17.8</v>
      </c>
      <c r="I20" s="19">
        <f>[16]Agosto!$D$12</f>
        <v>18.7</v>
      </c>
      <c r="J20" s="19">
        <f>[16]Agosto!$D$13</f>
        <v>12.8</v>
      </c>
      <c r="K20" s="19">
        <f>[16]Agosto!$D$14</f>
        <v>8.4</v>
      </c>
      <c r="L20" s="19">
        <f>[16]Agosto!$D$15</f>
        <v>2.8</v>
      </c>
      <c r="M20" s="19">
        <f>[16]Agosto!$D$16</f>
        <v>8.1999999999999993</v>
      </c>
      <c r="N20" s="19">
        <f>[16]Agosto!$D$17</f>
        <v>14.7</v>
      </c>
      <c r="O20" s="19">
        <f>[16]Agosto!$D$18</f>
        <v>9.5</v>
      </c>
      <c r="P20" s="19">
        <f>[16]Agosto!$D$19</f>
        <v>1.4</v>
      </c>
      <c r="Q20" s="19">
        <f>[16]Agosto!$D$20</f>
        <v>6.5</v>
      </c>
      <c r="R20" s="19">
        <f>[16]Agosto!$D$21</f>
        <v>6.2</v>
      </c>
      <c r="S20" s="19">
        <f>[16]Agosto!$D$22</f>
        <v>11.7</v>
      </c>
      <c r="T20" s="19">
        <f>[16]Agosto!$D$23</f>
        <v>13.3</v>
      </c>
      <c r="U20" s="19">
        <f>[16]Agosto!$D$24</f>
        <v>15.7</v>
      </c>
      <c r="V20" s="19">
        <f>[16]Agosto!$D$25</f>
        <v>14.2</v>
      </c>
      <c r="W20" s="19">
        <f>[16]Agosto!$D$26</f>
        <v>19</v>
      </c>
      <c r="X20" s="19">
        <f>[16]Agosto!$D$27</f>
        <v>18.8</v>
      </c>
      <c r="Y20" s="19">
        <f>[16]Agosto!$D$28</f>
        <v>10.8</v>
      </c>
      <c r="Z20" s="19">
        <f>[16]Agosto!$D$29</f>
        <v>8.5</v>
      </c>
      <c r="AA20" s="19">
        <f>[16]Agosto!$D$30</f>
        <v>7.7</v>
      </c>
      <c r="AB20" s="19">
        <f>[16]Agosto!$D$31</f>
        <v>5.2</v>
      </c>
      <c r="AC20" s="19">
        <f>[16]Agosto!$D$32</f>
        <v>1.1000000000000001</v>
      </c>
      <c r="AD20" s="19">
        <f>[16]Agosto!$D$33</f>
        <v>2.6</v>
      </c>
      <c r="AE20" s="19">
        <f>[16]Agosto!$D$34</f>
        <v>8.3000000000000007</v>
      </c>
      <c r="AF20" s="19">
        <f>[16]Agosto!$D$35</f>
        <v>20.100000000000001</v>
      </c>
      <c r="AG20" s="35">
        <f t="shared" si="5"/>
        <v>1.1000000000000001</v>
      </c>
      <c r="AH20" s="36">
        <f t="shared" si="6"/>
        <v>11.809677419354841</v>
      </c>
    </row>
    <row r="21" spans="1:34" ht="17.100000000000001" customHeight="1" x14ac:dyDescent="0.2">
      <c r="A21" s="16" t="s">
        <v>11</v>
      </c>
      <c r="B21" s="19">
        <f>[17]Agosto!$D$5</f>
        <v>10.6</v>
      </c>
      <c r="C21" s="19">
        <f>[17]Agosto!$D$6</f>
        <v>12.4</v>
      </c>
      <c r="D21" s="19">
        <f>[17]Agosto!$D$7</f>
        <v>15.4</v>
      </c>
      <c r="E21" s="19">
        <f>[17]Agosto!$D$8</f>
        <v>15.1</v>
      </c>
      <c r="F21" s="19">
        <f>[17]Agosto!$D$9</f>
        <v>15.2</v>
      </c>
      <c r="G21" s="19">
        <f>[17]Agosto!$D$10</f>
        <v>14.4</v>
      </c>
      <c r="H21" s="19">
        <f>[17]Agosto!$D$11</f>
        <v>12.9</v>
      </c>
      <c r="I21" s="19">
        <f>[17]Agosto!$D$12</f>
        <v>12</v>
      </c>
      <c r="J21" s="19">
        <f>[17]Agosto!$D$13</f>
        <v>13.1</v>
      </c>
      <c r="K21" s="19">
        <f>[17]Agosto!$D$14</f>
        <v>8.8000000000000007</v>
      </c>
      <c r="L21" s="19">
        <f>[17]Agosto!$D$15</f>
        <v>3</v>
      </c>
      <c r="M21" s="19">
        <f>[17]Agosto!$D$16</f>
        <v>5.0999999999999996</v>
      </c>
      <c r="N21" s="19">
        <f>[17]Agosto!$D$17</f>
        <v>11.7</v>
      </c>
      <c r="O21" s="19">
        <f>[17]Agosto!$D$18</f>
        <v>9.6</v>
      </c>
      <c r="P21" s="19">
        <f>[17]Agosto!$D$19</f>
        <v>1.5</v>
      </c>
      <c r="Q21" s="19">
        <f>[17]Agosto!$D$20</f>
        <v>2</v>
      </c>
      <c r="R21" s="19">
        <f>[17]Agosto!$D$21</f>
        <v>5.6</v>
      </c>
      <c r="S21" s="19">
        <f>[17]Agosto!$D$22</f>
        <v>11.4</v>
      </c>
      <c r="T21" s="19">
        <f>[17]Agosto!$D$23</f>
        <v>11.6</v>
      </c>
      <c r="U21" s="19">
        <f>[17]Agosto!$D$24</f>
        <v>11.4</v>
      </c>
      <c r="V21" s="19">
        <f>[17]Agosto!$D$25</f>
        <v>11.3</v>
      </c>
      <c r="W21" s="19">
        <f>[17]Agosto!$D$26</f>
        <v>12.8</v>
      </c>
      <c r="X21" s="19">
        <f>[17]Agosto!$D$27</f>
        <v>16.8</v>
      </c>
      <c r="Y21" s="19">
        <f>[17]Agosto!$D$28</f>
        <v>13.3</v>
      </c>
      <c r="Z21" s="19">
        <f>[17]Agosto!$D$29</f>
        <v>10</v>
      </c>
      <c r="AA21" s="19">
        <f>[17]Agosto!$D$30</f>
        <v>7.9</v>
      </c>
      <c r="AB21" s="19">
        <f>[17]Agosto!$D$31</f>
        <v>0.8</v>
      </c>
      <c r="AC21" s="19">
        <f>[17]Agosto!$D$32</f>
        <v>1</v>
      </c>
      <c r="AD21" s="19">
        <f>[17]Agosto!$D$33</f>
        <v>1.1000000000000001</v>
      </c>
      <c r="AE21" s="19">
        <f>[17]Agosto!$D$34</f>
        <v>5.3</v>
      </c>
      <c r="AF21" s="19">
        <f>[17]Agosto!$D$35</f>
        <v>10.9</v>
      </c>
      <c r="AG21" s="35">
        <f>MIN(B21:AF21)</f>
        <v>0.8</v>
      </c>
      <c r="AH21" s="36">
        <f>AVERAGE(B21:AF21)</f>
        <v>9.4838709677419359</v>
      </c>
    </row>
    <row r="22" spans="1:34" ht="17.100000000000001" customHeight="1" x14ac:dyDescent="0.2">
      <c r="A22" s="16" t="s">
        <v>12</v>
      </c>
      <c r="B22" s="19">
        <f>[18]Agosto!$D$5</f>
        <v>14.3</v>
      </c>
      <c r="C22" s="19">
        <f>[18]Agosto!$D$6</f>
        <v>16</v>
      </c>
      <c r="D22" s="19">
        <f>[18]Agosto!$D$7</f>
        <v>18.3</v>
      </c>
      <c r="E22" s="19">
        <f>[18]Agosto!$D$8</f>
        <v>18.7</v>
      </c>
      <c r="F22" s="19">
        <f>[18]Agosto!$D$9</f>
        <v>20.7</v>
      </c>
      <c r="G22" s="19">
        <f>[18]Agosto!$D$10</f>
        <v>17.5</v>
      </c>
      <c r="H22" s="19">
        <f>[18]Agosto!$D$11</f>
        <v>15.3</v>
      </c>
      <c r="I22" s="19">
        <f>[18]Agosto!$D$12</f>
        <v>14.9</v>
      </c>
      <c r="J22" s="19">
        <f>[18]Agosto!$D$13</f>
        <v>15</v>
      </c>
      <c r="K22" s="19">
        <f>[18]Agosto!$D$14</f>
        <v>10.1</v>
      </c>
      <c r="L22" s="19">
        <f>[18]Agosto!$D$15</f>
        <v>8.6</v>
      </c>
      <c r="M22" s="19">
        <f>[18]Agosto!$D$16</f>
        <v>9.8000000000000007</v>
      </c>
      <c r="N22" s="19">
        <f>[18]Agosto!$D$17</f>
        <v>13.4</v>
      </c>
      <c r="O22" s="19">
        <f>[18]Agosto!$D$18</f>
        <v>12.4</v>
      </c>
      <c r="P22" s="19">
        <f>[18]Agosto!$D$19</f>
        <v>3.6</v>
      </c>
      <c r="Q22" s="19">
        <f>[18]Agosto!$D$20</f>
        <v>8.1</v>
      </c>
      <c r="R22" s="19">
        <f>[18]Agosto!$D$21</f>
        <v>11.2</v>
      </c>
      <c r="S22" s="19">
        <f>[18]Agosto!$D$22</f>
        <v>12.9</v>
      </c>
      <c r="T22" s="19">
        <f>[18]Agosto!$D$23</f>
        <v>13.8</v>
      </c>
      <c r="U22" s="19">
        <f>[18]Agosto!$D$24</f>
        <v>16.3</v>
      </c>
      <c r="V22" s="19">
        <f>[18]Agosto!$D$25</f>
        <v>15.8</v>
      </c>
      <c r="W22" s="19">
        <f>[18]Agosto!$D$26</f>
        <v>16.8</v>
      </c>
      <c r="X22" s="19">
        <f>[18]Agosto!$D$27</f>
        <v>18.899999999999999</v>
      </c>
      <c r="Y22" s="19">
        <f>[18]Agosto!$D$28</f>
        <v>13.5</v>
      </c>
      <c r="Z22" s="19">
        <f>[18]Agosto!$D$29</f>
        <v>10.5</v>
      </c>
      <c r="AA22" s="19">
        <f>[18]Agosto!$D$30</f>
        <v>10</v>
      </c>
      <c r="AB22" s="19">
        <f>[18]Agosto!$D$31</f>
        <v>4.8</v>
      </c>
      <c r="AC22" s="19">
        <f>[18]Agosto!$D$32</f>
        <v>3.8</v>
      </c>
      <c r="AD22" s="19">
        <f>[18]Agosto!$D$33</f>
        <v>5.3</v>
      </c>
      <c r="AE22" s="19">
        <f>[18]Agosto!$D$34</f>
        <v>10.1</v>
      </c>
      <c r="AF22" s="19">
        <f>[18]Agosto!$D$35</f>
        <v>14.9</v>
      </c>
      <c r="AG22" s="35">
        <f t="shared" si="5"/>
        <v>3.6</v>
      </c>
      <c r="AH22" s="36">
        <f t="shared" si="6"/>
        <v>12.751612903225807</v>
      </c>
    </row>
    <row r="23" spans="1:34" ht="17.100000000000001" customHeight="1" x14ac:dyDescent="0.2">
      <c r="A23" s="16" t="s">
        <v>13</v>
      </c>
      <c r="B23" s="19">
        <f>[19]Agosto!$D$5</f>
        <v>13.3</v>
      </c>
      <c r="C23" s="19">
        <f>[19]Agosto!$D$6</f>
        <v>15.9</v>
      </c>
      <c r="D23" s="19">
        <f>[19]Agosto!$D$7</f>
        <v>15.7</v>
      </c>
      <c r="E23" s="19">
        <f>[19]Agosto!$D$8</f>
        <v>15.8</v>
      </c>
      <c r="F23" s="19">
        <f>[19]Agosto!$D$9</f>
        <v>15.9</v>
      </c>
      <c r="G23" s="19">
        <f>[19]Agosto!$D$10</f>
        <v>13.3</v>
      </c>
      <c r="H23" s="19">
        <f>[19]Agosto!$D$11</f>
        <v>13.9</v>
      </c>
      <c r="I23" s="19">
        <f>[19]Agosto!$D$12</f>
        <v>16.2</v>
      </c>
      <c r="J23" s="19">
        <f>[19]Agosto!$D$13</f>
        <v>16.8</v>
      </c>
      <c r="K23" s="19">
        <f>[19]Agosto!$D$14</f>
        <v>12.4</v>
      </c>
      <c r="L23" s="19">
        <f>[19]Agosto!$D$15</f>
        <v>7.7</v>
      </c>
      <c r="M23" s="19">
        <f>[19]Agosto!$D$16</f>
        <v>7.3</v>
      </c>
      <c r="N23" s="19">
        <f>[19]Agosto!$D$17</f>
        <v>12.3</v>
      </c>
      <c r="O23" s="19">
        <f>[19]Agosto!$D$18</f>
        <v>13.2</v>
      </c>
      <c r="P23" s="19">
        <f>[19]Agosto!$D$19</f>
        <v>4.5</v>
      </c>
      <c r="Q23" s="19">
        <f>[19]Agosto!$D$20</f>
        <v>2.9</v>
      </c>
      <c r="R23" s="19">
        <f>[19]Agosto!$D$21</f>
        <v>11.2</v>
      </c>
      <c r="S23" s="19">
        <f>[19]Agosto!$D$22</f>
        <v>10.8</v>
      </c>
      <c r="T23" s="19">
        <f>[19]Agosto!$D$23</f>
        <v>12.9</v>
      </c>
      <c r="U23" s="19">
        <f>[19]Agosto!$D$24</f>
        <v>14.6</v>
      </c>
      <c r="V23" s="19">
        <f>[19]Agosto!$D$25</f>
        <v>17.399999999999999</v>
      </c>
      <c r="W23" s="19">
        <f>[19]Agosto!$D$26</f>
        <v>16.8</v>
      </c>
      <c r="X23" s="19">
        <f>[19]Agosto!$D$27</f>
        <v>18.3</v>
      </c>
      <c r="Y23" s="19">
        <f>[19]Agosto!$D$28</f>
        <v>14.7</v>
      </c>
      <c r="Z23" s="19">
        <f>[19]Agosto!$D$29</f>
        <v>9.9</v>
      </c>
      <c r="AA23" s="19">
        <f>[19]Agosto!$D$30</f>
        <v>10</v>
      </c>
      <c r="AB23" s="19">
        <f>[19]Agosto!$D$31</f>
        <v>6.1</v>
      </c>
      <c r="AC23" s="19">
        <f>[19]Agosto!$D$32</f>
        <v>1.4</v>
      </c>
      <c r="AD23" s="19">
        <f>[19]Agosto!$D$33</f>
        <v>0.8</v>
      </c>
      <c r="AE23" s="19">
        <f>[19]Agosto!$D$34</f>
        <v>6.1</v>
      </c>
      <c r="AF23" s="19">
        <f>[19]Agosto!$D$35</f>
        <v>14.9</v>
      </c>
      <c r="AG23" s="35">
        <f t="shared" si="5"/>
        <v>0.8</v>
      </c>
      <c r="AH23" s="36">
        <f t="shared" si="6"/>
        <v>11.709677419354838</v>
      </c>
    </row>
    <row r="24" spans="1:34" ht="17.100000000000001" customHeight="1" x14ac:dyDescent="0.2">
      <c r="A24" s="16" t="s">
        <v>14</v>
      </c>
      <c r="B24" s="19">
        <f>[20]Agosto!$D$5</f>
        <v>12.5</v>
      </c>
      <c r="C24" s="19">
        <f>[20]Agosto!$D$6</f>
        <v>13.5</v>
      </c>
      <c r="D24" s="19">
        <f>[20]Agosto!$D$7</f>
        <v>12.9</v>
      </c>
      <c r="E24" s="19">
        <f>[20]Agosto!$D$8</f>
        <v>12.3</v>
      </c>
      <c r="F24" s="19">
        <f>[20]Agosto!$D$9</f>
        <v>14.7</v>
      </c>
      <c r="G24" s="19">
        <f>[20]Agosto!$D$10</f>
        <v>12.4</v>
      </c>
      <c r="H24" s="19">
        <f>[20]Agosto!$D$11</f>
        <v>13.1</v>
      </c>
      <c r="I24" s="19">
        <f>[20]Agosto!$D$12</f>
        <v>16.7</v>
      </c>
      <c r="J24" s="19">
        <f>[20]Agosto!$D$13</f>
        <v>18.2</v>
      </c>
      <c r="K24" s="19">
        <f>[20]Agosto!$D$14</f>
        <v>14</v>
      </c>
      <c r="L24" s="19">
        <f>[20]Agosto!$D$15</f>
        <v>7.7</v>
      </c>
      <c r="M24" s="19">
        <f>[20]Agosto!$D$16</f>
        <v>9.6999999999999993</v>
      </c>
      <c r="N24" s="19">
        <f>[20]Agosto!$D$17</f>
        <v>13.6</v>
      </c>
      <c r="O24" s="19">
        <f>[20]Agosto!$D$18</f>
        <v>14</v>
      </c>
      <c r="P24" s="19">
        <f>[20]Agosto!$D$19</f>
        <v>5.9</v>
      </c>
      <c r="Q24" s="19">
        <f>[20]Agosto!$D$20</f>
        <v>7.9</v>
      </c>
      <c r="R24" s="19">
        <f>[20]Agosto!$D$21</f>
        <v>8.9</v>
      </c>
      <c r="S24" s="19">
        <f>[20]Agosto!$D$22</f>
        <v>11.3</v>
      </c>
      <c r="T24" s="19">
        <f>[20]Agosto!$D$23</f>
        <v>12.3</v>
      </c>
      <c r="U24" s="19">
        <f>[20]Agosto!$D$24</f>
        <v>15.8</v>
      </c>
      <c r="V24" s="19">
        <f>[20]Agosto!$D$25</f>
        <v>14.5</v>
      </c>
      <c r="W24" s="19">
        <f>[20]Agosto!$D$26</f>
        <v>18.7</v>
      </c>
      <c r="X24" s="19">
        <f>[20]Agosto!$D$27</f>
        <v>15.8</v>
      </c>
      <c r="Y24" s="19">
        <f>[20]Agosto!$D$28</f>
        <v>16.8</v>
      </c>
      <c r="Z24" s="19">
        <f>[20]Agosto!$D$29</f>
        <v>21.4</v>
      </c>
      <c r="AA24" s="19">
        <f>[20]Agosto!$D$30</f>
        <v>14.2</v>
      </c>
      <c r="AB24" s="19">
        <f>[20]Agosto!$D$31</f>
        <v>10.3</v>
      </c>
      <c r="AC24" s="19">
        <f>[20]Agosto!$D$32</f>
        <v>5</v>
      </c>
      <c r="AD24" s="19">
        <f>[20]Agosto!$D$33</f>
        <v>6.7</v>
      </c>
      <c r="AE24" s="19">
        <f>[20]Agosto!$D$34</f>
        <v>11.5</v>
      </c>
      <c r="AF24" s="19">
        <f>[20]Agosto!$D$35</f>
        <v>20.3</v>
      </c>
      <c r="AG24" s="35">
        <f t="shared" si="5"/>
        <v>5</v>
      </c>
      <c r="AH24" s="36">
        <f t="shared" si="6"/>
        <v>12.987096774193549</v>
      </c>
    </row>
    <row r="25" spans="1:34" ht="17.100000000000001" customHeight="1" x14ac:dyDescent="0.2">
      <c r="A25" s="16" t="s">
        <v>15</v>
      </c>
      <c r="B25" s="19">
        <f>[21]Agosto!$D$5</f>
        <v>15</v>
      </c>
      <c r="C25" s="19">
        <f>[21]Agosto!$D$6</f>
        <v>21.1</v>
      </c>
      <c r="D25" s="19">
        <f>[21]Agosto!$D$7</f>
        <v>14.4</v>
      </c>
      <c r="E25" s="19">
        <f>[21]Agosto!$D$8</f>
        <v>15.5</v>
      </c>
      <c r="F25" s="19">
        <f>[21]Agosto!$D$9</f>
        <v>15.6</v>
      </c>
      <c r="G25" s="19">
        <f>[21]Agosto!$D$10</f>
        <v>20.100000000000001</v>
      </c>
      <c r="H25" s="19">
        <f>[21]Agosto!$D$11</f>
        <v>16.399999999999999</v>
      </c>
      <c r="I25" s="19">
        <f>[21]Agosto!$D$12</f>
        <v>18.5</v>
      </c>
      <c r="J25" s="19">
        <f>[21]Agosto!$D$13</f>
        <v>8.5</v>
      </c>
      <c r="K25" s="19">
        <f>[21]Agosto!$D$14</f>
        <v>6</v>
      </c>
      <c r="L25" s="19">
        <f>[21]Agosto!$D$15</f>
        <v>2.6</v>
      </c>
      <c r="M25" s="19">
        <f>[21]Agosto!$D$16</f>
        <v>7.3</v>
      </c>
      <c r="N25" s="19">
        <f>[21]Agosto!$D$17</f>
        <v>13.1</v>
      </c>
      <c r="O25" s="19">
        <f>[21]Agosto!$D$18</f>
        <v>5.6</v>
      </c>
      <c r="P25" s="19">
        <f>[21]Agosto!$D$19</f>
        <v>0.9</v>
      </c>
      <c r="Q25" s="19">
        <f>[21]Agosto!$D$20</f>
        <v>5.8</v>
      </c>
      <c r="R25" s="19">
        <f>[21]Agosto!$D$21</f>
        <v>9.5</v>
      </c>
      <c r="S25" s="19">
        <f>[21]Agosto!$D$22</f>
        <v>9.8000000000000007</v>
      </c>
      <c r="T25" s="19">
        <f>[21]Agosto!$D$23</f>
        <v>11.4</v>
      </c>
      <c r="U25" s="19">
        <f>[21]Agosto!$D$24</f>
        <v>13.7</v>
      </c>
      <c r="V25" s="19">
        <f>[21]Agosto!$D$25</f>
        <v>15.1</v>
      </c>
      <c r="W25" s="19">
        <f>[21]Agosto!$D$26</f>
        <v>15.4</v>
      </c>
      <c r="X25" s="19">
        <f>[21]Agosto!$D$27</f>
        <v>16.100000000000001</v>
      </c>
      <c r="Y25" s="19">
        <f>[21]Agosto!$D$28</f>
        <v>8</v>
      </c>
      <c r="Z25" s="19">
        <f>[21]Agosto!$D$29</f>
        <v>4.8</v>
      </c>
      <c r="AA25" s="19">
        <f>[21]Agosto!$D$30</f>
        <v>4.8</v>
      </c>
      <c r="AB25" s="19">
        <f>[21]Agosto!$D$31</f>
        <v>0.6</v>
      </c>
      <c r="AC25" s="19">
        <f>[21]Agosto!$D$32</f>
        <v>2.2000000000000002</v>
      </c>
      <c r="AD25" s="19">
        <f>[21]Agosto!$D$33</f>
        <v>5.8</v>
      </c>
      <c r="AE25" s="19">
        <f>[21]Agosto!$D$34</f>
        <v>10</v>
      </c>
      <c r="AF25" s="19">
        <f>[21]Agosto!$D$35</f>
        <v>15.8</v>
      </c>
      <c r="AG25" s="35">
        <f t="shared" si="5"/>
        <v>0.6</v>
      </c>
      <c r="AH25" s="36">
        <f t="shared" si="6"/>
        <v>10.625806451612906</v>
      </c>
    </row>
    <row r="26" spans="1:34" ht="17.100000000000001" customHeight="1" x14ac:dyDescent="0.2">
      <c r="A26" s="16" t="s">
        <v>16</v>
      </c>
      <c r="B26" s="19">
        <f>[22]Agosto!$D$5</f>
        <v>16.399999999999999</v>
      </c>
      <c r="C26" s="19">
        <f>[22]Agosto!$D$6</f>
        <v>20</v>
      </c>
      <c r="D26" s="19">
        <f>[22]Agosto!$D$7</f>
        <v>16.3</v>
      </c>
      <c r="E26" s="19">
        <f>[22]Agosto!$D$8</f>
        <v>17.8</v>
      </c>
      <c r="F26" s="19">
        <f>[22]Agosto!$D$9</f>
        <v>18.2</v>
      </c>
      <c r="G26" s="19">
        <f>[22]Agosto!$D$10</f>
        <v>19.100000000000001</v>
      </c>
      <c r="H26" s="19">
        <f>[22]Agosto!$D$11</f>
        <v>20.6</v>
      </c>
      <c r="I26" s="19">
        <f>[22]Agosto!$D$12</f>
        <v>22.5</v>
      </c>
      <c r="J26" s="19">
        <f>[22]Agosto!$D$13</f>
        <v>11.5</v>
      </c>
      <c r="K26" s="19">
        <f>[22]Agosto!$D$14</f>
        <v>11.2</v>
      </c>
      <c r="L26" s="19">
        <f>[22]Agosto!$D$15</f>
        <v>3.9</v>
      </c>
      <c r="M26" s="19">
        <f>[22]Agosto!$D$16</f>
        <v>9.4</v>
      </c>
      <c r="N26" s="19">
        <f>[22]Agosto!$D$17</f>
        <v>16.8</v>
      </c>
      <c r="O26" s="19">
        <f>[22]Agosto!$D$18</f>
        <v>9.3000000000000007</v>
      </c>
      <c r="P26" s="19">
        <f>[22]Agosto!$D$19</f>
        <v>1.6</v>
      </c>
      <c r="Q26" s="19">
        <f>[22]Agosto!$D$20</f>
        <v>4.4000000000000004</v>
      </c>
      <c r="R26" s="19">
        <f>[22]Agosto!$D$21</f>
        <v>9</v>
      </c>
      <c r="S26" s="19">
        <f>[22]Agosto!$D$22</f>
        <v>10.8</v>
      </c>
      <c r="T26" s="19">
        <f>[22]Agosto!$D$23</f>
        <v>13</v>
      </c>
      <c r="U26" s="19">
        <f>[22]Agosto!$D$24</f>
        <v>16.100000000000001</v>
      </c>
      <c r="V26" s="19">
        <f>[22]Agosto!$D$25</f>
        <v>18.5</v>
      </c>
      <c r="W26" s="19">
        <f>[22]Agosto!$D$26</f>
        <v>23.3</v>
      </c>
      <c r="X26" s="19">
        <f>[22]Agosto!$D$27</f>
        <v>15.8</v>
      </c>
      <c r="Y26" s="19">
        <f>[22]Agosto!$D$28</f>
        <v>10.8</v>
      </c>
      <c r="Z26" s="19">
        <f>[22]Agosto!$D$29</f>
        <v>8</v>
      </c>
      <c r="AA26" s="19" t="str">
        <f>[22]Agosto!$D$30</f>
        <v>*</v>
      </c>
      <c r="AB26" s="19">
        <f>[22]Agosto!$D$31</f>
        <v>9.4</v>
      </c>
      <c r="AC26" s="19">
        <f>[22]Agosto!$D$32</f>
        <v>1.9</v>
      </c>
      <c r="AD26" s="19">
        <f>[22]Agosto!$D$33</f>
        <v>3.5</v>
      </c>
      <c r="AE26" s="19">
        <f>[22]Agosto!$D$34</f>
        <v>6.6</v>
      </c>
      <c r="AF26" s="19">
        <f>[22]Agosto!$D$35</f>
        <v>17.100000000000001</v>
      </c>
      <c r="AG26" s="35">
        <f t="shared" si="5"/>
        <v>1.6</v>
      </c>
      <c r="AH26" s="36">
        <f t="shared" si="6"/>
        <v>12.760000000000002</v>
      </c>
    </row>
    <row r="27" spans="1:34" ht="17.100000000000001" customHeight="1" x14ac:dyDescent="0.2">
      <c r="A27" s="16" t="s">
        <v>17</v>
      </c>
      <c r="B27" s="19">
        <f>[23]Agosto!$D$5</f>
        <v>15.2</v>
      </c>
      <c r="C27" s="19">
        <f>[23]Agosto!$D$6</f>
        <v>12.5</v>
      </c>
      <c r="D27" s="19">
        <f>[23]Agosto!$D$7</f>
        <v>14.3</v>
      </c>
      <c r="E27" s="19">
        <f>[23]Agosto!$D$8</f>
        <v>15.4</v>
      </c>
      <c r="F27" s="19">
        <f>[23]Agosto!$D$9</f>
        <v>13.8</v>
      </c>
      <c r="G27" s="19">
        <f>[23]Agosto!$D$10</f>
        <v>13</v>
      </c>
      <c r="H27" s="19">
        <f>[23]Agosto!$D$11</f>
        <v>12.6</v>
      </c>
      <c r="I27" s="19">
        <f>[23]Agosto!$D$12</f>
        <v>14.5</v>
      </c>
      <c r="J27" s="19">
        <f>[23]Agosto!$D$13</f>
        <v>14.7</v>
      </c>
      <c r="K27" s="19">
        <f>[23]Agosto!$D$14</f>
        <v>9.6999999999999993</v>
      </c>
      <c r="L27" s="19">
        <f>[23]Agosto!$D$15</f>
        <v>4.0999999999999996</v>
      </c>
      <c r="M27" s="19">
        <f>[23]Agosto!$D$16</f>
        <v>6.7</v>
      </c>
      <c r="N27" s="19">
        <f>[23]Agosto!$D$17</f>
        <v>11.8</v>
      </c>
      <c r="O27" s="19">
        <f>[23]Agosto!$D$18</f>
        <v>10.5</v>
      </c>
      <c r="P27" s="19">
        <f>[23]Agosto!$D$19</f>
        <v>-0.9</v>
      </c>
      <c r="Q27" s="19">
        <f>[23]Agosto!$D$20</f>
        <v>2.5</v>
      </c>
      <c r="R27" s="19">
        <f>[23]Agosto!$D$21</f>
        <v>2.1</v>
      </c>
      <c r="S27" s="19">
        <f>[23]Agosto!$D$22</f>
        <v>6.8</v>
      </c>
      <c r="T27" s="19">
        <f>[23]Agosto!$D$23</f>
        <v>12.6</v>
      </c>
      <c r="U27" s="19">
        <f>[23]Agosto!$D$24</f>
        <v>12</v>
      </c>
      <c r="V27" s="18">
        <v>16.3</v>
      </c>
      <c r="W27" s="19">
        <v>16.399999999999999</v>
      </c>
      <c r="X27" s="19">
        <v>16.7</v>
      </c>
      <c r="Y27" s="19">
        <v>13.6</v>
      </c>
      <c r="Z27" s="19">
        <v>10.4</v>
      </c>
      <c r="AA27" s="19">
        <v>9.4</v>
      </c>
      <c r="AB27" s="19">
        <v>5.9</v>
      </c>
      <c r="AC27" s="19">
        <v>-1.9</v>
      </c>
      <c r="AD27" s="19">
        <v>-0.1</v>
      </c>
      <c r="AE27" s="19">
        <v>5.0999999999999996</v>
      </c>
      <c r="AF27" s="19">
        <v>13.3</v>
      </c>
      <c r="AG27" s="35">
        <f t="shared" si="5"/>
        <v>-1.9</v>
      </c>
      <c r="AH27" s="36">
        <f t="shared" si="6"/>
        <v>9.9677419354838683</v>
      </c>
    </row>
    <row r="28" spans="1:34" ht="17.100000000000001" customHeight="1" x14ac:dyDescent="0.2">
      <c r="A28" s="16" t="s">
        <v>18</v>
      </c>
      <c r="B28" s="19">
        <f>[24]Agosto!$D$5</f>
        <v>12.6</v>
      </c>
      <c r="C28" s="19">
        <f>[24]Agosto!$D$6</f>
        <v>14.1</v>
      </c>
      <c r="D28" s="19">
        <f>[24]Agosto!$D$7</f>
        <v>12.5</v>
      </c>
      <c r="E28" s="19">
        <f>[24]Agosto!$D$8</f>
        <v>14.7</v>
      </c>
      <c r="F28" s="19">
        <f>[24]Agosto!$D$9</f>
        <v>16</v>
      </c>
      <c r="G28" s="19">
        <f>[24]Agosto!$D$10</f>
        <v>13.5</v>
      </c>
      <c r="H28" s="19">
        <f>[24]Agosto!$D$11</f>
        <v>15</v>
      </c>
      <c r="I28" s="19">
        <f>[24]Agosto!$D$12</f>
        <v>17.399999999999999</v>
      </c>
      <c r="J28" s="19">
        <f>[24]Agosto!$D$13</f>
        <v>15.5</v>
      </c>
      <c r="K28" s="19">
        <f>[24]Agosto!$D$14</f>
        <v>8.9</v>
      </c>
      <c r="L28" s="19">
        <f>[24]Agosto!$D$15</f>
        <v>6.4</v>
      </c>
      <c r="M28" s="19">
        <f>[24]Agosto!$D$16</f>
        <v>9.6</v>
      </c>
      <c r="N28" s="19">
        <f>[24]Agosto!$D$17</f>
        <v>14</v>
      </c>
      <c r="O28" s="19">
        <f>[24]Agosto!$D$18</f>
        <v>11</v>
      </c>
      <c r="P28" s="19">
        <f>[24]Agosto!$D$19</f>
        <v>3.6</v>
      </c>
      <c r="Q28" s="19">
        <f>[24]Agosto!$D$20</f>
        <v>8.1</v>
      </c>
      <c r="R28" s="19">
        <f>[24]Agosto!$D$21</f>
        <v>10.3</v>
      </c>
      <c r="S28" s="19">
        <f>[24]Agosto!$D$22</f>
        <v>13.9</v>
      </c>
      <c r="T28" s="19">
        <f>[24]Agosto!$D$23</f>
        <v>13.7</v>
      </c>
      <c r="U28" s="19">
        <f>[24]Agosto!$D$24</f>
        <v>14.6</v>
      </c>
      <c r="V28" s="19">
        <f>[24]Agosto!$D$25</f>
        <v>14.1</v>
      </c>
      <c r="W28" s="19">
        <f>[24]Agosto!$D$26</f>
        <v>12.8</v>
      </c>
      <c r="X28" s="19">
        <f>[24]Agosto!$D$27</f>
        <v>15.6</v>
      </c>
      <c r="Y28" s="19">
        <f>[24]Agosto!$D$28</f>
        <v>16</v>
      </c>
      <c r="Z28" s="19">
        <f>[24]Agosto!$D$29</f>
        <v>10.7</v>
      </c>
      <c r="AA28" s="19">
        <f>[24]Agosto!$D$30</f>
        <v>6.7</v>
      </c>
      <c r="AB28" s="19">
        <f>[24]Agosto!$D$31</f>
        <v>6.2</v>
      </c>
      <c r="AC28" s="19">
        <f>[24]Agosto!$D$32</f>
        <v>3.8</v>
      </c>
      <c r="AD28" s="19">
        <f>[24]Agosto!$D$33</f>
        <v>7.9</v>
      </c>
      <c r="AE28" s="19" t="str">
        <f>[24]Agosto!$D$34</f>
        <v>*</v>
      </c>
      <c r="AF28" s="19" t="str">
        <f>[24]Agosto!$D$35</f>
        <v>*</v>
      </c>
      <c r="AG28" s="35">
        <f t="shared" si="5"/>
        <v>3.6</v>
      </c>
      <c r="AH28" s="36">
        <f t="shared" si="6"/>
        <v>11.696551724137931</v>
      </c>
    </row>
    <row r="29" spans="1:34" ht="17.100000000000001" customHeight="1" x14ac:dyDescent="0.2">
      <c r="A29" s="16" t="s">
        <v>19</v>
      </c>
      <c r="B29" s="19">
        <f>[25]Agosto!$D$5</f>
        <v>16.3</v>
      </c>
      <c r="C29" s="19">
        <f>[25]Agosto!$D$6</f>
        <v>17.7</v>
      </c>
      <c r="D29" s="19">
        <f>[25]Agosto!$D$7</f>
        <v>13.7</v>
      </c>
      <c r="E29" s="19">
        <f>[25]Agosto!$D$8</f>
        <v>15.8</v>
      </c>
      <c r="F29" s="19">
        <f>[25]Agosto!$D$9</f>
        <v>15.3</v>
      </c>
      <c r="G29" s="19">
        <f>[25]Agosto!$D$10</f>
        <v>18.100000000000001</v>
      </c>
      <c r="H29" s="19">
        <f>[25]Agosto!$D$11</f>
        <v>15.5</v>
      </c>
      <c r="I29" s="19">
        <f>[25]Agosto!$D$12</f>
        <v>17.2</v>
      </c>
      <c r="J29" s="19">
        <f>[25]Agosto!$D$13</f>
        <v>10.3</v>
      </c>
      <c r="K29" s="19">
        <f>[25]Agosto!$D$14</f>
        <v>7.2</v>
      </c>
      <c r="L29" s="19">
        <f>[25]Agosto!$D$15</f>
        <v>2.2999999999999998</v>
      </c>
      <c r="M29" s="19">
        <f>[25]Agosto!$D$16</f>
        <v>5.9</v>
      </c>
      <c r="N29" s="19">
        <f>[25]Agosto!$D$17</f>
        <v>12</v>
      </c>
      <c r="O29" s="19">
        <f>[25]Agosto!$D$18</f>
        <v>7.2</v>
      </c>
      <c r="P29" s="19">
        <f>[25]Agosto!$D$19</f>
        <v>2</v>
      </c>
      <c r="Q29" s="19">
        <f>[25]Agosto!$D$20</f>
        <v>7.4</v>
      </c>
      <c r="R29" s="19">
        <f>[25]Agosto!$D$21</f>
        <v>8.3000000000000007</v>
      </c>
      <c r="S29" s="19">
        <f>[25]Agosto!$D$22</f>
        <v>10.5</v>
      </c>
      <c r="T29" s="19">
        <f>[25]Agosto!$D$23</f>
        <v>12.4</v>
      </c>
      <c r="U29" s="19">
        <f>[25]Agosto!$D$24</f>
        <v>14.4</v>
      </c>
      <c r="V29" s="19">
        <f>[25]Agosto!$D$25</f>
        <v>14.4</v>
      </c>
      <c r="W29" s="19">
        <f>[25]Agosto!$D$26</f>
        <v>16.600000000000001</v>
      </c>
      <c r="X29" s="19">
        <f>[25]Agosto!$D$27</f>
        <v>16.600000000000001</v>
      </c>
      <c r="Y29" s="19">
        <f>[25]Agosto!$D$28</f>
        <v>8.9</v>
      </c>
      <c r="Z29" s="19">
        <f>[25]Agosto!$D$29</f>
        <v>7.2</v>
      </c>
      <c r="AA29" s="19">
        <f>[25]Agosto!$D$30</f>
        <v>5.7</v>
      </c>
      <c r="AB29" s="19">
        <f>[25]Agosto!$D$31</f>
        <v>2.7</v>
      </c>
      <c r="AC29" s="19">
        <f>[25]Agosto!$D$32</f>
        <v>2</v>
      </c>
      <c r="AD29" s="19">
        <f>[25]Agosto!$D$33</f>
        <v>8.3000000000000007</v>
      </c>
      <c r="AE29" s="19">
        <f>[25]Agosto!$D$34</f>
        <v>10.4</v>
      </c>
      <c r="AF29" s="19">
        <f>[25]Agosto!$D$35</f>
        <v>18.8</v>
      </c>
      <c r="AG29" s="35">
        <f t="shared" si="5"/>
        <v>2</v>
      </c>
      <c r="AH29" s="36">
        <f t="shared" si="6"/>
        <v>11.003225806451614</v>
      </c>
    </row>
    <row r="30" spans="1:34" ht="17.100000000000001" customHeight="1" x14ac:dyDescent="0.2">
      <c r="A30" s="16" t="s">
        <v>31</v>
      </c>
      <c r="B30" s="19">
        <f>[26]Agosto!$D$5</f>
        <v>18</v>
      </c>
      <c r="C30" s="19">
        <f>[26]Agosto!$D$6</f>
        <v>17.399999999999999</v>
      </c>
      <c r="D30" s="19">
        <f>[26]Agosto!$D$7</f>
        <v>15.4</v>
      </c>
      <c r="E30" s="19">
        <f>[26]Agosto!$D$8</f>
        <v>20.8</v>
      </c>
      <c r="F30" s="19">
        <f>[26]Agosto!$D$9</f>
        <v>17.2</v>
      </c>
      <c r="G30" s="19">
        <f>[26]Agosto!$D$10</f>
        <v>18</v>
      </c>
      <c r="H30" s="19">
        <f>[26]Agosto!$D$11</f>
        <v>20.2</v>
      </c>
      <c r="I30" s="19">
        <f>[26]Agosto!$D$12</f>
        <v>19.2</v>
      </c>
      <c r="J30" s="19">
        <f>[26]Agosto!$D$13</f>
        <v>13.7</v>
      </c>
      <c r="K30" s="19">
        <f>[26]Agosto!$D$14</f>
        <v>9.6999999999999993</v>
      </c>
      <c r="L30" s="19">
        <f>[26]Agosto!$D$15</f>
        <v>5.4</v>
      </c>
      <c r="M30" s="19">
        <f>[26]Agosto!$D$16</f>
        <v>9.6999999999999993</v>
      </c>
      <c r="N30" s="19">
        <f>[26]Agosto!$D$17</f>
        <v>17.7</v>
      </c>
      <c r="O30" s="19">
        <f>[26]Agosto!$D$18</f>
        <v>10.199999999999999</v>
      </c>
      <c r="P30" s="19">
        <f>[26]Agosto!$D$19</f>
        <v>0.8</v>
      </c>
      <c r="Q30" s="19">
        <f>[26]Agosto!$D$20</f>
        <v>4.5999999999999996</v>
      </c>
      <c r="R30" s="19">
        <f>[26]Agosto!$D$21</f>
        <v>8.1</v>
      </c>
      <c r="S30" s="19">
        <f>[26]Agosto!$D$22</f>
        <v>12.2</v>
      </c>
      <c r="T30" s="19">
        <f>[26]Agosto!$D$23</f>
        <v>14.7</v>
      </c>
      <c r="U30" s="19">
        <f>[26]Agosto!$D$24</f>
        <v>19.399999999999999</v>
      </c>
      <c r="V30" s="19">
        <f>[26]Agosto!$D$25</f>
        <v>20.399999999999999</v>
      </c>
      <c r="W30" s="19">
        <f>[26]Agosto!$D$26</f>
        <v>19.3</v>
      </c>
      <c r="X30" s="19">
        <f>[26]Agosto!$D$27</f>
        <v>21.9</v>
      </c>
      <c r="Y30" s="19">
        <f>[26]Agosto!$D$28</f>
        <v>13.8</v>
      </c>
      <c r="Z30" s="19">
        <f>[26]Agosto!$D$29</f>
        <v>10.5</v>
      </c>
      <c r="AA30" s="19">
        <f>[26]Agosto!$D$30</f>
        <v>7.6</v>
      </c>
      <c r="AB30" s="19">
        <f>[26]Agosto!$D$31</f>
        <v>3</v>
      </c>
      <c r="AC30" s="19">
        <f>[26]Agosto!$D$32</f>
        <v>-0.6</v>
      </c>
      <c r="AD30" s="19">
        <f>[26]Agosto!$D$33</f>
        <v>5.8</v>
      </c>
      <c r="AE30" s="19">
        <f>[26]Agosto!$D$34</f>
        <v>11.8</v>
      </c>
      <c r="AF30" s="19">
        <f>[26]Agosto!$D$35</f>
        <v>17.600000000000001</v>
      </c>
      <c r="AG30" s="35">
        <f t="shared" si="5"/>
        <v>-0.6</v>
      </c>
      <c r="AH30" s="36">
        <f t="shared" si="6"/>
        <v>13.016129032258062</v>
      </c>
    </row>
    <row r="31" spans="1:34" ht="17.100000000000001" customHeight="1" x14ac:dyDescent="0.2">
      <c r="A31" s="16" t="s">
        <v>48</v>
      </c>
      <c r="B31" s="19">
        <f>[27]Agosto!$D$5</f>
        <v>17.600000000000001</v>
      </c>
      <c r="C31" s="19">
        <f>[27]Agosto!$D$6</f>
        <v>18.600000000000001</v>
      </c>
      <c r="D31" s="19">
        <f>[27]Agosto!$D$7</f>
        <v>18.7</v>
      </c>
      <c r="E31" s="19">
        <f>[27]Agosto!$D$8</f>
        <v>17.600000000000001</v>
      </c>
      <c r="F31" s="19">
        <f>[27]Agosto!$D$9</f>
        <v>18.2</v>
      </c>
      <c r="G31" s="19">
        <f>[27]Agosto!$D$10</f>
        <v>17.5</v>
      </c>
      <c r="H31" s="19">
        <f>[27]Agosto!$D$11</f>
        <v>18.100000000000001</v>
      </c>
      <c r="I31" s="19">
        <f>[27]Agosto!$D$12</f>
        <v>17.7</v>
      </c>
      <c r="J31" s="19">
        <f>[27]Agosto!$D$13</f>
        <v>19.7</v>
      </c>
      <c r="K31" s="19">
        <f>[27]Agosto!$D$14</f>
        <v>10.6</v>
      </c>
      <c r="L31" s="19">
        <f>[27]Agosto!$D$15</f>
        <v>9.8000000000000007</v>
      </c>
      <c r="M31" s="19">
        <f>[27]Agosto!$D$16</f>
        <v>14.9</v>
      </c>
      <c r="N31" s="19">
        <f>[27]Agosto!$D$17</f>
        <v>17.399999999999999</v>
      </c>
      <c r="O31" s="19">
        <f>[27]Agosto!$D$18</f>
        <v>14.4</v>
      </c>
      <c r="P31" s="19">
        <f>[27]Agosto!$D$19</f>
        <v>8.1</v>
      </c>
      <c r="Q31" s="19">
        <f>[27]Agosto!$D$20</f>
        <v>10.6</v>
      </c>
      <c r="R31" s="19">
        <f>[27]Agosto!$D$21</f>
        <v>14.4</v>
      </c>
      <c r="S31" s="19">
        <f>[27]Agosto!$D$22</f>
        <v>15.1</v>
      </c>
      <c r="T31" s="19">
        <f>[27]Agosto!$D$23</f>
        <v>15.6</v>
      </c>
      <c r="U31" s="19">
        <f>[27]Agosto!$D$24</f>
        <v>19.3</v>
      </c>
      <c r="V31" s="19">
        <f>[27]Agosto!$D$25</f>
        <v>18.600000000000001</v>
      </c>
      <c r="W31" s="19">
        <f>[27]Agosto!$D$26</f>
        <v>18.600000000000001</v>
      </c>
      <c r="X31" s="19">
        <f>[27]Agosto!$D$27</f>
        <v>19.100000000000001</v>
      </c>
      <c r="Y31" s="19">
        <f>[27]Agosto!$D$28</f>
        <v>17</v>
      </c>
      <c r="Z31" s="19">
        <f>[27]Agosto!$D$29</f>
        <v>13.1</v>
      </c>
      <c r="AA31" s="19">
        <f>[27]Agosto!$D$30</f>
        <v>8.1999999999999993</v>
      </c>
      <c r="AB31" s="19">
        <f>[27]Agosto!$D$31</f>
        <v>7.6</v>
      </c>
      <c r="AC31" s="19">
        <f>[27]Agosto!$D$32</f>
        <v>7.4</v>
      </c>
      <c r="AD31" s="19">
        <f>[27]Agosto!$D$33</f>
        <v>10.4</v>
      </c>
      <c r="AE31" s="19">
        <f>[27]Agosto!$D$34</f>
        <v>16.7</v>
      </c>
      <c r="AF31" s="19">
        <f>[27]Agosto!$D$35</f>
        <v>19.5</v>
      </c>
      <c r="AG31" s="35">
        <f t="shared" si="5"/>
        <v>7.4</v>
      </c>
      <c r="AH31" s="36">
        <f t="shared" si="6"/>
        <v>15.164516129032261</v>
      </c>
    </row>
    <row r="32" spans="1:34" ht="17.100000000000001" customHeight="1" x14ac:dyDescent="0.2">
      <c r="A32" s="16" t="s">
        <v>20</v>
      </c>
      <c r="B32" s="19">
        <f>[28]Agosto!$D$5</f>
        <v>15.7</v>
      </c>
      <c r="C32" s="19">
        <f>[28]Agosto!$D$6</f>
        <v>15.5</v>
      </c>
      <c r="D32" s="19">
        <f>[28]Agosto!$D$7</f>
        <v>17.100000000000001</v>
      </c>
      <c r="E32" s="19">
        <f>[28]Agosto!$D$8</f>
        <v>17.5</v>
      </c>
      <c r="F32" s="19">
        <f>[28]Agosto!$D$9</f>
        <v>18</v>
      </c>
      <c r="G32" s="19">
        <f>[28]Agosto!$D$10</f>
        <v>15.9</v>
      </c>
      <c r="H32" s="19">
        <f>[28]Agosto!$D$11</f>
        <v>17.3</v>
      </c>
      <c r="I32" s="19">
        <f>[28]Agosto!$D$12</f>
        <v>18.600000000000001</v>
      </c>
      <c r="J32" s="19">
        <f>[28]Agosto!$D$13</f>
        <v>17.5</v>
      </c>
      <c r="K32" s="19">
        <f>[28]Agosto!$D$14</f>
        <v>13.4</v>
      </c>
      <c r="L32" s="19">
        <f>[28]Agosto!$D$15</f>
        <v>8.6</v>
      </c>
      <c r="M32" s="19">
        <f>[28]Agosto!$D$16</f>
        <v>10.1</v>
      </c>
      <c r="N32" s="19">
        <f>[28]Agosto!$D$17</f>
        <v>16.3</v>
      </c>
      <c r="O32" s="19">
        <f>[28]Agosto!$D$18</f>
        <v>14</v>
      </c>
      <c r="P32" s="19">
        <f>[28]Agosto!$D$19</f>
        <v>7.4</v>
      </c>
      <c r="Q32" s="19">
        <f>[28]Agosto!$D$20</f>
        <v>8.1999999999999993</v>
      </c>
      <c r="R32" s="19">
        <f>[28]Agosto!$D$21</f>
        <v>10</v>
      </c>
      <c r="S32" s="19">
        <f>[28]Agosto!$D$22</f>
        <v>12.2</v>
      </c>
      <c r="T32" s="19">
        <f>[28]Agosto!$D$23</f>
        <v>13.4</v>
      </c>
      <c r="U32" s="19">
        <f>[28]Agosto!$D$24</f>
        <v>15.4</v>
      </c>
      <c r="V32" s="19">
        <f>[28]Agosto!$D$25</f>
        <v>17.899999999999999</v>
      </c>
      <c r="W32" s="19">
        <f>[28]Agosto!$D$26</f>
        <v>19.5</v>
      </c>
      <c r="X32" s="19">
        <f>[28]Agosto!$D$27</f>
        <v>19</v>
      </c>
      <c r="Y32" s="19">
        <f>[28]Agosto!$D$28</f>
        <v>20.7</v>
      </c>
      <c r="Z32" s="19">
        <f>[28]Agosto!$D$29</f>
        <v>17.600000000000001</v>
      </c>
      <c r="AA32" s="19">
        <f>[28]Agosto!$D$30</f>
        <v>12.6</v>
      </c>
      <c r="AB32" s="19">
        <f>[28]Agosto!$D$31</f>
        <v>8.8000000000000007</v>
      </c>
      <c r="AC32" s="19">
        <f>[28]Agosto!$D$32</f>
        <v>5.5</v>
      </c>
      <c r="AD32" s="19">
        <f>[28]Agosto!$D$33</f>
        <v>8.5</v>
      </c>
      <c r="AE32" s="19">
        <f>[28]Agosto!$D$34</f>
        <v>11.8</v>
      </c>
      <c r="AF32" s="19">
        <f>[28]Agosto!$D$35</f>
        <v>19.399999999999999</v>
      </c>
      <c r="AG32" s="35">
        <f>MIN(B32:AF32)</f>
        <v>5.5</v>
      </c>
      <c r="AH32" s="36">
        <f>AVERAGE(B32:AF32)</f>
        <v>14.303225806451612</v>
      </c>
    </row>
    <row r="33" spans="1:36" s="5" customFormat="1" ht="17.100000000000001" customHeight="1" x14ac:dyDescent="0.2">
      <c r="A33" s="31" t="s">
        <v>35</v>
      </c>
      <c r="B33" s="32">
        <f t="shared" ref="B33:AG33" si="9">MIN(B5:B32)</f>
        <v>10.4</v>
      </c>
      <c r="C33" s="32">
        <f t="shared" si="9"/>
        <v>11.6</v>
      </c>
      <c r="D33" s="32">
        <f t="shared" si="9"/>
        <v>12.5</v>
      </c>
      <c r="E33" s="32">
        <f t="shared" si="9"/>
        <v>11.5</v>
      </c>
      <c r="F33" s="32">
        <f t="shared" si="9"/>
        <v>13.2</v>
      </c>
      <c r="G33" s="32">
        <f t="shared" si="9"/>
        <v>12.3</v>
      </c>
      <c r="H33" s="32">
        <f t="shared" si="9"/>
        <v>12.1</v>
      </c>
      <c r="I33" s="32">
        <f t="shared" si="9"/>
        <v>11.6</v>
      </c>
      <c r="J33" s="32">
        <f t="shared" si="9"/>
        <v>8.5</v>
      </c>
      <c r="K33" s="32">
        <f t="shared" si="9"/>
        <v>6</v>
      </c>
      <c r="L33" s="32">
        <f t="shared" si="9"/>
        <v>-0.3</v>
      </c>
      <c r="M33" s="32">
        <f t="shared" si="9"/>
        <v>2.8</v>
      </c>
      <c r="N33" s="32">
        <f t="shared" si="9"/>
        <v>11.7</v>
      </c>
      <c r="O33" s="32">
        <f t="shared" si="9"/>
        <v>5.6</v>
      </c>
      <c r="P33" s="32">
        <f t="shared" si="9"/>
        <v>-1.4</v>
      </c>
      <c r="Q33" s="32">
        <f t="shared" si="9"/>
        <v>1.1000000000000001</v>
      </c>
      <c r="R33" s="32">
        <f t="shared" si="9"/>
        <v>2.1</v>
      </c>
      <c r="S33" s="32">
        <f t="shared" si="9"/>
        <v>6.2</v>
      </c>
      <c r="T33" s="32">
        <f t="shared" si="9"/>
        <v>9.3000000000000007</v>
      </c>
      <c r="U33" s="32">
        <f t="shared" si="9"/>
        <v>11</v>
      </c>
      <c r="V33" s="32">
        <f t="shared" si="9"/>
        <v>11.3</v>
      </c>
      <c r="W33" s="32">
        <f t="shared" si="9"/>
        <v>12.8</v>
      </c>
      <c r="X33" s="32">
        <f t="shared" si="9"/>
        <v>14.2</v>
      </c>
      <c r="Y33" s="32">
        <f t="shared" si="9"/>
        <v>8</v>
      </c>
      <c r="Z33" s="32">
        <f t="shared" si="9"/>
        <v>4.8</v>
      </c>
      <c r="AA33" s="32">
        <f t="shared" si="9"/>
        <v>4.8</v>
      </c>
      <c r="AB33" s="32">
        <f t="shared" si="9"/>
        <v>-0.9</v>
      </c>
      <c r="AC33" s="32">
        <f t="shared" si="9"/>
        <v>-2.5</v>
      </c>
      <c r="AD33" s="32">
        <f t="shared" si="9"/>
        <v>-0.2</v>
      </c>
      <c r="AE33" s="32">
        <f t="shared" si="9"/>
        <v>3.7</v>
      </c>
      <c r="AF33" s="32">
        <f t="shared" si="9"/>
        <v>10.9</v>
      </c>
      <c r="AG33" s="35">
        <f t="shared" si="9"/>
        <v>-2.5</v>
      </c>
      <c r="AH33" s="36">
        <f>AVERAGE(AH5:AH32)</f>
        <v>12.281397584617832</v>
      </c>
    </row>
    <row r="34" spans="1:36" x14ac:dyDescent="0.2">
      <c r="A34" s="50"/>
      <c r="B34" s="50" t="s">
        <v>62</v>
      </c>
      <c r="C34" s="50"/>
      <c r="D34" s="50"/>
      <c r="E34" s="50"/>
    </row>
    <row r="35" spans="1:36" x14ac:dyDescent="0.2">
      <c r="F35" s="2" t="s">
        <v>56</v>
      </c>
      <c r="T35" s="50"/>
      <c r="U35" s="50"/>
      <c r="V35" s="50"/>
      <c r="W35" s="50"/>
      <c r="X35" s="50"/>
      <c r="Y35" s="50"/>
      <c r="Z35" s="50"/>
    </row>
    <row r="36" spans="1:36" x14ac:dyDescent="0.2">
      <c r="F36" s="49" t="s">
        <v>57</v>
      </c>
      <c r="T36" s="51"/>
      <c r="U36" s="50"/>
      <c r="V36" s="50"/>
      <c r="W36" s="50"/>
      <c r="X36" s="50"/>
      <c r="Y36" s="50"/>
      <c r="AH36" s="47" t="s">
        <v>52</v>
      </c>
    </row>
    <row r="41" spans="1:36" x14ac:dyDescent="0.2">
      <c r="N41" s="2" t="s">
        <v>52</v>
      </c>
      <c r="AJ41" s="45" t="s">
        <v>52</v>
      </c>
    </row>
  </sheetData>
  <mergeCells count="34"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A2:A4"/>
    <mergeCell ref="S3:S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6"/>
  <sheetViews>
    <sheetView workbookViewId="0">
      <selection activeCell="AG33" sqref="AG3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5" ht="20.100000000000001" customHeight="1" x14ac:dyDescent="0.2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5" s="4" customFormat="1" ht="20.100000000000001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5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38</v>
      </c>
      <c r="AH3" s="8"/>
    </row>
    <row r="4" spans="1:35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37</v>
      </c>
      <c r="AH4" s="8"/>
    </row>
    <row r="5" spans="1:35" s="5" customFormat="1" ht="20.100000000000001" customHeight="1" x14ac:dyDescent="0.2">
      <c r="A5" s="16" t="s">
        <v>44</v>
      </c>
      <c r="B5" s="17">
        <f>[1]Agosto!$E$5</f>
        <v>50.291666666666664</v>
      </c>
      <c r="C5" s="17">
        <f>[1]Agosto!$E$6</f>
        <v>53.75</v>
      </c>
      <c r="D5" s="17">
        <f>[1]Agosto!$E$7</f>
        <v>51.125</v>
      </c>
      <c r="E5" s="17">
        <f>[1]Agosto!$E$8</f>
        <v>49.083333333333336</v>
      </c>
      <c r="F5" s="17">
        <f>[1]Agosto!$E$9</f>
        <v>51.291666666666664</v>
      </c>
      <c r="G5" s="17">
        <f>[1]Agosto!$E$10</f>
        <v>48.75</v>
      </c>
      <c r="H5" s="17">
        <f>[1]Agosto!$E$11</f>
        <v>47.541666666666664</v>
      </c>
      <c r="I5" s="17">
        <f>[1]Agosto!$E$12</f>
        <v>34.833333333333336</v>
      </c>
      <c r="J5" s="17">
        <f>[1]Agosto!$E$13</f>
        <v>50.541666666666664</v>
      </c>
      <c r="K5" s="17">
        <f>[1]Agosto!$E$14</f>
        <v>63.833333333333336</v>
      </c>
      <c r="L5" s="17">
        <f>[1]Agosto!$E$15</f>
        <v>65</v>
      </c>
      <c r="M5" s="17">
        <f>[1]Agosto!$E$16</f>
        <v>53.625</v>
      </c>
      <c r="N5" s="17">
        <f>[1]Agosto!$E$17</f>
        <v>50.208333333333336</v>
      </c>
      <c r="O5" s="17">
        <f>[1]Agosto!$E$18</f>
        <v>48.291666666666664</v>
      </c>
      <c r="P5" s="17">
        <f>[1]Agosto!$E$19</f>
        <v>48.333333333333336</v>
      </c>
      <c r="Q5" s="17">
        <f>[1]Agosto!$E$20</f>
        <v>57</v>
      </c>
      <c r="R5" s="17">
        <f>[1]Agosto!$E$21</f>
        <v>56.875</v>
      </c>
      <c r="S5" s="17">
        <f>[1]Agosto!$E$22</f>
        <v>58.916666666666664</v>
      </c>
      <c r="T5" s="17">
        <f>[1]Agosto!$E$23</f>
        <v>58.375</v>
      </c>
      <c r="U5" s="17">
        <f>[1]Agosto!$E$24</f>
        <v>48.375</v>
      </c>
      <c r="V5" s="17">
        <f>[1]Agosto!$E$25</f>
        <v>43.916666666666664</v>
      </c>
      <c r="W5" s="17">
        <f>[1]Agosto!$E$26</f>
        <v>44.625</v>
      </c>
      <c r="X5" s="17">
        <f>[1]Agosto!$E$27</f>
        <v>46.375</v>
      </c>
      <c r="Y5" s="17">
        <f>[1]Agosto!$E$28</f>
        <v>42.916666666666664</v>
      </c>
      <c r="Z5" s="17">
        <f>[1]Agosto!$E$29</f>
        <v>51.625</v>
      </c>
      <c r="AA5" s="17">
        <f>[1]Agosto!$E$30</f>
        <v>62.166666666666664</v>
      </c>
      <c r="AB5" s="17">
        <f>[1]Agosto!$E$31</f>
        <v>58.125</v>
      </c>
      <c r="AC5" s="17">
        <f>[1]Agosto!$E$32</f>
        <v>53.583333333333336</v>
      </c>
      <c r="AD5" s="17">
        <f>[1]Agosto!$E$33</f>
        <v>48.375</v>
      </c>
      <c r="AE5" s="17">
        <f>[1]Agosto!$E$34</f>
        <v>46.25</v>
      </c>
      <c r="AF5" s="17">
        <f>[1]Agosto!$E$35</f>
        <v>44.958333333333336</v>
      </c>
      <c r="AG5" s="34">
        <f>AVERAGE(B5:AF5)</f>
        <v>51.256720430107528</v>
      </c>
      <c r="AH5" s="8"/>
    </row>
    <row r="6" spans="1:35" ht="17.100000000000001" customHeight="1" x14ac:dyDescent="0.2">
      <c r="A6" s="16" t="s">
        <v>0</v>
      </c>
      <c r="B6" s="18">
        <f>[2]Agosto!$E$5</f>
        <v>53.625</v>
      </c>
      <c r="C6" s="18">
        <f>[2]Agosto!$E$6</f>
        <v>53.791666666666664</v>
      </c>
      <c r="D6" s="18">
        <f>[2]Agosto!$E$7</f>
        <v>69.791666666666671</v>
      </c>
      <c r="E6" s="18">
        <f>[2]Agosto!$E$8</f>
        <v>64.416666666666671</v>
      </c>
      <c r="F6" s="18">
        <f>[2]Agosto!$E$9</f>
        <v>62</v>
      </c>
      <c r="G6" s="18">
        <f>[2]Agosto!$E$10</f>
        <v>61.208333333333336</v>
      </c>
      <c r="H6" s="18">
        <f>[2]Agosto!$E$11</f>
        <v>49.083333333333336</v>
      </c>
      <c r="I6" s="18">
        <f>[2]Agosto!$E$12</f>
        <v>52.041666666666664</v>
      </c>
      <c r="J6" s="18">
        <f>[2]Agosto!$E$13</f>
        <v>72.875</v>
      </c>
      <c r="K6" s="18">
        <f>[2]Agosto!$E$14</f>
        <v>76.25</v>
      </c>
      <c r="L6" s="18">
        <f>[2]Agosto!$E$15</f>
        <v>66.041666666666671</v>
      </c>
      <c r="M6" s="18">
        <f>[2]Agosto!$E$16</f>
        <v>53.791666666666664</v>
      </c>
      <c r="N6" s="18">
        <f>[2]Agosto!$E$17</f>
        <v>58.291666666666664</v>
      </c>
      <c r="O6" s="18">
        <f>[2]Agosto!$E$18</f>
        <v>63.958333333333336</v>
      </c>
      <c r="P6" s="18">
        <f>[2]Agosto!$E$19</f>
        <v>59.625</v>
      </c>
      <c r="Q6" s="18">
        <f>[2]Agosto!$E$20</f>
        <v>60.958333333333336</v>
      </c>
      <c r="R6" s="18">
        <f>[2]Agosto!$E$21</f>
        <v>57.25</v>
      </c>
      <c r="S6" s="18">
        <f>[2]Agosto!$E$22</f>
        <v>62.083333333333336</v>
      </c>
      <c r="T6" s="18">
        <f>[2]Agosto!$E$23</f>
        <v>64.416666666666671</v>
      </c>
      <c r="U6" s="18">
        <f>[2]Agosto!$E$24</f>
        <v>60.25</v>
      </c>
      <c r="V6" s="18">
        <f>[2]Agosto!$E$25</f>
        <v>54.333333333333336</v>
      </c>
      <c r="W6" s="18">
        <f>[2]Agosto!$E$26</f>
        <v>41.708333333333336</v>
      </c>
      <c r="X6" s="18">
        <f>[2]Agosto!$E$27</f>
        <v>55.375</v>
      </c>
      <c r="Y6" s="18">
        <f>[2]Agosto!$E$28</f>
        <v>77.041666666666671</v>
      </c>
      <c r="Z6" s="18">
        <f>[2]Agosto!$E$29</f>
        <v>83.625</v>
      </c>
      <c r="AA6" s="18">
        <f>[2]Agosto!$E$30</f>
        <v>89.041666666666671</v>
      </c>
      <c r="AB6" s="18">
        <f>[2]Agosto!$E$31</f>
        <v>65.291666666666671</v>
      </c>
      <c r="AC6" s="18">
        <f>[2]Agosto!$E$32</f>
        <v>55.458333333333336</v>
      </c>
      <c r="AD6" s="18">
        <f>[2]Agosto!$E$33</f>
        <v>52.291666666666664</v>
      </c>
      <c r="AE6" s="18">
        <f>[2]Agosto!$E$34</f>
        <v>47.541666666666664</v>
      </c>
      <c r="AF6" s="18">
        <f>[2]Agosto!$E$35</f>
        <v>42.083333333333336</v>
      </c>
      <c r="AG6" s="35">
        <f t="shared" ref="AG6:AG19" si="1">AVERAGE(B6:AF6)</f>
        <v>60.8239247311828</v>
      </c>
    </row>
    <row r="7" spans="1:35" ht="17.100000000000001" customHeight="1" x14ac:dyDescent="0.2">
      <c r="A7" s="16" t="s">
        <v>1</v>
      </c>
      <c r="B7" s="18">
        <f>[3]Agosto!$E$5</f>
        <v>65.291666666666671</v>
      </c>
      <c r="C7" s="18">
        <f>[3]Agosto!$E$6</f>
        <v>69.75</v>
      </c>
      <c r="D7" s="18">
        <f>[3]Agosto!$E$7</f>
        <v>70.333333333333329</v>
      </c>
      <c r="E7" s="18">
        <f>[3]Agosto!$E$8</f>
        <v>69.666666666666671</v>
      </c>
      <c r="F7" s="18">
        <f>[3]Agosto!$E$9</f>
        <v>64.708333333333329</v>
      </c>
      <c r="G7" s="18">
        <f>[3]Agosto!$E$10</f>
        <v>66.291666666666671</v>
      </c>
      <c r="H7" s="18">
        <f>[3]Agosto!$E$11</f>
        <v>59.958333333333336</v>
      </c>
      <c r="I7" s="18">
        <f>[3]Agosto!$E$12</f>
        <v>52.041666666666664</v>
      </c>
      <c r="J7" s="18">
        <f>[3]Agosto!$E$13</f>
        <v>70.333333333333329</v>
      </c>
      <c r="K7" s="18">
        <f>[3]Agosto!$E$14</f>
        <v>66.416666666666671</v>
      </c>
      <c r="L7" s="18">
        <f>[3]Agosto!$E$15</f>
        <v>64.458333333333329</v>
      </c>
      <c r="M7" s="18">
        <f>[3]Agosto!$E$16</f>
        <v>62.083333333333336</v>
      </c>
      <c r="N7" s="18">
        <f>[3]Agosto!$E$17</f>
        <v>66.458333333333329</v>
      </c>
      <c r="O7" s="18">
        <f>[3]Agosto!$E$18</f>
        <v>53</v>
      </c>
      <c r="P7" s="18">
        <f>[3]Agosto!$E$19</f>
        <v>55.166666666666664</v>
      </c>
      <c r="Q7" s="18">
        <f>[3]Agosto!$E$20</f>
        <v>48.791666666666664</v>
      </c>
      <c r="R7" s="18">
        <f>[3]Agosto!$E$21</f>
        <v>51.875</v>
      </c>
      <c r="S7" s="18">
        <f>[3]Agosto!$E$22</f>
        <v>55.291666666666664</v>
      </c>
      <c r="T7" s="18">
        <f>[3]Agosto!$E$23</f>
        <v>47.625</v>
      </c>
      <c r="U7" s="18">
        <f>[3]Agosto!$E$24</f>
        <v>47.291666666666664</v>
      </c>
      <c r="V7" s="18">
        <f>[3]Agosto!$E$25</f>
        <v>40.583333333333336</v>
      </c>
      <c r="W7" s="18">
        <f>[3]Agosto!$E$26</f>
        <v>50</v>
      </c>
      <c r="X7" s="18">
        <f>[3]Agosto!$E$27</f>
        <v>63.541666666666664</v>
      </c>
      <c r="Y7" s="18">
        <f>[3]Agosto!$E$28</f>
        <v>63.208333333333336</v>
      </c>
      <c r="Z7" s="18">
        <f>[3]Agosto!$E$29</f>
        <v>67.291666666666671</v>
      </c>
      <c r="AA7" s="18">
        <f>[3]Agosto!$E$30</f>
        <v>71.166666666666671</v>
      </c>
      <c r="AB7" s="18">
        <f>[3]Agosto!$E$31</f>
        <v>55.416666666666664</v>
      </c>
      <c r="AC7" s="18">
        <f>[3]Agosto!$E$32</f>
        <v>48.208333333333336</v>
      </c>
      <c r="AD7" s="18">
        <f>[3]Agosto!$E$33</f>
        <v>50.416666666666664</v>
      </c>
      <c r="AE7" s="18">
        <f>[3]Agosto!$E$34</f>
        <v>53.666666666666664</v>
      </c>
      <c r="AF7" s="18">
        <f>[3]Agosto!$E$35</f>
        <v>54.125</v>
      </c>
      <c r="AG7" s="35">
        <f t="shared" si="1"/>
        <v>58.853494623655926</v>
      </c>
    </row>
    <row r="8" spans="1:35" ht="17.100000000000001" customHeight="1" x14ac:dyDescent="0.2">
      <c r="A8" s="16" t="s">
        <v>53</v>
      </c>
      <c r="B8" s="18">
        <v>44</v>
      </c>
      <c r="C8" s="18">
        <v>41.88</v>
      </c>
      <c r="D8" s="18">
        <v>38.08</v>
      </c>
      <c r="E8" s="18">
        <v>41.63</v>
      </c>
      <c r="F8" s="18">
        <v>54.79</v>
      </c>
      <c r="G8" s="18">
        <v>43.29</v>
      </c>
      <c r="H8" s="18">
        <v>47.83</v>
      </c>
      <c r="I8" s="18">
        <v>41</v>
      </c>
      <c r="J8" s="18">
        <v>42.58</v>
      </c>
      <c r="K8" s="18">
        <v>74.63</v>
      </c>
      <c r="L8" s="18">
        <v>65.42</v>
      </c>
      <c r="M8" s="18">
        <v>55.25</v>
      </c>
      <c r="N8" s="18">
        <v>43.58</v>
      </c>
      <c r="O8" s="18">
        <v>58.58</v>
      </c>
      <c r="P8" s="18">
        <v>55.38</v>
      </c>
      <c r="Q8" s="18">
        <v>57.33</v>
      </c>
      <c r="R8" s="18">
        <v>54</v>
      </c>
      <c r="S8" s="18">
        <v>61</v>
      </c>
      <c r="T8" s="18">
        <v>60.88</v>
      </c>
      <c r="U8" s="18">
        <v>55.08</v>
      </c>
      <c r="V8" s="18">
        <v>42.29</v>
      </c>
      <c r="W8" s="18">
        <v>36.380000000000003</v>
      </c>
      <c r="X8" s="18">
        <v>34</v>
      </c>
      <c r="Y8" s="18">
        <v>45.71</v>
      </c>
      <c r="Z8" s="18">
        <v>64.709999999999994</v>
      </c>
      <c r="AA8" s="18">
        <v>74.58</v>
      </c>
      <c r="AB8" s="18">
        <v>71.92</v>
      </c>
      <c r="AC8" s="18">
        <v>57.92</v>
      </c>
      <c r="AD8" s="18">
        <v>46.33</v>
      </c>
      <c r="AE8" s="18">
        <v>43.46</v>
      </c>
      <c r="AF8" s="18">
        <v>37.17</v>
      </c>
      <c r="AG8" s="35">
        <f t="shared" si="1"/>
        <v>51.312258064516136</v>
      </c>
    </row>
    <row r="9" spans="1:35" ht="17.100000000000001" customHeight="1" x14ac:dyDescent="0.2">
      <c r="A9" s="16" t="s">
        <v>45</v>
      </c>
      <c r="B9" s="18">
        <f>[5]Agosto!$E$5</f>
        <v>55.125</v>
      </c>
      <c r="C9" s="18">
        <f>[5]Agosto!$E$6</f>
        <v>58.041666666666664</v>
      </c>
      <c r="D9" s="18">
        <f>[5]Agosto!$E$7</f>
        <v>70.541666666666671</v>
      </c>
      <c r="E9" s="18">
        <f>[5]Agosto!$E$8</f>
        <v>71.625</v>
      </c>
      <c r="F9" s="18">
        <f>[5]Agosto!$E$9</f>
        <v>68.25</v>
      </c>
      <c r="G9" s="18">
        <f>[5]Agosto!$E$10</f>
        <v>62.416666666666664</v>
      </c>
      <c r="H9" s="18">
        <f>[5]Agosto!$E$11</f>
        <v>53.916666666666664</v>
      </c>
      <c r="I9" s="18">
        <f>[5]Agosto!$E$12</f>
        <v>53.125</v>
      </c>
      <c r="J9" s="18">
        <f>[5]Agosto!$E$13</f>
        <v>75.583333333333329</v>
      </c>
      <c r="K9" s="18">
        <f>[5]Agosto!$E$14</f>
        <v>65.75</v>
      </c>
      <c r="L9" s="18">
        <f>[5]Agosto!$E$15</f>
        <v>63.791666666666664</v>
      </c>
      <c r="M9" s="18">
        <f>[5]Agosto!$E$16</f>
        <v>52.416666666666664</v>
      </c>
      <c r="N9" s="18">
        <f>[5]Agosto!$E$17</f>
        <v>59.291666666666664</v>
      </c>
      <c r="O9" s="18">
        <f>[5]Agosto!$E$18</f>
        <v>58</v>
      </c>
      <c r="P9" s="18">
        <f>[5]Agosto!$E$19</f>
        <v>61.583333333333336</v>
      </c>
      <c r="Q9" s="18">
        <f>[5]Agosto!$E$20</f>
        <v>63.125</v>
      </c>
      <c r="R9" s="18">
        <f>[5]Agosto!$E$21</f>
        <v>62.5</v>
      </c>
      <c r="S9" s="18">
        <f>[5]Agosto!$E$22</f>
        <v>65.958333333333329</v>
      </c>
      <c r="T9" s="18">
        <f>[5]Agosto!$E$23</f>
        <v>62.5</v>
      </c>
      <c r="U9" s="18">
        <f>[5]Agosto!$E$24</f>
        <v>53.708333333333336</v>
      </c>
      <c r="V9" s="18">
        <f>[5]Agosto!$E$25</f>
        <v>50.125</v>
      </c>
      <c r="W9" s="18">
        <f>[5]Agosto!$E$26</f>
        <v>43.625</v>
      </c>
      <c r="X9" s="18">
        <f>[5]Agosto!$E$27</f>
        <v>57.625</v>
      </c>
      <c r="Y9" s="18">
        <f>[5]Agosto!$E$28</f>
        <v>74.458333333333329</v>
      </c>
      <c r="Z9" s="18">
        <f>[5]Agosto!$E$29</f>
        <v>81.208333333333329</v>
      </c>
      <c r="AA9" s="18">
        <f>[5]Agosto!$E$30</f>
        <v>86.333333333333329</v>
      </c>
      <c r="AB9" s="18">
        <f>[5]Agosto!$E$31</f>
        <v>67.166666666666671</v>
      </c>
      <c r="AC9" s="18">
        <f>[5]Agosto!$E$32</f>
        <v>60.041666666666664</v>
      </c>
      <c r="AD9" s="18">
        <f>[5]Agosto!$E$33</f>
        <v>59</v>
      </c>
      <c r="AE9" s="18">
        <f>[5]Agosto!$E$34</f>
        <v>55.083333333333336</v>
      </c>
      <c r="AF9" s="18">
        <f>[5]Agosto!$E$35</f>
        <v>38.416666666666664</v>
      </c>
      <c r="AG9" s="35">
        <f t="shared" si="1"/>
        <v>61.623655913978482</v>
      </c>
      <c r="AI9" s="45" t="s">
        <v>52</v>
      </c>
    </row>
    <row r="10" spans="1:35" ht="17.100000000000001" customHeight="1" x14ac:dyDescent="0.2">
      <c r="A10" s="16" t="s">
        <v>2</v>
      </c>
      <c r="B10" s="18">
        <f>[6]Agosto!$E$5</f>
        <v>37.875</v>
      </c>
      <c r="C10" s="18">
        <f>[6]Agosto!$E$6</f>
        <v>45.708333333333336</v>
      </c>
      <c r="D10" s="18">
        <f>[6]Agosto!$E$7</f>
        <v>45.916666666666664</v>
      </c>
      <c r="E10" s="18">
        <f>[6]Agosto!$E$8</f>
        <v>46.333333333333336</v>
      </c>
      <c r="F10" s="18">
        <f>[6]Agosto!$E$9</f>
        <v>48.458333333333336</v>
      </c>
      <c r="G10" s="18">
        <f>[6]Agosto!$E$10</f>
        <v>38.5</v>
      </c>
      <c r="H10" s="18">
        <f>[6]Agosto!$E$11</f>
        <v>31.625</v>
      </c>
      <c r="I10" s="18">
        <f>[6]Agosto!$E$12</f>
        <v>35.458333333333336</v>
      </c>
      <c r="J10" s="18">
        <f>[6]Agosto!$E$13</f>
        <v>47.416666666666664</v>
      </c>
      <c r="K10" s="18">
        <f>[6]Agosto!$E$14</f>
        <v>73.375</v>
      </c>
      <c r="L10" s="18">
        <f>[6]Agosto!$E$15</f>
        <v>54.208333333333336</v>
      </c>
      <c r="M10" s="18">
        <f>[6]Agosto!$E$16</f>
        <v>40.166666666666664</v>
      </c>
      <c r="N10" s="18">
        <f>[6]Agosto!$E$17</f>
        <v>44.666666666666664</v>
      </c>
      <c r="O10" s="18">
        <f>[6]Agosto!$E$18</f>
        <v>55.916666666666664</v>
      </c>
      <c r="P10" s="18">
        <f>[6]Agosto!$E$19</f>
        <v>47.458333333333336</v>
      </c>
      <c r="Q10" s="18">
        <f>[6]Agosto!$E$20</f>
        <v>41.583333333333336</v>
      </c>
      <c r="R10" s="18">
        <f>[6]Agosto!$E$21</f>
        <v>41.041666666666664</v>
      </c>
      <c r="S10" s="18">
        <f>[6]Agosto!$E$22</f>
        <v>48.458333333333336</v>
      </c>
      <c r="T10" s="18">
        <f>[6]Agosto!$E$23</f>
        <v>43.666666666666664</v>
      </c>
      <c r="U10" s="18">
        <f>[6]Agosto!$E$24</f>
        <v>36.916666666666664</v>
      </c>
      <c r="V10" s="18">
        <f>[6]Agosto!$E$25</f>
        <v>34</v>
      </c>
      <c r="W10" s="18">
        <f>[6]Agosto!$E$26</f>
        <v>30.458333333333332</v>
      </c>
      <c r="X10" s="18">
        <f>[6]Agosto!$E$27</f>
        <v>36.583333333333336</v>
      </c>
      <c r="Y10" s="18">
        <f>[6]Agosto!$E$28</f>
        <v>58.833333333333336</v>
      </c>
      <c r="Z10" s="18">
        <f>[6]Agosto!$E$29</f>
        <v>71.958333333333329</v>
      </c>
      <c r="AA10" s="18">
        <f>[6]Agosto!$E$30</f>
        <v>82</v>
      </c>
      <c r="AB10" s="18">
        <f>[6]Agosto!$E$31</f>
        <v>59.25</v>
      </c>
      <c r="AC10" s="18">
        <f>[6]Agosto!$E$32</f>
        <v>38.375</v>
      </c>
      <c r="AD10" s="18">
        <f>[6]Agosto!$E$33</f>
        <v>33.583333333333336</v>
      </c>
      <c r="AE10" s="18">
        <f>[6]Agosto!$E$34</f>
        <v>23.958333333333332</v>
      </c>
      <c r="AF10" s="18">
        <f>[6]Agosto!$E$35</f>
        <v>34.166666666666664</v>
      </c>
      <c r="AG10" s="35">
        <f t="shared" si="1"/>
        <v>45.416666666666664</v>
      </c>
    </row>
    <row r="11" spans="1:35" ht="17.100000000000001" customHeight="1" x14ac:dyDescent="0.2">
      <c r="A11" s="16" t="s">
        <v>3</v>
      </c>
      <c r="B11" s="18">
        <f>[7]Agosto!$E$5</f>
        <v>45.291666666666664</v>
      </c>
      <c r="C11" s="18">
        <f>[7]Agosto!$E$6</f>
        <v>45.708333333333336</v>
      </c>
      <c r="D11" s="18">
        <f>[7]Agosto!$E$7</f>
        <v>46.791666666666664</v>
      </c>
      <c r="E11" s="18">
        <f>[7]Agosto!$E$8</f>
        <v>45.625</v>
      </c>
      <c r="F11" s="18">
        <f>[7]Agosto!$E$9</f>
        <v>44.041666666666664</v>
      </c>
      <c r="G11" s="18">
        <f>[7]Agosto!$E$10</f>
        <v>38.5</v>
      </c>
      <c r="H11" s="18">
        <f>[7]Agosto!$E$11</f>
        <v>31.625</v>
      </c>
      <c r="I11" s="18">
        <f>[7]Agosto!$E$12</f>
        <v>42.166666666666664</v>
      </c>
      <c r="J11" s="18">
        <f>[7]Agosto!$E$13</f>
        <v>44.166666666666664</v>
      </c>
      <c r="K11" s="18">
        <f>[7]Agosto!$E$14</f>
        <v>59.375</v>
      </c>
      <c r="L11" s="18">
        <f>[7]Agosto!$E$15</f>
        <v>56.75</v>
      </c>
      <c r="M11" s="18">
        <f>[7]Agosto!$E$16</f>
        <v>45</v>
      </c>
      <c r="N11" s="18">
        <f>[7]Agosto!$E$17</f>
        <v>44.875</v>
      </c>
      <c r="O11" s="18">
        <f>[7]Agosto!$E$18</f>
        <v>45.666666666666664</v>
      </c>
      <c r="P11" s="18">
        <f>[7]Agosto!$E$19</f>
        <v>42</v>
      </c>
      <c r="Q11" s="18">
        <f>[7]Agosto!$E$20</f>
        <v>49.916666666666664</v>
      </c>
      <c r="R11" s="18">
        <f>[7]Agosto!$E$21</f>
        <v>43.291666666666664</v>
      </c>
      <c r="S11" s="18">
        <f>[7]Agosto!$E$22</f>
        <v>48.666666666666664</v>
      </c>
      <c r="T11" s="18">
        <f>[7]Agosto!$E$23</f>
        <v>46.708333333333336</v>
      </c>
      <c r="U11" s="18">
        <f>[7]Agosto!$E$24</f>
        <v>42.208333333333336</v>
      </c>
      <c r="V11" s="18">
        <f>[7]Agosto!$E$25</f>
        <v>43.916666666666664</v>
      </c>
      <c r="W11" s="18">
        <f>[7]Agosto!$E$26</f>
        <v>42.666666666666664</v>
      </c>
      <c r="X11" s="18">
        <f>[7]Agosto!$E$27</f>
        <v>41.625</v>
      </c>
      <c r="Y11" s="18">
        <f>[7]Agosto!$E$28</f>
        <v>40.666666666666664</v>
      </c>
      <c r="Z11" s="18">
        <f>[7]Agosto!$E$29</f>
        <v>40.5</v>
      </c>
      <c r="AA11" s="18">
        <f>[7]Agosto!$E$30</f>
        <v>54.375</v>
      </c>
      <c r="AB11" s="18">
        <f>[7]Agosto!$E$31</f>
        <v>56.708333333333336</v>
      </c>
      <c r="AC11" s="18">
        <f>[7]Agosto!$E$32</f>
        <v>51.125</v>
      </c>
      <c r="AD11" s="18">
        <f>[7]Agosto!$E$33</f>
        <v>44.625</v>
      </c>
      <c r="AE11" s="18">
        <f>[7]Agosto!$E$34</f>
        <v>32.958333333333336</v>
      </c>
      <c r="AF11" s="18">
        <f>[7]Agosto!$E$35</f>
        <v>34.208333333333336</v>
      </c>
      <c r="AG11" s="35">
        <f t="shared" si="1"/>
        <v>44.895161290322577</v>
      </c>
    </row>
    <row r="12" spans="1:35" ht="17.100000000000001" customHeight="1" x14ac:dyDescent="0.2">
      <c r="A12" s="16" t="s">
        <v>4</v>
      </c>
      <c r="B12" s="18">
        <f>[8]Agosto!$E$5</f>
        <v>35.291666666666664</v>
      </c>
      <c r="C12" s="18">
        <f>[8]Agosto!$E$6</f>
        <v>36.625</v>
      </c>
      <c r="D12" s="18">
        <f>[8]Agosto!$E$7</f>
        <v>33.333333333333336</v>
      </c>
      <c r="E12" s="18">
        <f>[8]Agosto!$E$8</f>
        <v>32.791666666666664</v>
      </c>
      <c r="F12" s="18">
        <f>[8]Agosto!$E$9</f>
        <v>32.291666666666664</v>
      </c>
      <c r="G12" s="18">
        <f>[8]Agosto!$E$10</f>
        <v>31.375</v>
      </c>
      <c r="H12" s="18">
        <f>[8]Agosto!$E$11</f>
        <v>34.5</v>
      </c>
      <c r="I12" s="18">
        <f>[8]Agosto!$E$12</f>
        <v>35.458333333333336</v>
      </c>
      <c r="J12" s="18">
        <f>[8]Agosto!$E$13</f>
        <v>33.541666666666664</v>
      </c>
      <c r="K12" s="18">
        <f>[8]Agosto!$E$14</f>
        <v>72.333333333333329</v>
      </c>
      <c r="L12" s="18">
        <f>[8]Agosto!$E$15</f>
        <v>66.333333333333329</v>
      </c>
      <c r="M12" s="18">
        <f>[8]Agosto!$E$16</f>
        <v>43.666666666666664</v>
      </c>
      <c r="N12" s="18">
        <f>[8]Agosto!$E$17</f>
        <v>39.166666666666664</v>
      </c>
      <c r="O12" s="18">
        <f>[8]Agosto!$E$18</f>
        <v>54.916666666666664</v>
      </c>
      <c r="P12" s="18">
        <f>[8]Agosto!$E$19</f>
        <v>53.583333333333336</v>
      </c>
      <c r="Q12" s="18">
        <f>[8]Agosto!$E$20</f>
        <v>42.958333333333336</v>
      </c>
      <c r="R12" s="18">
        <f>[8]Agosto!$E$21</f>
        <v>39.75</v>
      </c>
      <c r="S12" s="18">
        <f>[8]Agosto!$E$22</f>
        <v>43.583333333333336</v>
      </c>
      <c r="T12" s="18">
        <f>[8]Agosto!$E$23</f>
        <v>46.041666666666664</v>
      </c>
      <c r="U12" s="18">
        <f>[8]Agosto!$E$24</f>
        <v>39.041666666666664</v>
      </c>
      <c r="V12" s="18">
        <f>[8]Agosto!$E$25</f>
        <v>36</v>
      </c>
      <c r="W12" s="18">
        <f>[8]Agosto!$E$26</f>
        <v>36.541666666666664</v>
      </c>
      <c r="X12" s="18">
        <f>[8]Agosto!$E$27</f>
        <v>30.083333333333332</v>
      </c>
      <c r="Y12" s="18">
        <f>[8]Agosto!$E$28</f>
        <v>32.875</v>
      </c>
      <c r="Z12" s="18">
        <f>[8]Agosto!$E$29</f>
        <v>49.833333333333336</v>
      </c>
      <c r="AA12" s="18">
        <f>[8]Agosto!$E$30</f>
        <v>67.958333333333329</v>
      </c>
      <c r="AB12" s="18">
        <f>[8]Agosto!$E$31</f>
        <v>67.541666666666671</v>
      </c>
      <c r="AC12" s="18">
        <f>[8]Agosto!$E$32</f>
        <v>52.916666666666664</v>
      </c>
      <c r="AD12" s="18">
        <f>[8]Agosto!$E$33</f>
        <v>33.458333333333336</v>
      </c>
      <c r="AE12" s="18">
        <f>[8]Agosto!$E$34</f>
        <v>29.291666666666668</v>
      </c>
      <c r="AF12" s="18">
        <f>[8]Agosto!$E$35</f>
        <v>39</v>
      </c>
      <c r="AG12" s="35">
        <f t="shared" si="1"/>
        <v>42.647849462365592</v>
      </c>
    </row>
    <row r="13" spans="1:35" ht="17.100000000000001" customHeight="1" x14ac:dyDescent="0.2">
      <c r="A13" s="16" t="s">
        <v>5</v>
      </c>
      <c r="B13" s="18">
        <f>[9]Agosto!$E$5</f>
        <v>55.708333333333336</v>
      </c>
      <c r="C13" s="18">
        <f>[9]Agosto!$E$6</f>
        <v>52.375</v>
      </c>
      <c r="D13" s="18">
        <f>[9]Agosto!$E$7</f>
        <v>59.333333333333336</v>
      </c>
      <c r="E13" s="18">
        <f>[9]Agosto!$E$8</f>
        <v>51.833333333333336</v>
      </c>
      <c r="F13" s="18">
        <f>[9]Agosto!$E$9</f>
        <v>63.333333333333336</v>
      </c>
      <c r="G13" s="18">
        <f>[9]Agosto!$E$10</f>
        <v>51.333333333333336</v>
      </c>
      <c r="H13" s="18">
        <f>[9]Agosto!$E$11</f>
        <v>50.458333333333336</v>
      </c>
      <c r="I13" s="18">
        <f>[9]Agosto!$E$12</f>
        <v>55.708333333333336</v>
      </c>
      <c r="J13" s="18">
        <f>[9]Agosto!$E$13</f>
        <v>48.666666666666664</v>
      </c>
      <c r="K13" s="18">
        <f>[9]Agosto!$E$14</f>
        <v>52.166666666666664</v>
      </c>
      <c r="L13" s="18">
        <f>[9]Agosto!$E$15</f>
        <v>53.541666666666664</v>
      </c>
      <c r="M13" s="18">
        <f>[9]Agosto!$E$16</f>
        <v>47.208333333333336</v>
      </c>
      <c r="N13" s="18">
        <f>[9]Agosto!$E$17</f>
        <v>45.958333333333336</v>
      </c>
      <c r="O13" s="18">
        <f>[9]Agosto!$E$18</f>
        <v>42.958333333333336</v>
      </c>
      <c r="P13" s="18">
        <f>[9]Agosto!$E$19</f>
        <v>37.125</v>
      </c>
      <c r="Q13" s="18">
        <f>[9]Agosto!$E$20</f>
        <v>42.291666666666664</v>
      </c>
      <c r="R13" s="18">
        <f>[9]Agosto!$E$21</f>
        <v>37.833333333333336</v>
      </c>
      <c r="S13" s="18">
        <f>[9]Agosto!$E$22</f>
        <v>47.291666666666664</v>
      </c>
      <c r="T13" s="18">
        <f>[9]Agosto!$E$23</f>
        <v>42.791666666666664</v>
      </c>
      <c r="U13" s="18">
        <f>[9]Agosto!$E$24</f>
        <v>42</v>
      </c>
      <c r="V13" s="18">
        <f>[9]Agosto!$E$25</f>
        <v>40.75</v>
      </c>
      <c r="W13" s="18">
        <f>[9]Agosto!$E$26</f>
        <v>41.25</v>
      </c>
      <c r="X13" s="18">
        <f>[9]Agosto!$E$27</f>
        <v>46.625</v>
      </c>
      <c r="Y13" s="18">
        <f>[9]Agosto!$E$28</f>
        <v>48.5</v>
      </c>
      <c r="Z13" s="18">
        <f>[9]Agosto!$E$29</f>
        <v>61.25</v>
      </c>
      <c r="AA13" s="18">
        <f>[9]Agosto!$E$30</f>
        <v>69.041666666666671</v>
      </c>
      <c r="AB13" s="18">
        <f>[9]Agosto!$E$31</f>
        <v>47.25</v>
      </c>
      <c r="AC13" s="18">
        <f>[9]Agosto!$E$32</f>
        <v>34.458333333333336</v>
      </c>
      <c r="AD13" s="18">
        <f>[9]Agosto!$E$33</f>
        <v>39.625</v>
      </c>
      <c r="AE13" s="18">
        <f>[9]Agosto!$E$34</f>
        <v>41.166666666666664</v>
      </c>
      <c r="AF13" s="18">
        <f>[9]Agosto!$E$35</f>
        <v>40.791666666666664</v>
      </c>
      <c r="AG13" s="35">
        <f t="shared" si="1"/>
        <v>48.08467741935484</v>
      </c>
    </row>
    <row r="14" spans="1:35" ht="17.100000000000001" customHeight="1" x14ac:dyDescent="0.2">
      <c r="A14" s="16" t="s">
        <v>47</v>
      </c>
      <c r="B14" s="18">
        <f>[10]Agosto!$E$5</f>
        <v>41.708333333333336</v>
      </c>
      <c r="C14" s="18">
        <f>[10]Agosto!$E$6</f>
        <v>41</v>
      </c>
      <c r="D14" s="18">
        <f>[10]Agosto!$E$7</f>
        <v>36.458333333333336</v>
      </c>
      <c r="E14" s="18">
        <f>[10]Agosto!$E$8</f>
        <v>36.541666666666664</v>
      </c>
      <c r="F14" s="18">
        <f>[10]Agosto!$E$9</f>
        <v>39.833333333333336</v>
      </c>
      <c r="G14" s="18">
        <f>[10]Agosto!$E$10</f>
        <v>36.208333333333336</v>
      </c>
      <c r="H14" s="18">
        <f>[10]Agosto!$E$11</f>
        <v>36.458333333333336</v>
      </c>
      <c r="I14" s="18">
        <f>[10]Agosto!$E$12</f>
        <v>36.666666666666664</v>
      </c>
      <c r="J14" s="18">
        <f>[10]Agosto!$E$13</f>
        <v>37.458333333333336</v>
      </c>
      <c r="K14" s="18">
        <f>[10]Agosto!$E$14</f>
        <v>79.75</v>
      </c>
      <c r="L14" s="18">
        <f>[10]Agosto!$E$15</f>
        <v>63.625</v>
      </c>
      <c r="M14" s="18">
        <f>[10]Agosto!$E$16</f>
        <v>44.708333333333336</v>
      </c>
      <c r="N14" s="18">
        <f>[10]Agosto!$E$17</f>
        <v>40.958333333333336</v>
      </c>
      <c r="O14" s="18">
        <f>[10]Agosto!$E$18</f>
        <v>49.791666666666664</v>
      </c>
      <c r="P14" s="18">
        <f>[10]Agosto!$E$19</f>
        <v>45.541666666666664</v>
      </c>
      <c r="Q14" s="18">
        <f>[10]Agosto!$E$20</f>
        <v>39</v>
      </c>
      <c r="R14" s="18">
        <f>[10]Agosto!$E$21</f>
        <v>37.625</v>
      </c>
      <c r="S14" s="18">
        <f>[10]Agosto!$E$22</f>
        <v>39.25</v>
      </c>
      <c r="T14" s="18">
        <f>[10]Agosto!$E$23</f>
        <v>42.958333333333336</v>
      </c>
      <c r="U14" s="18">
        <f>[10]Agosto!$E$24</f>
        <v>36.291666666666664</v>
      </c>
      <c r="V14" s="18">
        <f>[10]Agosto!$E$25</f>
        <v>36.458333333333336</v>
      </c>
      <c r="W14" s="18">
        <f>[10]Agosto!$E$26</f>
        <v>35.75</v>
      </c>
      <c r="X14" s="18">
        <f>[10]Agosto!$E$27</f>
        <v>31.333333333333332</v>
      </c>
      <c r="Y14" s="18">
        <f>[10]Agosto!$E$28</f>
        <v>33.541666666666664</v>
      </c>
      <c r="Z14" s="18">
        <f>[10]Agosto!$E$29</f>
        <v>52.458333333333336</v>
      </c>
      <c r="AA14" s="18">
        <f>[10]Agosto!$E$30</f>
        <v>70.583333333333329</v>
      </c>
      <c r="AB14" s="18">
        <f>[10]Agosto!$E$31</f>
        <v>61.916666666666664</v>
      </c>
      <c r="AC14" s="18">
        <f>[10]Agosto!$E$32</f>
        <v>47.25</v>
      </c>
      <c r="AD14" s="18">
        <f>[10]Agosto!$E$33</f>
        <v>33.583333333333336</v>
      </c>
      <c r="AE14" s="18">
        <f>[10]Agosto!$E$34</f>
        <v>30.625</v>
      </c>
      <c r="AF14" s="18">
        <f>[10]Agosto!$E$35</f>
        <v>42.041666666666664</v>
      </c>
      <c r="AG14" s="35">
        <f t="shared" si="1"/>
        <v>43.141129032258064</v>
      </c>
    </row>
    <row r="15" spans="1:35" ht="17.100000000000001" customHeight="1" x14ac:dyDescent="0.2">
      <c r="A15" s="16" t="s">
        <v>6</v>
      </c>
      <c r="B15" s="18">
        <f>[11]Agosto!$E$5</f>
        <v>57.75</v>
      </c>
      <c r="C15" s="18">
        <f>[11]Agosto!$E$6</f>
        <v>58.041666666666664</v>
      </c>
      <c r="D15" s="18">
        <f>[11]Agosto!$E$7</f>
        <v>54.083333333333336</v>
      </c>
      <c r="E15" s="18">
        <f>[11]Agosto!$E$8</f>
        <v>57.416666666666664</v>
      </c>
      <c r="F15" s="18">
        <f>[11]Agosto!$E$9</f>
        <v>52.958333333333336</v>
      </c>
      <c r="G15" s="18">
        <f>[11]Agosto!$E$10</f>
        <v>52.708333333333336</v>
      </c>
      <c r="H15" s="18">
        <f>[11]Agosto!$E$11</f>
        <v>50.416666666666664</v>
      </c>
      <c r="I15" s="18">
        <f>[11]Agosto!$E$12</f>
        <v>50.083333333333336</v>
      </c>
      <c r="J15" s="18">
        <f>[11]Agosto!$E$13</f>
        <v>55.875</v>
      </c>
      <c r="K15" s="18">
        <f>[11]Agosto!$E$14</f>
        <v>65.375</v>
      </c>
      <c r="L15" s="18">
        <f>[11]Agosto!$E$15</f>
        <v>57.75</v>
      </c>
      <c r="M15" s="18">
        <f>[11]Agosto!$E$16</f>
        <v>46.791666666666664</v>
      </c>
      <c r="N15" s="18">
        <f>[11]Agosto!$E$17</f>
        <v>56.5</v>
      </c>
      <c r="O15" s="18">
        <f>[11]Agosto!$E$18</f>
        <v>44.541666666666664</v>
      </c>
      <c r="P15" s="18">
        <f>[11]Agosto!$E$19</f>
        <v>41.041666666666664</v>
      </c>
      <c r="Q15" s="18">
        <f>[11]Agosto!$E$20</f>
        <v>38.333333333333336</v>
      </c>
      <c r="R15" s="18">
        <f>[11]Agosto!$E$21</f>
        <v>41.416666666666664</v>
      </c>
      <c r="S15" s="18">
        <f>[11]Agosto!$E$22</f>
        <v>41.583333333333336</v>
      </c>
      <c r="T15" s="18">
        <f>[11]Agosto!$E$23</f>
        <v>43.958333333333336</v>
      </c>
      <c r="U15" s="18">
        <f>[11]Agosto!$E$24</f>
        <v>39.75</v>
      </c>
      <c r="V15" s="18">
        <f>[11]Agosto!$E$25</f>
        <v>39.875</v>
      </c>
      <c r="W15" s="18">
        <f>[11]Agosto!$E$26</f>
        <v>44.041666666666664</v>
      </c>
      <c r="X15" s="18">
        <f>[11]Agosto!$E$27</f>
        <v>45.416666666666664</v>
      </c>
      <c r="Y15" s="18">
        <f>[11]Agosto!$E$28</f>
        <v>56.583333333333336</v>
      </c>
      <c r="Z15" s="18">
        <f>[11]Agosto!$E$29</f>
        <v>58.666666666666664</v>
      </c>
      <c r="AA15" s="18">
        <f>[11]Agosto!$E$30</f>
        <v>64.833333333333329</v>
      </c>
      <c r="AB15" s="18">
        <f>[11]Agosto!$E$31</f>
        <v>52.75</v>
      </c>
      <c r="AC15" s="18">
        <f>[11]Agosto!$E$32</f>
        <v>38.041666666666664</v>
      </c>
      <c r="AD15" s="18">
        <f>[11]Agosto!$E$33</f>
        <v>30.625</v>
      </c>
      <c r="AE15" s="18">
        <f>[11]Agosto!$E$34</f>
        <v>32.666666666666664</v>
      </c>
      <c r="AF15" s="18">
        <f>[11]Agosto!$E$35</f>
        <v>46.083333333333336</v>
      </c>
      <c r="AG15" s="35">
        <f t="shared" si="1"/>
        <v>48.901881720430111</v>
      </c>
    </row>
    <row r="16" spans="1:35" ht="17.100000000000001" customHeight="1" x14ac:dyDescent="0.2">
      <c r="A16" s="16" t="s">
        <v>7</v>
      </c>
      <c r="B16" s="18">
        <f>[12]Agosto!$E$5</f>
        <v>37.916666666666664</v>
      </c>
      <c r="C16" s="18">
        <f>[12]Agosto!$E$6</f>
        <v>46.833333333333336</v>
      </c>
      <c r="D16" s="18">
        <f>[12]Agosto!$E$7</f>
        <v>62.791666666666664</v>
      </c>
      <c r="E16" s="18">
        <f>[12]Agosto!$E$8</f>
        <v>59.208333333333336</v>
      </c>
      <c r="F16" s="18">
        <f>[12]Agosto!$E$9</f>
        <v>56.75</v>
      </c>
      <c r="G16" s="18">
        <f>[12]Agosto!$E$10</f>
        <v>40.875</v>
      </c>
      <c r="H16" s="18">
        <f>[12]Agosto!$E$11</f>
        <v>38.291666666666664</v>
      </c>
      <c r="I16" s="18">
        <f>[12]Agosto!$E$12</f>
        <v>42.791666666666664</v>
      </c>
      <c r="J16" s="18">
        <f>[12]Agosto!$E$13</f>
        <v>59.291666666666664</v>
      </c>
      <c r="K16" s="18">
        <f>[12]Agosto!$E$14</f>
        <v>76.458333333333329</v>
      </c>
      <c r="L16" s="18">
        <f>[12]Agosto!$E$15</f>
        <v>59.166666666666664</v>
      </c>
      <c r="M16" s="18">
        <f>[12]Agosto!$E$16</f>
        <v>44.541666666666664</v>
      </c>
      <c r="N16" s="18">
        <f>[12]Agosto!$E$17</f>
        <v>51.791666666666664</v>
      </c>
      <c r="O16" s="18">
        <f>[12]Agosto!$E$18</f>
        <v>60.833333333333336</v>
      </c>
      <c r="P16" s="18">
        <f>[12]Agosto!$E$19</f>
        <v>57.833333333333336</v>
      </c>
      <c r="Q16" s="18">
        <f>[12]Agosto!$E$20</f>
        <v>52.458333333333336</v>
      </c>
      <c r="R16" s="18">
        <f>[12]Agosto!$E$21</f>
        <v>50.875</v>
      </c>
      <c r="S16" s="18">
        <f>[12]Agosto!$E$22</f>
        <v>57</v>
      </c>
      <c r="T16" s="18">
        <f>[12]Agosto!$E$23</f>
        <v>59.458333333333336</v>
      </c>
      <c r="U16" s="18">
        <f>[12]Agosto!$E$24</f>
        <v>46.5</v>
      </c>
      <c r="V16" s="18">
        <f>[12]Agosto!$E$25</f>
        <v>40.666666666666664</v>
      </c>
      <c r="W16" s="18">
        <f>[12]Agosto!$E$26</f>
        <v>34.458333333333336</v>
      </c>
      <c r="X16" s="18">
        <f>[12]Agosto!$E$27</f>
        <v>42.5</v>
      </c>
      <c r="Y16" s="18">
        <f>[12]Agosto!$E$28</f>
        <v>72.541666666666671</v>
      </c>
      <c r="Z16" s="18">
        <f>[12]Agosto!$E$29</f>
        <v>79.666666666666671</v>
      </c>
      <c r="AA16" s="18">
        <f>[12]Agosto!$E$30</f>
        <v>85.041666666666671</v>
      </c>
      <c r="AB16" s="18">
        <f>[12]Agosto!$E$31</f>
        <v>62.166666666666664</v>
      </c>
      <c r="AC16" s="18">
        <f>[12]Agosto!$E$32</f>
        <v>52.541666666666664</v>
      </c>
      <c r="AD16" s="18">
        <f>[12]Agosto!$E$33</f>
        <v>35.458333333333336</v>
      </c>
      <c r="AE16" s="18">
        <f>[12]Agosto!$E$34</f>
        <v>33.5</v>
      </c>
      <c r="AF16" s="18">
        <f>[12]Agosto!$E$35</f>
        <v>32.416666666666664</v>
      </c>
      <c r="AG16" s="35">
        <f t="shared" si="1"/>
        <v>52.665322580645174</v>
      </c>
      <c r="AI16" s="45" t="s">
        <v>52</v>
      </c>
    </row>
    <row r="17" spans="1:33" ht="17.100000000000001" customHeight="1" x14ac:dyDescent="0.2">
      <c r="A17" s="16" t="s">
        <v>8</v>
      </c>
      <c r="B17" s="18">
        <f>[13]Agosto!$E$5</f>
        <v>54.125</v>
      </c>
      <c r="C17" s="18">
        <f>[13]Agosto!$E$6</f>
        <v>51.958333333333336</v>
      </c>
      <c r="D17" s="18">
        <f>[13]Agosto!$E$7</f>
        <v>68.208333333333329</v>
      </c>
      <c r="E17" s="18">
        <f>[13]Agosto!$E$8</f>
        <v>64.5</v>
      </c>
      <c r="F17" s="18">
        <f>[13]Agosto!$E$9</f>
        <v>69.583333333333329</v>
      </c>
      <c r="G17" s="18">
        <f>[13]Agosto!$E$10</f>
        <v>53.25</v>
      </c>
      <c r="H17" s="18">
        <f>[13]Agosto!$E$11</f>
        <v>61.875</v>
      </c>
      <c r="I17" s="18">
        <f>[13]Agosto!$E$12</f>
        <v>47.833333333333336</v>
      </c>
      <c r="J17" s="18">
        <f>[13]Agosto!$E$13</f>
        <v>63.041666666666664</v>
      </c>
      <c r="K17" s="18">
        <f>[13]Agosto!$E$14</f>
        <v>79.666666666666671</v>
      </c>
      <c r="L17" s="18">
        <f>[13]Agosto!$E$15</f>
        <v>71.291666666666671</v>
      </c>
      <c r="M17" s="18">
        <f>[13]Agosto!$E$16</f>
        <v>65.333333333333329</v>
      </c>
      <c r="N17" s="18">
        <f>[13]Agosto!$E$17</f>
        <v>62.208333333333336</v>
      </c>
      <c r="O17" s="18">
        <f>[13]Agosto!$E$18</f>
        <v>68.25</v>
      </c>
      <c r="P17" s="18">
        <f>[13]Agosto!$E$19</f>
        <v>59.5</v>
      </c>
      <c r="Q17" s="18">
        <f>[13]Agosto!$E$20</f>
        <v>56.666666666666664</v>
      </c>
      <c r="R17" s="18">
        <f>[13]Agosto!$E$21</f>
        <v>57.625</v>
      </c>
      <c r="S17" s="18">
        <f>[13]Agosto!$E$22</f>
        <v>62.458333333333336</v>
      </c>
      <c r="T17" s="18">
        <f>[13]Agosto!$E$23</f>
        <v>65.75</v>
      </c>
      <c r="U17" s="18">
        <f>[13]Agosto!$E$24</f>
        <v>60.083333333333336</v>
      </c>
      <c r="V17" s="18">
        <f>[13]Agosto!$E$25</f>
        <v>51.916666666666664</v>
      </c>
      <c r="W17" s="18">
        <f>[13]Agosto!$E$26</f>
        <v>40.125</v>
      </c>
      <c r="X17" s="18">
        <f>[13]Agosto!$E$27</f>
        <v>49.708333333333336</v>
      </c>
      <c r="Y17" s="18">
        <f>[13]Agosto!$E$28</f>
        <v>77.458333333333329</v>
      </c>
      <c r="Z17" s="18">
        <f>[13]Agosto!$E$29</f>
        <v>79.625</v>
      </c>
      <c r="AA17" s="18">
        <f>[13]Agosto!$E$30</f>
        <v>88.291666666666671</v>
      </c>
      <c r="AB17" s="18">
        <f>[13]Agosto!$E$31</f>
        <v>70.166666666666671</v>
      </c>
      <c r="AC17" s="18">
        <f>[13]Agosto!$E$32</f>
        <v>59.333333333333336</v>
      </c>
      <c r="AD17" s="18">
        <f>[13]Agosto!$E$33</f>
        <v>53.625</v>
      </c>
      <c r="AE17" s="18">
        <f>[13]Agosto!$E$34</f>
        <v>45.375</v>
      </c>
      <c r="AF17" s="18">
        <f>[13]Agosto!$E$35</f>
        <v>40.5</v>
      </c>
      <c r="AG17" s="35">
        <f t="shared" si="1"/>
        <v>61.268817204301065</v>
      </c>
    </row>
    <row r="18" spans="1:33" ht="17.100000000000001" customHeight="1" x14ac:dyDescent="0.2">
      <c r="A18" s="16" t="s">
        <v>9</v>
      </c>
      <c r="B18" s="18">
        <f>[14]Agosto!$E$5</f>
        <v>42.875</v>
      </c>
      <c r="C18" s="18">
        <f>[14]Agosto!$E$6</f>
        <v>43.333333333333336</v>
      </c>
      <c r="D18" s="18">
        <f>[14]Agosto!$E$7</f>
        <v>54.708333333333336</v>
      </c>
      <c r="E18" s="18">
        <f>[14]Agosto!$E$8</f>
        <v>55.875</v>
      </c>
      <c r="F18" s="18">
        <f>[14]Agosto!$E$9</f>
        <v>54.708333333333336</v>
      </c>
      <c r="G18" s="18">
        <f>[14]Agosto!$E$10</f>
        <v>41.291666666666664</v>
      </c>
      <c r="H18" s="18">
        <f>[14]Agosto!$E$11</f>
        <v>45.583333333333336</v>
      </c>
      <c r="I18" s="18">
        <f>[14]Agosto!$E$12</f>
        <v>38.25</v>
      </c>
      <c r="J18" s="18">
        <f>[14]Agosto!$E$13</f>
        <v>49.958333333333336</v>
      </c>
      <c r="K18" s="18">
        <f>[14]Agosto!$E$14</f>
        <v>74.625</v>
      </c>
      <c r="L18" s="18">
        <f>[14]Agosto!$E$15</f>
        <v>60.625</v>
      </c>
      <c r="M18" s="18">
        <f>[14]Agosto!$E$16</f>
        <v>50.5</v>
      </c>
      <c r="N18" s="18">
        <f>[14]Agosto!$E$17</f>
        <v>48.791666666666664</v>
      </c>
      <c r="O18" s="18">
        <f>[14]Agosto!$E$18</f>
        <v>60.666666666666664</v>
      </c>
      <c r="P18" s="18">
        <f>[14]Agosto!$E$19</f>
        <v>55.25</v>
      </c>
      <c r="Q18" s="18">
        <f>[14]Agosto!$E$20</f>
        <v>56.791666666666664</v>
      </c>
      <c r="R18" s="18">
        <f>[14]Agosto!$E$21</f>
        <v>50.208333333333336</v>
      </c>
      <c r="S18" s="18">
        <f>[14]Agosto!$E$22</f>
        <v>59.5</v>
      </c>
      <c r="T18" s="18">
        <f>[14]Agosto!$E$23</f>
        <v>60.291666666666664</v>
      </c>
      <c r="U18" s="18">
        <f>[14]Agosto!$E$24</f>
        <v>52.208333333333336</v>
      </c>
      <c r="V18" s="18">
        <f>[14]Agosto!$E$25</f>
        <v>39.875</v>
      </c>
      <c r="W18" s="18">
        <f>[14]Agosto!$E$26</f>
        <v>35.041666666666664</v>
      </c>
      <c r="X18" s="18">
        <f>[14]Agosto!$E$27</f>
        <v>35.916666666666664</v>
      </c>
      <c r="Y18" s="18">
        <f>[14]Agosto!$E$28</f>
        <v>67.916666666666671</v>
      </c>
      <c r="Z18" s="18">
        <f>[14]Agosto!$E$29</f>
        <v>71.125</v>
      </c>
      <c r="AA18" s="18">
        <f>[14]Agosto!$E$30</f>
        <v>78.125</v>
      </c>
      <c r="AB18" s="18">
        <v>64.959999999999994</v>
      </c>
      <c r="AC18" s="18">
        <v>51.13</v>
      </c>
      <c r="AD18" s="18">
        <v>39.58</v>
      </c>
      <c r="AE18" s="18">
        <v>36.04</v>
      </c>
      <c r="AF18" s="18">
        <v>35.17</v>
      </c>
      <c r="AG18" s="35">
        <f t="shared" si="1"/>
        <v>51.965215053763444</v>
      </c>
    </row>
    <row r="19" spans="1:33" ht="17.100000000000001" customHeight="1" x14ac:dyDescent="0.2">
      <c r="A19" s="16" t="s">
        <v>46</v>
      </c>
      <c r="B19" s="18">
        <f>[15]Agosto!$E$5</f>
        <v>58.333333333333336</v>
      </c>
      <c r="C19" s="18">
        <f>[15]Agosto!$E$6</f>
        <v>61.791666666666664</v>
      </c>
      <c r="D19" s="18">
        <f>[15]Agosto!$E$7</f>
        <v>66.625</v>
      </c>
      <c r="E19" s="18">
        <f>[15]Agosto!$E$8</f>
        <v>66.333333333333329</v>
      </c>
      <c r="F19" s="18">
        <f>[15]Agosto!$E$9</f>
        <v>61.958333333333336</v>
      </c>
      <c r="G19" s="18">
        <f>[15]Agosto!$E$10</f>
        <v>61.541666666666664</v>
      </c>
      <c r="H19" s="18">
        <f>[15]Agosto!$E$11</f>
        <v>58.291666666666664</v>
      </c>
      <c r="I19" s="18">
        <f>[15]Agosto!$E$12</f>
        <v>54.125</v>
      </c>
      <c r="J19" s="18">
        <f>[15]Agosto!$E$13</f>
        <v>67.083333333333329</v>
      </c>
      <c r="K19" s="18">
        <f>[15]Agosto!$E$14</f>
        <v>67</v>
      </c>
      <c r="L19" s="18">
        <f>[15]Agosto!$E$15</f>
        <v>60.791666666666664</v>
      </c>
      <c r="M19" s="18">
        <f>[15]Agosto!$E$16</f>
        <v>57.416666666666664</v>
      </c>
      <c r="N19" s="18">
        <f>[15]Agosto!$E$17</f>
        <v>63.083333333333336</v>
      </c>
      <c r="O19" s="18">
        <f>[15]Agosto!$E$18</f>
        <v>54</v>
      </c>
      <c r="P19" s="18">
        <f>[15]Agosto!$E$19</f>
        <v>57.833333333333336</v>
      </c>
      <c r="Q19" s="18">
        <f>[15]Agosto!$E$20</f>
        <v>45.958333333333336</v>
      </c>
      <c r="R19" s="18">
        <f>[15]Agosto!$E$21</f>
        <v>51.458333333333336</v>
      </c>
      <c r="S19" s="18">
        <f>[15]Agosto!$E$22</f>
        <v>53.041666666666664</v>
      </c>
      <c r="T19" s="18">
        <f>[15]Agosto!$E$23</f>
        <v>49.833333333333336</v>
      </c>
      <c r="U19" s="18">
        <f>[15]Agosto!$E$24</f>
        <v>43.208333333333336</v>
      </c>
      <c r="V19" s="18">
        <f>[15]Agosto!$E$25</f>
        <v>41.5</v>
      </c>
      <c r="W19" s="18">
        <f>[15]Agosto!$E$26</f>
        <v>46.416666666666664</v>
      </c>
      <c r="X19" s="18">
        <f>[15]Agosto!$E$27</f>
        <v>58.958333333333336</v>
      </c>
      <c r="Y19" s="18">
        <f>[15]Agosto!$E$28</f>
        <v>71.125</v>
      </c>
      <c r="Z19" s="18">
        <f>[15]Agosto!$E$29</f>
        <v>75.166666666666671</v>
      </c>
      <c r="AA19" s="18">
        <f>[15]Agosto!$E$30</f>
        <v>80.125</v>
      </c>
      <c r="AB19" s="18">
        <f>[15]Agosto!$E$31</f>
        <v>60.75</v>
      </c>
      <c r="AC19" s="18">
        <f>[15]Agosto!$E$32</f>
        <v>48.958333333333336</v>
      </c>
      <c r="AD19" s="18">
        <f>[15]Agosto!$E$33</f>
        <v>51.375</v>
      </c>
      <c r="AE19" s="18">
        <f>[15]Agosto!$E$34</f>
        <v>47.375</v>
      </c>
      <c r="AF19" s="18">
        <f>[15]Agosto!$E$35</f>
        <v>44.791666666666664</v>
      </c>
      <c r="AG19" s="35">
        <f t="shared" si="1"/>
        <v>57.62096774193548</v>
      </c>
    </row>
    <row r="20" spans="1:33" ht="17.100000000000001" customHeight="1" x14ac:dyDescent="0.2">
      <c r="A20" s="16" t="s">
        <v>10</v>
      </c>
      <c r="B20" s="18">
        <f>[16]Agosto!$E$5</f>
        <v>40.041666666666664</v>
      </c>
      <c r="C20" s="18">
        <f>[16]Agosto!$E$6</f>
        <v>46.375</v>
      </c>
      <c r="D20" s="18">
        <f>[16]Agosto!$E$7</f>
        <v>65.083333333333329</v>
      </c>
      <c r="E20" s="18">
        <f>[16]Agosto!$E$8</f>
        <v>58.625</v>
      </c>
      <c r="F20" s="18">
        <f>[16]Agosto!$E$9</f>
        <v>58.625</v>
      </c>
      <c r="G20" s="18">
        <f>[16]Agosto!$E$10</f>
        <v>44.791666666666664</v>
      </c>
      <c r="H20" s="18">
        <f>[16]Agosto!$E$11</f>
        <v>45.541666666666664</v>
      </c>
      <c r="I20" s="18">
        <f>[16]Agosto!$E$12</f>
        <v>36.291666666666664</v>
      </c>
      <c r="J20" s="18">
        <f>[16]Agosto!$E$13</f>
        <v>58.708333333333336</v>
      </c>
      <c r="K20" s="18">
        <f>[16]Agosto!$E$14</f>
        <v>74.583333333333329</v>
      </c>
      <c r="L20" s="18">
        <f>[16]Agosto!$E$15</f>
        <v>61.458333333333336</v>
      </c>
      <c r="M20" s="18">
        <f>[16]Agosto!$E$16</f>
        <v>47.833333333333336</v>
      </c>
      <c r="N20" s="18">
        <f>[16]Agosto!$E$17</f>
        <v>53.5</v>
      </c>
      <c r="O20" s="18">
        <f>[16]Agosto!$E$18</f>
        <v>60.791666666666664</v>
      </c>
      <c r="P20" s="18">
        <f>[16]Agosto!$E$19</f>
        <v>56.083333333333336</v>
      </c>
      <c r="Q20" s="18">
        <f>[16]Agosto!$E$20</f>
        <v>55.208333333333336</v>
      </c>
      <c r="R20" s="18">
        <f>[16]Agosto!$E$21</f>
        <v>58.291666666666664</v>
      </c>
      <c r="S20" s="18">
        <f>[16]Agosto!$E$22</f>
        <v>57.416666666666664</v>
      </c>
      <c r="T20" s="18">
        <f>[16]Agosto!$E$23</f>
        <v>57.958333333333336</v>
      </c>
      <c r="U20" s="18">
        <f>[16]Agosto!$E$24</f>
        <v>52</v>
      </c>
      <c r="V20" s="18">
        <f>[16]Agosto!$E$25</f>
        <v>41.791666666666664</v>
      </c>
      <c r="W20" s="18">
        <f>[16]Agosto!$E$26</f>
        <v>33.416666666666664</v>
      </c>
      <c r="X20" s="18">
        <f>[16]Agosto!$E$27</f>
        <v>47.708333333333336</v>
      </c>
      <c r="Y20" s="18">
        <f>[16]Agosto!$E$28</f>
        <v>72.416666666666671</v>
      </c>
      <c r="Z20" s="18">
        <f>[16]Agosto!$E$29</f>
        <v>75.958333333333329</v>
      </c>
      <c r="AA20" s="18">
        <f>[16]Agosto!$E$30</f>
        <v>84</v>
      </c>
      <c r="AB20" s="18">
        <f>[16]Agosto!$E$31</f>
        <v>60.25</v>
      </c>
      <c r="AC20" s="18">
        <f>[16]Agosto!$E$32</f>
        <v>53.666666666666664</v>
      </c>
      <c r="AD20" s="18">
        <f>[16]Agosto!$E$33</f>
        <v>45.875</v>
      </c>
      <c r="AE20" s="18">
        <f>[16]Agosto!$E$34</f>
        <v>41.041666666666664</v>
      </c>
      <c r="AF20" s="18">
        <f>[16]Agosto!$E$35</f>
        <v>33.791666666666664</v>
      </c>
      <c r="AG20" s="35">
        <f t="shared" ref="AG20:AG32" si="2">AVERAGE(B20:AF20)</f>
        <v>54.165322580645174</v>
      </c>
    </row>
    <row r="21" spans="1:33" ht="17.100000000000001" customHeight="1" x14ac:dyDescent="0.2">
      <c r="A21" s="16" t="s">
        <v>11</v>
      </c>
      <c r="B21" s="18">
        <f>[17]Agosto!$E$5</f>
        <v>58.708333333333336</v>
      </c>
      <c r="C21" s="18">
        <f>[17]Agosto!$E$6</f>
        <v>61.666666666666664</v>
      </c>
      <c r="D21" s="18">
        <f>[17]Agosto!$E$7</f>
        <v>66.875</v>
      </c>
      <c r="E21" s="18">
        <f>[17]Agosto!$E$8</f>
        <v>68.458333333333329</v>
      </c>
      <c r="F21" s="18">
        <f>[17]Agosto!$E$9</f>
        <v>64.583333333333329</v>
      </c>
      <c r="G21" s="18">
        <f>[17]Agosto!$E$10</f>
        <v>59.208333333333336</v>
      </c>
      <c r="H21" s="18">
        <f>[17]Agosto!$E$11</f>
        <v>56.333333333333336</v>
      </c>
      <c r="I21" s="18">
        <f>[17]Agosto!$E$12</f>
        <v>55.5</v>
      </c>
      <c r="J21" s="18">
        <f>[17]Agosto!$E$13</f>
        <v>67.208333333333329</v>
      </c>
      <c r="K21" s="18">
        <f>[17]Agosto!$E$14</f>
        <v>69.708333333333329</v>
      </c>
      <c r="L21" s="18">
        <f>[17]Agosto!$E$15</f>
        <v>65.083333333333329</v>
      </c>
      <c r="M21" s="18">
        <f>[17]Agosto!$E$16</f>
        <v>61.208333333333336</v>
      </c>
      <c r="N21" s="18">
        <f>[17]Agosto!$E$17</f>
        <v>62.041666666666664</v>
      </c>
      <c r="O21" s="18">
        <f>[17]Agosto!$E$18</f>
        <v>54.75</v>
      </c>
      <c r="P21" s="18">
        <f>[17]Agosto!$E$19</f>
        <v>56.708333333333336</v>
      </c>
      <c r="Q21" s="18">
        <f>[17]Agosto!$E$20</f>
        <v>59.541666666666664</v>
      </c>
      <c r="R21" s="18">
        <f>[17]Agosto!$E$21</f>
        <v>56.875</v>
      </c>
      <c r="S21" s="18">
        <f>[17]Agosto!$E$22</f>
        <v>57.458333333333336</v>
      </c>
      <c r="T21" s="18">
        <f>[17]Agosto!$E$23</f>
        <v>58.958333333333336</v>
      </c>
      <c r="U21" s="18">
        <f>[17]Agosto!$E$24</f>
        <v>54.5</v>
      </c>
      <c r="V21" s="18">
        <f>[17]Agosto!$E$25</f>
        <v>53.291666666666664</v>
      </c>
      <c r="W21" s="18">
        <f>[17]Agosto!$E$26</f>
        <v>48.291666666666664</v>
      </c>
      <c r="X21" s="18">
        <f>[17]Agosto!$E$27</f>
        <v>52</v>
      </c>
      <c r="Y21" s="18">
        <f>[17]Agosto!$E$28</f>
        <v>64.375</v>
      </c>
      <c r="Z21" s="18">
        <f>[17]Agosto!$E$29</f>
        <v>72.25</v>
      </c>
      <c r="AA21" s="18">
        <f>[17]Agosto!$E$30</f>
        <v>80.166666666666671</v>
      </c>
      <c r="AB21" s="18">
        <f>[17]Agosto!$E$31</f>
        <v>63.041666666666664</v>
      </c>
      <c r="AC21" s="18">
        <f>[17]Agosto!$E$32</f>
        <v>51.458333333333336</v>
      </c>
      <c r="AD21" s="18">
        <f>[17]Agosto!$E$33</f>
        <v>53.75</v>
      </c>
      <c r="AE21" s="18">
        <f>[17]Agosto!$E$34</f>
        <v>49.708333333333336</v>
      </c>
      <c r="AF21" s="18">
        <f>[17]Agosto!$E$35</f>
        <v>51.666666666666664</v>
      </c>
      <c r="AG21" s="35">
        <f>AVERAGE(B21:AF21)</f>
        <v>59.850806451612911</v>
      </c>
    </row>
    <row r="22" spans="1:33" ht="17.100000000000001" customHeight="1" x14ac:dyDescent="0.2">
      <c r="A22" s="16" t="s">
        <v>12</v>
      </c>
      <c r="B22" s="18">
        <f>[18]Agosto!$E$5</f>
        <v>67.833333333333329</v>
      </c>
      <c r="C22" s="18">
        <f>[18]Agosto!$E$6</f>
        <v>71.208333333333329</v>
      </c>
      <c r="D22" s="18">
        <f>[18]Agosto!$E$7</f>
        <v>71.041666666666671</v>
      </c>
      <c r="E22" s="18">
        <f>[18]Agosto!$E$8</f>
        <v>72.75</v>
      </c>
      <c r="F22" s="18">
        <f>[18]Agosto!$E$9</f>
        <v>67.416666666666671</v>
      </c>
      <c r="G22" s="18">
        <f>[18]Agosto!$E$10</f>
        <v>66.125</v>
      </c>
      <c r="H22" s="18">
        <f>[18]Agosto!$E$11</f>
        <v>64.541666666666671</v>
      </c>
      <c r="I22" s="18">
        <f>[18]Agosto!$E$12</f>
        <v>63.208333333333336</v>
      </c>
      <c r="J22" s="18">
        <f>[18]Agosto!$E$13</f>
        <v>73.875</v>
      </c>
      <c r="K22" s="18">
        <f>[18]Agosto!$E$14</f>
        <v>64.458333333333329</v>
      </c>
      <c r="L22" s="18">
        <f>[18]Agosto!$E$15</f>
        <v>65.083333333333329</v>
      </c>
      <c r="M22" s="18">
        <f>[18]Agosto!$E$16</f>
        <v>61.958333333333336</v>
      </c>
      <c r="N22" s="18">
        <f>[18]Agosto!$E$17</f>
        <v>65.791666666666671</v>
      </c>
      <c r="O22" s="18">
        <f>[18]Agosto!$E$18</f>
        <v>47.583333333333336</v>
      </c>
      <c r="P22" s="18">
        <f>[18]Agosto!$E$19</f>
        <v>51.916666666666664</v>
      </c>
      <c r="Q22" s="18">
        <f>[18]Agosto!$E$20</f>
        <v>52.958333333333336</v>
      </c>
      <c r="R22" s="18">
        <f>[18]Agosto!$E$21</f>
        <v>49.041666666666664</v>
      </c>
      <c r="S22" s="18">
        <f>[18]Agosto!$E$22</f>
        <v>56.458333333333336</v>
      </c>
      <c r="T22" s="18">
        <f>[18]Agosto!$E$23</f>
        <v>56.541666666666664</v>
      </c>
      <c r="U22" s="18">
        <f>[18]Agosto!$E$24</f>
        <v>51.166666666666664</v>
      </c>
      <c r="V22" s="18">
        <f>[18]Agosto!$E$25</f>
        <v>53.916666666666664</v>
      </c>
      <c r="W22" s="18">
        <f>[18]Agosto!$E$26</f>
        <v>56.25</v>
      </c>
      <c r="X22" s="18">
        <f>[18]Agosto!$E$27</f>
        <v>65.5</v>
      </c>
      <c r="Y22" s="18">
        <f>[18]Agosto!$E$28</f>
        <v>60.125</v>
      </c>
      <c r="Z22" s="18">
        <f>[18]Agosto!$E$29</f>
        <v>64</v>
      </c>
      <c r="AA22" s="18">
        <f>[18]Agosto!$E$30</f>
        <v>70.625</v>
      </c>
      <c r="AB22" s="18">
        <f>[18]Agosto!$E$31</f>
        <v>50.083333333333336</v>
      </c>
      <c r="AC22" s="18">
        <f>[18]Agosto!$E$32</f>
        <v>43.208333333333336</v>
      </c>
      <c r="AD22" s="18">
        <f>[18]Agosto!$E$33</f>
        <v>48.208333333333336</v>
      </c>
      <c r="AE22" s="18">
        <f>[18]Agosto!$E$34</f>
        <v>47.833333333333336</v>
      </c>
      <c r="AF22" s="18">
        <f>[18]Agosto!$E$35</f>
        <v>52.958333333333336</v>
      </c>
      <c r="AG22" s="35">
        <f t="shared" si="2"/>
        <v>59.795698924731177</v>
      </c>
    </row>
    <row r="23" spans="1:33" ht="17.100000000000001" customHeight="1" x14ac:dyDescent="0.2">
      <c r="A23" s="16" t="s">
        <v>13</v>
      </c>
      <c r="B23" s="18">
        <f>[19]Agosto!$E$5</f>
        <v>56.25</v>
      </c>
      <c r="C23" s="18">
        <f>[19]Agosto!$E$6</f>
        <v>54.541666666666664</v>
      </c>
      <c r="D23" s="18">
        <f>[19]Agosto!$E$7</f>
        <v>63.791666666666664</v>
      </c>
      <c r="E23" s="18">
        <f>[19]Agosto!$E$8</f>
        <v>59.375</v>
      </c>
      <c r="F23" s="18">
        <f>[19]Agosto!$E$9</f>
        <v>55.625</v>
      </c>
      <c r="G23" s="18">
        <f>[19]Agosto!$E$10</f>
        <v>53.708333333333336</v>
      </c>
      <c r="H23" s="18">
        <f>[19]Agosto!$E$11</f>
        <v>50.75</v>
      </c>
      <c r="I23" s="18">
        <f>[19]Agosto!$E$12</f>
        <v>48.625</v>
      </c>
      <c r="J23" s="18">
        <f>[19]Agosto!$E$13</f>
        <v>56.125</v>
      </c>
      <c r="K23" s="18">
        <f>[19]Agosto!$E$14</f>
        <v>60.166666666666664</v>
      </c>
      <c r="L23" s="18">
        <f>[19]Agosto!$E$15</f>
        <v>61.333333333333336</v>
      </c>
      <c r="M23" s="18">
        <f>[19]Agosto!$E$16</f>
        <v>55</v>
      </c>
      <c r="N23" s="18">
        <f>[19]Agosto!$E$17</f>
        <v>58.5</v>
      </c>
      <c r="O23" s="18">
        <f>[19]Agosto!$E$18</f>
        <v>49.541666666666664</v>
      </c>
      <c r="P23" s="18">
        <f>[19]Agosto!$E$19</f>
        <v>48.541666666666664</v>
      </c>
      <c r="Q23" s="18">
        <f>[19]Agosto!$E$20</f>
        <v>51.291666666666664</v>
      </c>
      <c r="R23" s="18">
        <f>[19]Agosto!$E$21</f>
        <v>44.666666666666664</v>
      </c>
      <c r="S23" s="18">
        <f>[19]Agosto!$E$22</f>
        <v>53.958333333333336</v>
      </c>
      <c r="T23" s="18">
        <f>[19]Agosto!$E$23</f>
        <v>51.375</v>
      </c>
      <c r="U23" s="18">
        <f>[19]Agosto!$E$24</f>
        <v>45.125</v>
      </c>
      <c r="V23" s="18">
        <f>[19]Agosto!$E$25</f>
        <v>35.25</v>
      </c>
      <c r="W23" s="18">
        <f>[19]Agosto!$E$26</f>
        <v>39.625</v>
      </c>
      <c r="X23" s="18">
        <f>[19]Agosto!$E$27</f>
        <v>51.5</v>
      </c>
      <c r="Y23" s="18">
        <f>[19]Agosto!$E$28</f>
        <v>57.833333333333336</v>
      </c>
      <c r="Z23" s="18">
        <f>[19]Agosto!$E$29</f>
        <v>62.391304347826086</v>
      </c>
      <c r="AA23" s="18">
        <f>[19]Agosto!$E$30</f>
        <v>70.5</v>
      </c>
      <c r="AB23" s="18">
        <f>[19]Agosto!$E$31</f>
        <v>54.333333333333336</v>
      </c>
      <c r="AC23" s="18">
        <f>[19]Agosto!$E$32</f>
        <v>46.916666666666664</v>
      </c>
      <c r="AD23" s="18">
        <f>[19]Agosto!$E$33</f>
        <v>45.708333333333336</v>
      </c>
      <c r="AE23" s="18">
        <f>[19]Agosto!$E$34</f>
        <v>42.958333333333336</v>
      </c>
      <c r="AF23" s="18">
        <f>[19]Agosto!$E$35</f>
        <v>47.5</v>
      </c>
      <c r="AG23" s="35">
        <f t="shared" si="2"/>
        <v>52.671224871435236</v>
      </c>
    </row>
    <row r="24" spans="1:33" ht="17.100000000000001" customHeight="1" x14ac:dyDescent="0.2">
      <c r="A24" s="16" t="s">
        <v>14</v>
      </c>
      <c r="B24" s="18">
        <f>[20]Agosto!$E$5</f>
        <v>49.333333333333336</v>
      </c>
      <c r="C24" s="18">
        <f>[20]Agosto!$E$6</f>
        <v>47.625</v>
      </c>
      <c r="D24" s="18">
        <f>[20]Agosto!$E$7</f>
        <v>49.416666666666664</v>
      </c>
      <c r="E24" s="18">
        <f>[20]Agosto!$E$8</f>
        <v>50.25</v>
      </c>
      <c r="F24" s="18">
        <f>[20]Agosto!$E$9</f>
        <v>50.083333333333336</v>
      </c>
      <c r="G24" s="18">
        <f>[20]Agosto!$E$10</f>
        <v>51.166666666666664</v>
      </c>
      <c r="H24" s="18">
        <f>[20]Agosto!$E$11</f>
        <v>48.416666666666664</v>
      </c>
      <c r="I24" s="18">
        <f>[20]Agosto!$E$12</f>
        <v>40.083333333333336</v>
      </c>
      <c r="J24" s="18">
        <f>[20]Agosto!$E$13</f>
        <v>41.25</v>
      </c>
      <c r="K24" s="18">
        <f>[20]Agosto!$E$14</f>
        <v>62</v>
      </c>
      <c r="L24" s="18">
        <f>[20]Agosto!$E$15</f>
        <v>61.666666666666664</v>
      </c>
      <c r="M24" s="18">
        <f>[20]Agosto!$E$16</f>
        <v>54.458333333333336</v>
      </c>
      <c r="N24" s="18">
        <f>[20]Agosto!$E$17</f>
        <v>48.875</v>
      </c>
      <c r="O24" s="18">
        <f>[20]Agosto!$E$18</f>
        <v>50.25</v>
      </c>
      <c r="P24" s="18">
        <f>[20]Agosto!$E$19</f>
        <v>53.708333333333336</v>
      </c>
      <c r="Q24" s="18">
        <f>[20]Agosto!$E$20</f>
        <v>57.041666666666664</v>
      </c>
      <c r="R24" s="18">
        <f>[20]Agosto!$E$21</f>
        <v>51.125</v>
      </c>
      <c r="S24" s="18">
        <f>[20]Agosto!$E$22</f>
        <v>59.208333333333336</v>
      </c>
      <c r="T24" s="18">
        <f>[20]Agosto!$E$23</f>
        <v>54.291666666666664</v>
      </c>
      <c r="U24" s="18">
        <f>[20]Agosto!$E$24</f>
        <v>47</v>
      </c>
      <c r="V24" s="18">
        <f>[20]Agosto!$E$25</f>
        <v>43.625</v>
      </c>
      <c r="W24" s="18">
        <f>[20]Agosto!$E$26</f>
        <v>45.875</v>
      </c>
      <c r="X24" s="18">
        <f>[20]Agosto!$E$27</f>
        <v>41.916666666666664</v>
      </c>
      <c r="Y24" s="18">
        <f>[20]Agosto!$E$28</f>
        <v>42.791666666666664</v>
      </c>
      <c r="Z24" s="18">
        <f>[20]Agosto!$E$29</f>
        <v>40.083333333333336</v>
      </c>
      <c r="AA24" s="18">
        <f>[20]Agosto!$E$30</f>
        <v>60.5</v>
      </c>
      <c r="AB24" s="18">
        <f>[20]Agosto!$E$31</f>
        <v>64.041666666666671</v>
      </c>
      <c r="AC24" s="18">
        <f>[20]Agosto!$E$32</f>
        <v>60.083333333333336</v>
      </c>
      <c r="AD24" s="18">
        <f>[20]Agosto!$E$33</f>
        <v>46.625</v>
      </c>
      <c r="AE24" s="18">
        <f>[20]Agosto!$E$34</f>
        <v>42.666666666666664</v>
      </c>
      <c r="AF24" s="18">
        <f>[20]Agosto!$E$35</f>
        <v>35</v>
      </c>
      <c r="AG24" s="35">
        <f t="shared" si="2"/>
        <v>50.014784946236567</v>
      </c>
    </row>
    <row r="25" spans="1:33" ht="17.100000000000001" customHeight="1" x14ac:dyDescent="0.2">
      <c r="A25" s="16" t="s">
        <v>15</v>
      </c>
      <c r="B25" s="18">
        <f>[21]Agosto!$E$5</f>
        <v>42.208333333333336</v>
      </c>
      <c r="C25" s="18">
        <f>[21]Agosto!$E$6</f>
        <v>44.625</v>
      </c>
      <c r="D25" s="18">
        <f>[21]Agosto!$E$7</f>
        <v>72.708333333333329</v>
      </c>
      <c r="E25" s="18">
        <f>[21]Agosto!$E$8</f>
        <v>64.125</v>
      </c>
      <c r="F25" s="18">
        <f>[21]Agosto!$E$9</f>
        <v>59.583333333333336</v>
      </c>
      <c r="G25" s="18">
        <f>[21]Agosto!$E$10</f>
        <v>43.041666666666664</v>
      </c>
      <c r="H25" s="18">
        <f>[21]Agosto!$E$11</f>
        <v>44.625</v>
      </c>
      <c r="I25" s="18">
        <f>[21]Agosto!$E$12</f>
        <v>41.791666666666664</v>
      </c>
      <c r="J25" s="18">
        <f>[21]Agosto!$E$13</f>
        <v>76.416666666666671</v>
      </c>
      <c r="K25" s="18">
        <f>[21]Agosto!$E$14</f>
        <v>79.541666666666671</v>
      </c>
      <c r="L25" s="18">
        <f>[21]Agosto!$E$15</f>
        <v>58.541666666666664</v>
      </c>
      <c r="M25" s="18">
        <f>[21]Agosto!$E$16</f>
        <v>44.25</v>
      </c>
      <c r="N25" s="18">
        <f>[21]Agosto!$E$17</f>
        <v>48.541666666666664</v>
      </c>
      <c r="O25" s="18">
        <f>[21]Agosto!$E$18</f>
        <v>68.625</v>
      </c>
      <c r="P25" s="18">
        <f>[21]Agosto!$E$19</f>
        <v>55.833333333333336</v>
      </c>
      <c r="Q25" s="18">
        <f>[21]Agosto!$E$20</f>
        <v>54.333333333333336</v>
      </c>
      <c r="R25" s="18">
        <f>[21]Agosto!$E$21</f>
        <v>45.5</v>
      </c>
      <c r="S25" s="18">
        <f>[21]Agosto!$E$22</f>
        <v>58.041666666666664</v>
      </c>
      <c r="T25" s="18">
        <f>[21]Agosto!$E$23</f>
        <v>60.833333333333336</v>
      </c>
      <c r="U25" s="18">
        <f>[21]Agosto!$E$24</f>
        <v>54.208333333333336</v>
      </c>
      <c r="V25" s="18">
        <f>[21]Agosto!$E$25</f>
        <v>45.541666666666664</v>
      </c>
      <c r="W25" s="18">
        <f>[21]Agosto!$E$26</f>
        <v>40.625</v>
      </c>
      <c r="X25" s="18">
        <f>[21]Agosto!$E$27</f>
        <v>53.333333333333336</v>
      </c>
      <c r="Y25" s="18">
        <f>[21]Agosto!$E$28</f>
        <v>86.5</v>
      </c>
      <c r="Z25" s="18">
        <f>[21]Agosto!$E$29</f>
        <v>93.625</v>
      </c>
      <c r="AA25" s="18">
        <f>[21]Agosto!$E$30</f>
        <v>97.791666666666671</v>
      </c>
      <c r="AB25" s="18">
        <f>[21]Agosto!$E$31</f>
        <v>69.291666666666671</v>
      </c>
      <c r="AC25" s="18">
        <f>[21]Agosto!$E$32</f>
        <v>46.333333333333336</v>
      </c>
      <c r="AD25" s="18">
        <f>[21]Agosto!$E$33</f>
        <v>38.333333333333336</v>
      </c>
      <c r="AE25" s="18">
        <f>[21]Agosto!$E$34</f>
        <v>39.458333333333336</v>
      </c>
      <c r="AF25" s="18">
        <f>[21]Agosto!$E$35</f>
        <v>33.291666666666664</v>
      </c>
      <c r="AG25" s="35">
        <f t="shared" si="2"/>
        <v>56.822580645161288</v>
      </c>
    </row>
    <row r="26" spans="1:33" ht="17.100000000000001" customHeight="1" x14ac:dyDescent="0.2">
      <c r="A26" s="16" t="s">
        <v>16</v>
      </c>
      <c r="B26" s="18">
        <f>[22]Agosto!$E$5</f>
        <v>46.833333333333336</v>
      </c>
      <c r="C26" s="18">
        <f>[22]Agosto!$E$6</f>
        <v>57.5</v>
      </c>
      <c r="D26" s="18">
        <f>[22]Agosto!$E$7</f>
        <v>69.958333333333329</v>
      </c>
      <c r="E26" s="18">
        <f>[22]Agosto!$E$8</f>
        <v>70.041666666666671</v>
      </c>
      <c r="F26" s="18">
        <f>[22]Agosto!$E$9</f>
        <v>66.25</v>
      </c>
      <c r="G26" s="18">
        <f>[22]Agosto!$E$10</f>
        <v>51.541666666666664</v>
      </c>
      <c r="H26" s="18">
        <f>[22]Agosto!$E$11</f>
        <v>44.166666666666664</v>
      </c>
      <c r="I26" s="18">
        <f>[22]Agosto!$E$12</f>
        <v>44.625</v>
      </c>
      <c r="J26" s="18">
        <f>[22]Agosto!$E$13</f>
        <v>63.875</v>
      </c>
      <c r="K26" s="18">
        <f>[22]Agosto!$E$14</f>
        <v>55.119791666666664</v>
      </c>
      <c r="L26" s="18">
        <f>[22]Agosto!$E$15</f>
        <v>57.25</v>
      </c>
      <c r="M26" s="18">
        <f>[22]Agosto!$E$16</f>
        <v>50.458333333333336</v>
      </c>
      <c r="N26" s="18">
        <f>[22]Agosto!$E$17</f>
        <v>53.583333333333336</v>
      </c>
      <c r="O26" s="18">
        <f>[22]Agosto!$E$18</f>
        <v>51.541666666666664</v>
      </c>
      <c r="P26" s="18">
        <f>[22]Agosto!$E$19</f>
        <v>56.166666666666664</v>
      </c>
      <c r="Q26" s="18">
        <f>[22]Agosto!$E$20</f>
        <v>53</v>
      </c>
      <c r="R26" s="18">
        <f>[22]Agosto!$E$21</f>
        <v>49.833333333333336</v>
      </c>
      <c r="S26" s="18">
        <f>[22]Agosto!$E$22</f>
        <v>53</v>
      </c>
      <c r="T26" s="18">
        <f>[22]Agosto!$E$23</f>
        <v>52.434782608695649</v>
      </c>
      <c r="U26" s="18">
        <f>[22]Agosto!$E$24</f>
        <v>44.041666666666664</v>
      </c>
      <c r="V26" s="18">
        <f>[22]Agosto!$E$25</f>
        <v>35.583333333333336</v>
      </c>
      <c r="W26" s="18">
        <f>[22]Agosto!$E$26</f>
        <v>35.875</v>
      </c>
      <c r="X26" s="18">
        <f>[22]Agosto!$E$27</f>
        <v>53.75</v>
      </c>
      <c r="Y26" s="18">
        <f>[22]Agosto!$E$28</f>
        <v>63.75</v>
      </c>
      <c r="Z26" s="18">
        <f>[22]Agosto!$E$29</f>
        <v>75.6875</v>
      </c>
      <c r="AA26" s="18" t="str">
        <f>[22]Agosto!$E$30</f>
        <v>*</v>
      </c>
      <c r="AB26" s="18">
        <f>[22]Agosto!$E$31</f>
        <v>31</v>
      </c>
      <c r="AC26" s="18">
        <f>[22]Agosto!$E$32</f>
        <v>43.458333333333336</v>
      </c>
      <c r="AD26" s="18">
        <f>[22]Agosto!$E$33</f>
        <v>44.458333333333336</v>
      </c>
      <c r="AE26" s="18">
        <f>[22]Agosto!$E$34</f>
        <v>46.291666666666664</v>
      </c>
      <c r="AF26" s="18">
        <f>[22]Agosto!$E$35</f>
        <v>35.541666666666664</v>
      </c>
      <c r="AG26" s="35">
        <f t="shared" si="2"/>
        <v>51.887235809178748</v>
      </c>
    </row>
    <row r="27" spans="1:33" ht="17.100000000000001" customHeight="1" x14ac:dyDescent="0.2">
      <c r="A27" s="16" t="s">
        <v>17</v>
      </c>
      <c r="B27" s="18">
        <f>[23]Agosto!$E$5</f>
        <v>44.291666666666664</v>
      </c>
      <c r="C27" s="18">
        <f>[23]Agosto!$E$6</f>
        <v>53.958333333333336</v>
      </c>
      <c r="D27" s="18">
        <f>[23]Agosto!$E$7</f>
        <v>60.75</v>
      </c>
      <c r="E27" s="18">
        <f>[23]Agosto!$E$8</f>
        <v>62.208333333333336</v>
      </c>
      <c r="F27" s="18">
        <f>[23]Agosto!$E$9</f>
        <v>61.958333333333336</v>
      </c>
      <c r="G27" s="18">
        <f>[23]Agosto!$E$10</f>
        <v>47.208333333333336</v>
      </c>
      <c r="H27" s="18">
        <f>[23]Agosto!$E$11</f>
        <v>45.291666666666664</v>
      </c>
      <c r="I27" s="18">
        <f>[23]Agosto!$E$12</f>
        <v>43.5</v>
      </c>
      <c r="J27" s="18">
        <f>[23]Agosto!$E$13</f>
        <v>57.5</v>
      </c>
      <c r="K27" s="18">
        <f>[23]Agosto!$E$14</f>
        <v>71.625</v>
      </c>
      <c r="L27" s="18">
        <f>[23]Agosto!$E$15</f>
        <v>64.458333333333329</v>
      </c>
      <c r="M27" s="18">
        <f>[23]Agosto!$E$16</f>
        <v>51.333333333333336</v>
      </c>
      <c r="N27" s="18">
        <f>[23]Agosto!$E$17</f>
        <v>54.375</v>
      </c>
      <c r="O27" s="18">
        <f>[23]Agosto!$E$18</f>
        <v>54.833333333333336</v>
      </c>
      <c r="P27" s="18">
        <f>[23]Agosto!$E$19</f>
        <v>58</v>
      </c>
      <c r="Q27" s="18">
        <f>[23]Agosto!$E$20</f>
        <v>59.958333333333336</v>
      </c>
      <c r="R27" s="18">
        <f>[23]Agosto!$E$21</f>
        <v>61.416666666666664</v>
      </c>
      <c r="S27" s="18">
        <f>[23]Agosto!$E$22</f>
        <v>59.625</v>
      </c>
      <c r="T27" s="18">
        <f>[23]Agosto!$E$23</f>
        <v>57.583333333333336</v>
      </c>
      <c r="U27" s="18">
        <f>[23]Agosto!$E$24</f>
        <v>48.25</v>
      </c>
      <c r="V27" s="18">
        <v>40.21</v>
      </c>
      <c r="W27" s="18">
        <v>35.880000000000003</v>
      </c>
      <c r="X27" s="18">
        <v>44.67</v>
      </c>
      <c r="Y27" s="18">
        <v>64.540000000000006</v>
      </c>
      <c r="Z27" s="18">
        <v>72.959999999999994</v>
      </c>
      <c r="AA27" s="18">
        <v>76.790000000000006</v>
      </c>
      <c r="AB27" s="18">
        <v>58.42</v>
      </c>
      <c r="AC27" s="18">
        <v>54.08</v>
      </c>
      <c r="AD27" s="18">
        <v>55.04</v>
      </c>
      <c r="AE27" s="18">
        <v>44.88</v>
      </c>
      <c r="AF27" s="18">
        <v>42.58</v>
      </c>
      <c r="AG27" s="35">
        <f t="shared" si="2"/>
        <v>55.102419354838723</v>
      </c>
    </row>
    <row r="28" spans="1:33" ht="17.100000000000001" customHeight="1" x14ac:dyDescent="0.2">
      <c r="A28" s="16" t="s">
        <v>18</v>
      </c>
      <c r="B28" s="18">
        <f>[24]Agosto!$E$5</f>
        <v>47.291666666666664</v>
      </c>
      <c r="C28" s="18">
        <f>[24]Agosto!$E$6</f>
        <v>49.666666666666664</v>
      </c>
      <c r="D28" s="18">
        <f>[24]Agosto!$E$7</f>
        <v>44.791666666666664</v>
      </c>
      <c r="E28" s="18">
        <f>[24]Agosto!$E$8</f>
        <v>48.166666666666664</v>
      </c>
      <c r="F28" s="18">
        <f>[24]Agosto!$E$9</f>
        <v>48.833333333333336</v>
      </c>
      <c r="G28" s="18">
        <f>[24]Agosto!$E$10</f>
        <v>40.333333333333336</v>
      </c>
      <c r="H28" s="18">
        <f>[24]Agosto!$E$11</f>
        <v>39.625</v>
      </c>
      <c r="I28" s="18">
        <f>[24]Agosto!$E$12</f>
        <v>38.291666666666664</v>
      </c>
      <c r="J28" s="18">
        <f>[24]Agosto!$E$13</f>
        <v>46.5</v>
      </c>
      <c r="K28" s="18">
        <f>[24]Agosto!$E$14</f>
        <v>80.708333333333329</v>
      </c>
      <c r="L28" s="18">
        <f>[24]Agosto!$E$15</f>
        <v>64.916666666666671</v>
      </c>
      <c r="M28" s="18">
        <f>[24]Agosto!$E$16</f>
        <v>45.208333333333336</v>
      </c>
      <c r="N28" s="18">
        <f>[24]Agosto!$E$17</f>
        <v>49.041666666666664</v>
      </c>
      <c r="O28" s="18">
        <f>[24]Agosto!$E$18</f>
        <v>53.416666666666664</v>
      </c>
      <c r="P28" s="18">
        <f>[24]Agosto!$E$19</f>
        <v>48.916666666666664</v>
      </c>
      <c r="Q28" s="18">
        <f>[24]Agosto!$E$20</f>
        <v>41.041666666666664</v>
      </c>
      <c r="R28" s="18">
        <f>[24]Agosto!$E$21</f>
        <v>41.708333333333336</v>
      </c>
      <c r="S28" s="18">
        <f>[24]Agosto!$E$22</f>
        <v>46.5</v>
      </c>
      <c r="T28" s="18">
        <f>[24]Agosto!$E$23</f>
        <v>45.791666666666664</v>
      </c>
      <c r="U28" s="18">
        <f>[24]Agosto!$E$24</f>
        <v>45.166666666666664</v>
      </c>
      <c r="V28" s="18">
        <f>[24]Agosto!$E$25</f>
        <v>40.625</v>
      </c>
      <c r="W28" s="18">
        <f>[24]Agosto!$E$26</f>
        <v>39.083333333333336</v>
      </c>
      <c r="X28" s="18">
        <f>[24]Agosto!$E$27</f>
        <v>36</v>
      </c>
      <c r="Y28" s="18">
        <f>[24]Agosto!$E$28</f>
        <v>54.208333333333336</v>
      </c>
      <c r="Z28" s="18">
        <f>[24]Agosto!$E$29</f>
        <v>68.708333333333329</v>
      </c>
      <c r="AA28" s="18">
        <f>[24]Agosto!$E$30</f>
        <v>81.416666666666671</v>
      </c>
      <c r="AB28" s="18">
        <f>[24]Agosto!$E$31</f>
        <v>63</v>
      </c>
      <c r="AC28" s="18">
        <f>[24]Agosto!$E$32</f>
        <v>44.416666666666664</v>
      </c>
      <c r="AD28" s="18">
        <f>[24]Agosto!$E$33</f>
        <v>22.666666666666668</v>
      </c>
      <c r="AE28" s="18" t="str">
        <f>[24]Agosto!$E$34</f>
        <v>*</v>
      </c>
      <c r="AF28" s="18" t="str">
        <f>[24]Agosto!$E$35</f>
        <v>*</v>
      </c>
      <c r="AG28" s="35">
        <f t="shared" si="2"/>
        <v>48.829022988505741</v>
      </c>
    </row>
    <row r="29" spans="1:33" ht="17.100000000000001" customHeight="1" x14ac:dyDescent="0.2">
      <c r="A29" s="16" t="s">
        <v>19</v>
      </c>
      <c r="B29" s="18">
        <f>[25]Agosto!$E$5</f>
        <v>48.25</v>
      </c>
      <c r="C29" s="18">
        <f>[25]Agosto!$E$6</f>
        <v>53.083333333333336</v>
      </c>
      <c r="D29" s="18">
        <f>[25]Agosto!$E$7</f>
        <v>74.75</v>
      </c>
      <c r="E29" s="18">
        <f>[25]Agosto!$E$8</f>
        <v>69.791666666666671</v>
      </c>
      <c r="F29" s="18">
        <f>[25]Agosto!$E$9</f>
        <v>61.166666666666664</v>
      </c>
      <c r="G29" s="18">
        <f>[25]Agosto!$E$10</f>
        <v>56.541666666666664</v>
      </c>
      <c r="H29" s="18">
        <f>[25]Agosto!$E$11</f>
        <v>56.625</v>
      </c>
      <c r="I29" s="18">
        <f>[25]Agosto!$E$12</f>
        <v>46.583333333333336</v>
      </c>
      <c r="J29" s="18">
        <f>[25]Agosto!$E$13</f>
        <v>73.666666666666671</v>
      </c>
      <c r="K29" s="18">
        <f>[25]Agosto!$E$14</f>
        <v>80.5</v>
      </c>
      <c r="L29" s="18">
        <f>[25]Agosto!$E$15</f>
        <v>64.333333333333329</v>
      </c>
      <c r="M29" s="18">
        <f>[25]Agosto!$E$16</f>
        <v>55.291666666666664</v>
      </c>
      <c r="N29" s="18">
        <f>[25]Agosto!$E$17</f>
        <v>65.583333333333329</v>
      </c>
      <c r="O29" s="18">
        <f>[25]Agosto!$E$18</f>
        <v>67.291666666666671</v>
      </c>
      <c r="P29" s="18">
        <f>[25]Agosto!$E$19</f>
        <v>58.666666666666664</v>
      </c>
      <c r="Q29" s="18">
        <f>[25]Agosto!$E$20</f>
        <v>50.125</v>
      </c>
      <c r="R29" s="18">
        <f>[25]Agosto!$E$21</f>
        <v>56</v>
      </c>
      <c r="S29" s="18">
        <f>[25]Agosto!$E$22</f>
        <v>59.416666666666664</v>
      </c>
      <c r="T29" s="18">
        <f>[25]Agosto!$E$23</f>
        <v>59.916666666666664</v>
      </c>
      <c r="U29" s="18">
        <f>[25]Agosto!$E$24</f>
        <v>54.5</v>
      </c>
      <c r="V29" s="18">
        <f>[25]Agosto!$E$25</f>
        <v>46.916666666666664</v>
      </c>
      <c r="W29" s="18">
        <f>[25]Agosto!$E$26</f>
        <v>39.458333333333336</v>
      </c>
      <c r="X29" s="18">
        <f>[25]Agosto!$E$27</f>
        <v>63.375</v>
      </c>
      <c r="Y29" s="18">
        <f>[25]Agosto!$E$28</f>
        <v>83.583333333333329</v>
      </c>
      <c r="Z29" s="18">
        <f>[25]Agosto!$E$29</f>
        <v>85.541666666666671</v>
      </c>
      <c r="AA29" s="18">
        <f>[25]Agosto!$E$30</f>
        <v>91.333333333333329</v>
      </c>
      <c r="AB29" s="18">
        <f>[25]Agosto!$E$31</f>
        <v>69.909090909090907</v>
      </c>
      <c r="AC29" s="18">
        <f>[25]Agosto!$E$32</f>
        <v>58.208333333333336</v>
      </c>
      <c r="AD29" s="18">
        <f>[25]Agosto!$E$33</f>
        <v>43.666666666666664</v>
      </c>
      <c r="AE29" s="18">
        <f>[25]Agosto!$E$34</f>
        <v>38.291666666666664</v>
      </c>
      <c r="AF29" s="18">
        <f>[25]Agosto!$E$35</f>
        <v>36.666666666666664</v>
      </c>
      <c r="AG29" s="35">
        <f t="shared" si="2"/>
        <v>60.291422287390041</v>
      </c>
    </row>
    <row r="30" spans="1:33" ht="17.100000000000001" customHeight="1" x14ac:dyDescent="0.2">
      <c r="A30" s="16" t="s">
        <v>31</v>
      </c>
      <c r="B30" s="18">
        <f>[26]Agosto!$E$5</f>
        <v>36.25</v>
      </c>
      <c r="C30" s="18">
        <f>[26]Agosto!$E$6</f>
        <v>44.666666666666664</v>
      </c>
      <c r="D30" s="18">
        <f>[26]Agosto!$E$7</f>
        <v>52.333333333333336</v>
      </c>
      <c r="E30" s="18">
        <f>[26]Agosto!$E$8</f>
        <v>50.416666666666664</v>
      </c>
      <c r="F30" s="18">
        <f>[26]Agosto!$E$9</f>
        <v>56.375</v>
      </c>
      <c r="G30" s="18">
        <f>[26]Agosto!$E$10</f>
        <v>41.875</v>
      </c>
      <c r="H30" s="18">
        <f>[26]Agosto!$E$11</f>
        <v>32.833333333333336</v>
      </c>
      <c r="I30" s="18">
        <f>[26]Agosto!$E$12</f>
        <v>36.5</v>
      </c>
      <c r="J30" s="18">
        <f>[26]Agosto!$E$13</f>
        <v>48.875</v>
      </c>
      <c r="K30" s="18">
        <f>[26]Agosto!$E$14</f>
        <v>67.333333333333329</v>
      </c>
      <c r="L30" s="18">
        <f>[26]Agosto!$E$15</f>
        <v>56.208333333333336</v>
      </c>
      <c r="M30" s="18">
        <f>[26]Agosto!$E$16</f>
        <v>40.041666666666664</v>
      </c>
      <c r="N30" s="18">
        <f>[26]Agosto!$E$17</f>
        <v>46.666666666666664</v>
      </c>
      <c r="O30" s="18">
        <f>[26]Agosto!$E$18</f>
        <v>54.708333333333336</v>
      </c>
      <c r="P30" s="18">
        <f>[26]Agosto!$E$19</f>
        <v>56.083333333333336</v>
      </c>
      <c r="Q30" s="18">
        <f>[26]Agosto!$E$20</f>
        <v>50.416666666666664</v>
      </c>
      <c r="R30" s="18">
        <f>[26]Agosto!$E$21</f>
        <v>51.166666666666664</v>
      </c>
      <c r="S30" s="18">
        <f>[26]Agosto!$E$22</f>
        <v>54.708333333333336</v>
      </c>
      <c r="T30" s="18">
        <f>[26]Agosto!$E$23</f>
        <v>49.458333333333336</v>
      </c>
      <c r="U30" s="18">
        <f>[26]Agosto!$E$24</f>
        <v>37.125</v>
      </c>
      <c r="V30" s="18">
        <f>[26]Agosto!$E$25</f>
        <v>34.333333333333336</v>
      </c>
      <c r="W30" s="18">
        <f>[26]Agosto!$E$26</f>
        <v>30.291666666666668</v>
      </c>
      <c r="X30" s="18">
        <f>[26]Agosto!$E$27</f>
        <v>38.291666666666664</v>
      </c>
      <c r="Y30" s="18">
        <f>[26]Agosto!$E$28</f>
        <v>62.708333333333336</v>
      </c>
      <c r="Z30" s="18">
        <f>[26]Agosto!$E$29</f>
        <v>71.583333333333329</v>
      </c>
      <c r="AA30" s="18">
        <f>[26]Agosto!$E$30</f>
        <v>78.625</v>
      </c>
      <c r="AB30" s="18">
        <f>[26]Agosto!$E$31</f>
        <v>57.75</v>
      </c>
      <c r="AC30" s="18">
        <f>[26]Agosto!$E$32</f>
        <v>50.791666666666664</v>
      </c>
      <c r="AD30" s="18">
        <f>[26]Agosto!$E$33</f>
        <v>37.166666666666664</v>
      </c>
      <c r="AE30" s="18">
        <f>[26]Agosto!$E$34</f>
        <v>31.25</v>
      </c>
      <c r="AF30" s="18">
        <f>[26]Agosto!$E$35</f>
        <v>32.708333333333336</v>
      </c>
      <c r="AG30" s="35">
        <f t="shared" si="2"/>
        <v>48.049731182795703</v>
      </c>
    </row>
    <row r="31" spans="1:33" ht="17.100000000000001" customHeight="1" x14ac:dyDescent="0.2">
      <c r="A31" s="16" t="s">
        <v>48</v>
      </c>
      <c r="B31" s="18">
        <f>[27]Agosto!$E$5</f>
        <v>40.416666666666664</v>
      </c>
      <c r="C31" s="18">
        <f>[27]Agosto!$E$6</f>
        <v>39.583333333333336</v>
      </c>
      <c r="D31" s="18">
        <f>[27]Agosto!$E$7</f>
        <v>39.916666666666664</v>
      </c>
      <c r="E31" s="18">
        <f>[27]Agosto!$E$8</f>
        <v>36.5</v>
      </c>
      <c r="F31" s="18">
        <f>[27]Agosto!$E$9</f>
        <v>37.708333333333336</v>
      </c>
      <c r="G31" s="18">
        <f>[27]Agosto!$E$10</f>
        <v>33.333333333333336</v>
      </c>
      <c r="H31" s="18">
        <f>[27]Agosto!$E$11</f>
        <v>35.875</v>
      </c>
      <c r="I31" s="18">
        <f>[27]Agosto!$E$12</f>
        <v>37.958333333333336</v>
      </c>
      <c r="J31" s="18">
        <f>[27]Agosto!$E$13</f>
        <v>39.083333333333336</v>
      </c>
      <c r="K31" s="18">
        <f>[27]Agosto!$E$14</f>
        <v>73.375</v>
      </c>
      <c r="L31" s="18">
        <f>[27]Agosto!$E$15</f>
        <v>62.625</v>
      </c>
      <c r="M31" s="18">
        <f>[27]Agosto!$E$16</f>
        <v>44</v>
      </c>
      <c r="N31" s="18">
        <f>[27]Agosto!$E$17</f>
        <v>40.833333333333336</v>
      </c>
      <c r="O31" s="18">
        <f>[27]Agosto!$E$18</f>
        <v>53.458333333333336</v>
      </c>
      <c r="P31" s="18">
        <f>[27]Agosto!$E$19</f>
        <v>43.5</v>
      </c>
      <c r="Q31" s="18">
        <f>[27]Agosto!$E$20</f>
        <v>34.416666666666664</v>
      </c>
      <c r="R31" s="18">
        <f>[27]Agosto!$E$21</f>
        <v>35.791666666666664</v>
      </c>
      <c r="S31" s="18">
        <f>[27]Agosto!$E$22</f>
        <v>38.416666666666664</v>
      </c>
      <c r="T31" s="18">
        <f>[27]Agosto!$E$23</f>
        <v>33.625</v>
      </c>
      <c r="U31" s="18">
        <f>[27]Agosto!$E$24</f>
        <v>30.041666666666668</v>
      </c>
      <c r="V31" s="18">
        <f>[27]Agosto!$E$25</f>
        <v>30.5</v>
      </c>
      <c r="W31" s="18">
        <f>[27]Agosto!$E$26</f>
        <v>33.208333333333336</v>
      </c>
      <c r="X31" s="18">
        <f>[27]Agosto!$E$27</f>
        <v>28.708333333333332</v>
      </c>
      <c r="Y31" s="18">
        <f>[27]Agosto!$E$28</f>
        <v>59.916666666666664</v>
      </c>
      <c r="Z31" s="18">
        <f>[27]Agosto!$E$29</f>
        <v>64.125</v>
      </c>
      <c r="AA31" s="18">
        <f>[27]Agosto!$E$30</f>
        <v>74.708333333333329</v>
      </c>
      <c r="AB31" s="18">
        <f>[27]Agosto!$E$31</f>
        <v>65.041666666666671</v>
      </c>
      <c r="AC31" s="18">
        <f>[27]Agosto!$E$32</f>
        <v>45.208333333333336</v>
      </c>
      <c r="AD31" s="18">
        <f>[27]Agosto!$E$33</f>
        <v>29</v>
      </c>
      <c r="AE31" s="18">
        <f>[27]Agosto!$E$34</f>
        <v>22.041666666666668</v>
      </c>
      <c r="AF31" s="18">
        <f>[27]Agosto!$E$35</f>
        <v>35.083333333333336</v>
      </c>
      <c r="AG31" s="35">
        <f t="shared" ref="AG31" si="3">AVERAGE(B31:AF31)</f>
        <v>42.516129032258057</v>
      </c>
    </row>
    <row r="32" spans="1:33" ht="17.100000000000001" customHeight="1" x14ac:dyDescent="0.2">
      <c r="A32" s="16" t="s">
        <v>20</v>
      </c>
      <c r="B32" s="18">
        <f>[28]Agosto!$E$5</f>
        <v>48.791666666666664</v>
      </c>
      <c r="C32" s="18">
        <f>[28]Agosto!$E$6</f>
        <v>51.791666666666664</v>
      </c>
      <c r="D32" s="18">
        <f>[28]Agosto!$E$7</f>
        <v>47.333333333333336</v>
      </c>
      <c r="E32" s="18">
        <f>[28]Agosto!$E$8</f>
        <v>43.083333333333336</v>
      </c>
      <c r="F32" s="18">
        <f>[28]Agosto!$E$9</f>
        <v>50.041666666666664</v>
      </c>
      <c r="G32" s="18">
        <f>[28]Agosto!$E$10</f>
        <v>50.333333333333336</v>
      </c>
      <c r="H32" s="18">
        <f>[28]Agosto!$E$11</f>
        <v>49.041666666666664</v>
      </c>
      <c r="I32" s="18">
        <f>[28]Agosto!$E$12</f>
        <v>48.541666666666664</v>
      </c>
      <c r="J32" s="18">
        <f>[28]Agosto!$E$13</f>
        <v>48.583333333333336</v>
      </c>
      <c r="K32" s="18">
        <f>[28]Agosto!$E$14</f>
        <v>65.125</v>
      </c>
      <c r="L32" s="18">
        <f>[28]Agosto!$E$15</f>
        <v>61.458333333333336</v>
      </c>
      <c r="M32" s="18">
        <f>[28]Agosto!$E$16</f>
        <v>52.833333333333336</v>
      </c>
      <c r="N32" s="18">
        <f>[28]Agosto!$E$17</f>
        <v>48.625</v>
      </c>
      <c r="O32" s="18">
        <f>[28]Agosto!$E$18</f>
        <v>50.375</v>
      </c>
      <c r="P32" s="18">
        <f>[28]Agosto!$E$19</f>
        <v>49.583333333333336</v>
      </c>
      <c r="Q32" s="18">
        <f>[28]Agosto!$E$20</f>
        <v>54.666666666666664</v>
      </c>
      <c r="R32" s="18">
        <f>[28]Agosto!$E$21</f>
        <v>55.166666666666664</v>
      </c>
      <c r="S32" s="18">
        <f>[28]Agosto!$E$22</f>
        <v>58.208333333333336</v>
      </c>
      <c r="T32" s="18">
        <f>[28]Agosto!$E$23</f>
        <v>59.25</v>
      </c>
      <c r="U32" s="18">
        <f>[28]Agosto!$E$24</f>
        <v>51.958333333333336</v>
      </c>
      <c r="V32" s="18">
        <f>[28]Agosto!$E$25</f>
        <v>43.833333333333336</v>
      </c>
      <c r="W32" s="18">
        <f>[28]Agosto!$E$26</f>
        <v>46.375</v>
      </c>
      <c r="X32" s="18">
        <f>[28]Agosto!$E$27</f>
        <v>41.708333333333336</v>
      </c>
      <c r="Y32" s="18">
        <f>[28]Agosto!$E$28</f>
        <v>40.625</v>
      </c>
      <c r="Z32" s="18">
        <f>[28]Agosto!$E$29</f>
        <v>53.625</v>
      </c>
      <c r="AA32" s="18">
        <f>[28]Agosto!$E$30</f>
        <v>63.916666666666664</v>
      </c>
      <c r="AB32" s="18">
        <f>[28]Agosto!$E$31</f>
        <v>65.083333333333329</v>
      </c>
      <c r="AC32" s="18">
        <f>[28]Agosto!$E$32</f>
        <v>56.541666666666664</v>
      </c>
      <c r="AD32" s="18">
        <f>[28]Agosto!$E$33</f>
        <v>49.791666666666664</v>
      </c>
      <c r="AE32" s="18">
        <f>[28]Agosto!$E$34</f>
        <v>44.875</v>
      </c>
      <c r="AF32" s="18">
        <f>[28]Agosto!$E$35</f>
        <v>38.083333333333336</v>
      </c>
      <c r="AG32" s="35">
        <f t="shared" si="2"/>
        <v>51.266129032258064</v>
      </c>
    </row>
    <row r="33" spans="1:35" s="5" customFormat="1" ht="17.100000000000001" customHeight="1" x14ac:dyDescent="0.2">
      <c r="A33" s="31" t="s">
        <v>34</v>
      </c>
      <c r="B33" s="32">
        <f t="shared" ref="B33:AG33" si="4">AVERAGE(B5:B32)</f>
        <v>48.632440476190482</v>
      </c>
      <c r="C33" s="32">
        <f t="shared" si="4"/>
        <v>51.317142857142862</v>
      </c>
      <c r="D33" s="32">
        <f t="shared" si="4"/>
        <v>57.388273809523817</v>
      </c>
      <c r="E33" s="32">
        <f t="shared" si="4"/>
        <v>55.952559523809541</v>
      </c>
      <c r="F33" s="32">
        <f t="shared" si="4"/>
        <v>55.828809523809525</v>
      </c>
      <c r="G33" s="32">
        <f t="shared" si="4"/>
        <v>48.812440476190467</v>
      </c>
      <c r="H33" s="32">
        <f t="shared" si="4"/>
        <v>46.82577380952381</v>
      </c>
      <c r="I33" s="32">
        <f t="shared" si="4"/>
        <v>44.752976190476197</v>
      </c>
      <c r="J33" s="32">
        <f t="shared" si="4"/>
        <v>56.074285714285722</v>
      </c>
      <c r="K33" s="32">
        <f t="shared" si="4"/>
        <v>69.687492559523804</v>
      </c>
      <c r="L33" s="32">
        <f t="shared" si="4"/>
        <v>61.900416666666658</v>
      </c>
      <c r="M33" s="32">
        <f t="shared" si="4"/>
        <v>50.941964285714285</v>
      </c>
      <c r="N33" s="32">
        <f t="shared" si="4"/>
        <v>52.563869047619043</v>
      </c>
      <c r="O33" s="32">
        <f t="shared" si="4"/>
        <v>54.87636904761905</v>
      </c>
      <c r="P33" s="32">
        <f t="shared" si="4"/>
        <v>52.53440476190476</v>
      </c>
      <c r="Q33" s="32">
        <f t="shared" si="4"/>
        <v>50.97011904761905</v>
      </c>
      <c r="R33" s="32">
        <f t="shared" si="4"/>
        <v>49.650297619047628</v>
      </c>
      <c r="S33" s="32">
        <f t="shared" si="4"/>
        <v>54.160714285714285</v>
      </c>
      <c r="T33" s="32">
        <f t="shared" si="4"/>
        <v>53.331182712215323</v>
      </c>
      <c r="U33" s="32">
        <f t="shared" si="4"/>
        <v>47.071309523809532</v>
      </c>
      <c r="V33" s="32">
        <f t="shared" si="4"/>
        <v>42.200892857142847</v>
      </c>
      <c r="W33" s="32">
        <f t="shared" si="4"/>
        <v>40.2622619047619</v>
      </c>
      <c r="X33" s="32">
        <f t="shared" si="4"/>
        <v>46.218869047619044</v>
      </c>
      <c r="Y33" s="32">
        <f t="shared" si="4"/>
        <v>59.883928571428562</v>
      </c>
      <c r="Z33" s="32">
        <f t="shared" si="4"/>
        <v>67.473171583850913</v>
      </c>
      <c r="AA33" s="32">
        <f t="shared" si="4"/>
        <v>76.075432098765432</v>
      </c>
      <c r="AB33" s="32">
        <f t="shared" si="4"/>
        <v>60.450919913419916</v>
      </c>
      <c r="AC33" s="32">
        <f t="shared" si="4"/>
        <v>50.132619047619052</v>
      </c>
      <c r="AD33" s="32">
        <f t="shared" si="4"/>
        <v>43.294345238095254</v>
      </c>
      <c r="AE33" s="32">
        <f t="shared" si="4"/>
        <v>40.379814814814807</v>
      </c>
      <c r="AF33" s="32">
        <f t="shared" si="4"/>
        <v>40.029444444444437</v>
      </c>
      <c r="AG33" s="35">
        <f t="shared" si="4"/>
        <v>52.562151787233255</v>
      </c>
      <c r="AH33" s="8"/>
    </row>
    <row r="34" spans="1:35" x14ac:dyDescent="0.2">
      <c r="A34" s="50"/>
      <c r="B34" s="50" t="s">
        <v>62</v>
      </c>
      <c r="C34" s="50"/>
      <c r="D34" s="50"/>
      <c r="E34" s="50"/>
      <c r="AI34" s="45" t="s">
        <v>52</v>
      </c>
    </row>
    <row r="35" spans="1:35" x14ac:dyDescent="0.2">
      <c r="C35" s="2" t="s">
        <v>52</v>
      </c>
      <c r="F35" s="2" t="s">
        <v>56</v>
      </c>
    </row>
    <row r="36" spans="1:35" x14ac:dyDescent="0.2">
      <c r="F36" s="49" t="s">
        <v>57</v>
      </c>
      <c r="T36" s="51"/>
      <c r="U36" s="50"/>
      <c r="V36" s="50"/>
      <c r="W36" s="50"/>
      <c r="X36" s="50"/>
      <c r="Y36" s="50"/>
      <c r="Z36" s="50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="90" zoomScaleNormal="90" workbookViewId="0">
      <selection activeCell="AH33" sqref="AH33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9" bestFit="1" customWidth="1"/>
    <col min="34" max="34" width="7.28515625" style="1" bestFit="1" customWidth="1"/>
    <col min="35" max="35" width="9.140625" style="1"/>
  </cols>
  <sheetData>
    <row r="1" spans="1:35" ht="20.100000000000001" customHeight="1" x14ac:dyDescent="0.2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5" s="4" customFormat="1" ht="20.100000000000001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7"/>
    </row>
    <row r="3" spans="1:35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39</v>
      </c>
      <c r="AH3" s="37" t="s">
        <v>38</v>
      </c>
      <c r="AI3" s="8"/>
    </row>
    <row r="4" spans="1:35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37</v>
      </c>
      <c r="AH4" s="37" t="s">
        <v>37</v>
      </c>
      <c r="AI4" s="8"/>
    </row>
    <row r="5" spans="1:35" s="5" customFormat="1" ht="20.100000000000001" customHeight="1" x14ac:dyDescent="0.2">
      <c r="A5" s="16" t="s">
        <v>44</v>
      </c>
      <c r="B5" s="17">
        <f>[1]Agosto!$F$5</f>
        <v>93</v>
      </c>
      <c r="C5" s="17">
        <f>[1]Agosto!$F$6</f>
        <v>92</v>
      </c>
      <c r="D5" s="17">
        <f>[1]Agosto!$F$7</f>
        <v>92</v>
      </c>
      <c r="E5" s="17">
        <f>[1]Agosto!$F$8</f>
        <v>88</v>
      </c>
      <c r="F5" s="17">
        <f>[1]Agosto!$F$9</f>
        <v>93</v>
      </c>
      <c r="G5" s="17">
        <f>[1]Agosto!$F$10</f>
        <v>93</v>
      </c>
      <c r="H5" s="17">
        <f>[1]Agosto!$F$11</f>
        <v>92</v>
      </c>
      <c r="I5" s="17">
        <f>[1]Agosto!$F$12</f>
        <v>76</v>
      </c>
      <c r="J5" s="17">
        <f>[1]Agosto!$F$13</f>
        <v>87</v>
      </c>
      <c r="K5" s="17">
        <f>[1]Agosto!$F$14</f>
        <v>75</v>
      </c>
      <c r="L5" s="17">
        <f>[1]Agosto!$F$15</f>
        <v>95</v>
      </c>
      <c r="M5" s="17">
        <f>[1]Agosto!$F$16</f>
        <v>94</v>
      </c>
      <c r="N5" s="17">
        <f>[1]Agosto!$F$17</f>
        <v>90</v>
      </c>
      <c r="O5" s="17">
        <f>[1]Agosto!$F$18</f>
        <v>70</v>
      </c>
      <c r="P5" s="17">
        <f>[1]Agosto!$F$19</f>
        <v>84</v>
      </c>
      <c r="Q5" s="17">
        <f>[1]Agosto!$F$20</f>
        <v>92</v>
      </c>
      <c r="R5" s="17">
        <f>[1]Agosto!$F$21</f>
        <v>94</v>
      </c>
      <c r="S5" s="17">
        <f>[1]Agosto!$F$22</f>
        <v>94</v>
      </c>
      <c r="T5" s="17">
        <f>[1]Agosto!$F$23</f>
        <v>96</v>
      </c>
      <c r="U5" s="17">
        <f>[1]Agosto!$F$24</f>
        <v>83</v>
      </c>
      <c r="V5" s="17">
        <f>[1]Agosto!$F$25</f>
        <v>82</v>
      </c>
      <c r="W5" s="17">
        <f>[1]Agosto!$F$26</f>
        <v>83</v>
      </c>
      <c r="X5" s="17">
        <f>[1]Agosto!$F$27</f>
        <v>81</v>
      </c>
      <c r="Y5" s="17">
        <f>[1]Agosto!$F$28</f>
        <v>74</v>
      </c>
      <c r="Z5" s="17">
        <f>[1]Agosto!$F$29</f>
        <v>75</v>
      </c>
      <c r="AA5" s="17">
        <f>[1]Agosto!$F$30</f>
        <v>83</v>
      </c>
      <c r="AB5" s="17">
        <f>[1]Agosto!$F$31</f>
        <v>75</v>
      </c>
      <c r="AC5" s="17">
        <f>[1]Agosto!$F$32</f>
        <v>98</v>
      </c>
      <c r="AD5" s="17">
        <f>[1]Agosto!$F$33</f>
        <v>94</v>
      </c>
      <c r="AE5" s="17">
        <f>[1]Agosto!$F$34</f>
        <v>88</v>
      </c>
      <c r="AF5" s="17">
        <f>[1]Agosto!$F$35</f>
        <v>78</v>
      </c>
      <c r="AG5" s="34">
        <f>MAX(B5:AF5)</f>
        <v>98</v>
      </c>
      <c r="AH5" s="38">
        <f>AVERAGE(B5:AF5)</f>
        <v>86.58064516129032</v>
      </c>
      <c r="AI5" s="8"/>
    </row>
    <row r="6" spans="1:35" ht="17.100000000000001" customHeight="1" x14ac:dyDescent="0.2">
      <c r="A6" s="16" t="s">
        <v>0</v>
      </c>
      <c r="B6" s="18">
        <f>[2]Agosto!$F$5</f>
        <v>89</v>
      </c>
      <c r="C6" s="18">
        <f>[2]Agosto!$F$6</f>
        <v>79</v>
      </c>
      <c r="D6" s="18">
        <f>[2]Agosto!$F$7</f>
        <v>95</v>
      </c>
      <c r="E6" s="18">
        <f>[2]Agosto!$F$8</f>
        <v>90</v>
      </c>
      <c r="F6" s="18">
        <f>[2]Agosto!$F$9</f>
        <v>91</v>
      </c>
      <c r="G6" s="18">
        <f>[2]Agosto!$F$10</f>
        <v>95</v>
      </c>
      <c r="H6" s="18">
        <f>[2]Agosto!$F$11</f>
        <v>79</v>
      </c>
      <c r="I6" s="18">
        <f>[2]Agosto!$F$12</f>
        <v>86</v>
      </c>
      <c r="J6" s="18">
        <f>[2]Agosto!$F$13</f>
        <v>92</v>
      </c>
      <c r="K6" s="18">
        <f>[2]Agosto!$F$14</f>
        <v>94</v>
      </c>
      <c r="L6" s="18">
        <f>[2]Agosto!$F$15</f>
        <v>97</v>
      </c>
      <c r="M6" s="18">
        <f>[2]Agosto!$F$16</f>
        <v>90</v>
      </c>
      <c r="N6" s="18">
        <f>[2]Agosto!$F$17</f>
        <v>80</v>
      </c>
      <c r="O6" s="18">
        <f>[2]Agosto!$F$18</f>
        <v>86</v>
      </c>
      <c r="P6" s="18">
        <f>[2]Agosto!$F$19</f>
        <v>92</v>
      </c>
      <c r="Q6" s="18">
        <f>[2]Agosto!$F$20</f>
        <v>88</v>
      </c>
      <c r="R6" s="18">
        <f>[2]Agosto!$F$21</f>
        <v>88</v>
      </c>
      <c r="S6" s="18">
        <f>[2]Agosto!$F$22</f>
        <v>90</v>
      </c>
      <c r="T6" s="18">
        <f>[2]Agosto!$F$23</f>
        <v>95</v>
      </c>
      <c r="U6" s="18">
        <f>[2]Agosto!$F$24</f>
        <v>92</v>
      </c>
      <c r="V6" s="18">
        <f>[2]Agosto!$F$25</f>
        <v>89</v>
      </c>
      <c r="W6" s="18">
        <f>[2]Agosto!$F$26</f>
        <v>69</v>
      </c>
      <c r="X6" s="18">
        <f>[2]Agosto!$F$27</f>
        <v>82</v>
      </c>
      <c r="Y6" s="18">
        <f>[2]Agosto!$F$28</f>
        <v>92</v>
      </c>
      <c r="Z6" s="18">
        <f>[2]Agosto!$F$29</f>
        <v>93</v>
      </c>
      <c r="AA6" s="18">
        <f>[2]Agosto!$F$30</f>
        <v>95</v>
      </c>
      <c r="AB6" s="18">
        <f>[2]Agosto!$F$31</f>
        <v>93</v>
      </c>
      <c r="AC6" s="18">
        <f>[2]Agosto!$F$32</f>
        <v>94</v>
      </c>
      <c r="AD6" s="18">
        <f>[2]Agosto!$F$33</f>
        <v>90</v>
      </c>
      <c r="AE6" s="18">
        <f>[2]Agosto!$F$34</f>
        <v>91</v>
      </c>
      <c r="AF6" s="18">
        <f>[2]Agosto!$F$35</f>
        <v>79</v>
      </c>
      <c r="AG6" s="35">
        <f>MAX(B6:AF6)</f>
        <v>97</v>
      </c>
      <c r="AH6" s="36">
        <f t="shared" ref="AH6:AH16" si="1">AVERAGE(B6:AF6)</f>
        <v>88.870967741935488</v>
      </c>
    </row>
    <row r="7" spans="1:35" ht="17.100000000000001" customHeight="1" x14ac:dyDescent="0.2">
      <c r="A7" s="16" t="s">
        <v>1</v>
      </c>
      <c r="B7" s="18">
        <f>[3]Agosto!$F$5</f>
        <v>94</v>
      </c>
      <c r="C7" s="18">
        <f>[3]Agosto!$F$6</f>
        <v>96</v>
      </c>
      <c r="D7" s="18">
        <f>[3]Agosto!$F$7</f>
        <v>97</v>
      </c>
      <c r="E7" s="18">
        <f>[3]Agosto!$F$8</f>
        <v>95</v>
      </c>
      <c r="F7" s="18">
        <f>[3]Agosto!$F$9</f>
        <v>92</v>
      </c>
      <c r="G7" s="18">
        <f>[3]Agosto!$F$10</f>
        <v>97</v>
      </c>
      <c r="H7" s="18">
        <f>[3]Agosto!$F$11</f>
        <v>92</v>
      </c>
      <c r="I7" s="18">
        <f>[3]Agosto!$F$12</f>
        <v>86</v>
      </c>
      <c r="J7" s="18">
        <f>[3]Agosto!$F$13</f>
        <v>91</v>
      </c>
      <c r="K7" s="18">
        <f>[3]Agosto!$F$14</f>
        <v>79</v>
      </c>
      <c r="L7" s="18">
        <f>[3]Agosto!$F$15</f>
        <v>90</v>
      </c>
      <c r="M7" s="18">
        <f>[3]Agosto!$F$16</f>
        <v>91</v>
      </c>
      <c r="N7" s="18">
        <f>[3]Agosto!$F$17</f>
        <v>96</v>
      </c>
      <c r="O7" s="18">
        <f>[3]Agosto!$F$18</f>
        <v>73</v>
      </c>
      <c r="P7" s="18">
        <f>[3]Agosto!$F$19</f>
        <v>82</v>
      </c>
      <c r="Q7" s="18">
        <f>[3]Agosto!$F$20</f>
        <v>85</v>
      </c>
      <c r="R7" s="18">
        <f>[3]Agosto!$F$21</f>
        <v>82</v>
      </c>
      <c r="S7" s="18">
        <f>[3]Agosto!$F$22</f>
        <v>82</v>
      </c>
      <c r="T7" s="18">
        <f>[3]Agosto!$F$23</f>
        <v>79</v>
      </c>
      <c r="U7" s="18">
        <f>[3]Agosto!$F$24</f>
        <v>77</v>
      </c>
      <c r="V7" s="18">
        <f>[3]Agosto!$F$25</f>
        <v>81</v>
      </c>
      <c r="W7" s="18">
        <f>[3]Agosto!$F$26</f>
        <v>86</v>
      </c>
      <c r="X7" s="18">
        <f>[3]Agosto!$F$27</f>
        <v>87</v>
      </c>
      <c r="Y7" s="18">
        <f>[3]Agosto!$F$28</f>
        <v>83</v>
      </c>
      <c r="Z7" s="18">
        <f>[3]Agosto!$F$29</f>
        <v>76</v>
      </c>
      <c r="AA7" s="18">
        <f>[3]Agosto!$F$30</f>
        <v>80</v>
      </c>
      <c r="AB7" s="18">
        <f>[3]Agosto!$F$31</f>
        <v>92</v>
      </c>
      <c r="AC7" s="18">
        <f>[3]Agosto!$F$32</f>
        <v>80</v>
      </c>
      <c r="AD7" s="18">
        <f>[3]Agosto!$F$33</f>
        <v>87</v>
      </c>
      <c r="AE7" s="18">
        <f>[3]Agosto!$F$34</f>
        <v>90</v>
      </c>
      <c r="AF7" s="18">
        <f>[3]Agosto!$F$35</f>
        <v>88</v>
      </c>
      <c r="AG7" s="35">
        <f>MAX(B7:AF7)</f>
        <v>97</v>
      </c>
      <c r="AH7" s="36">
        <f t="shared" si="1"/>
        <v>86.645161290322577</v>
      </c>
    </row>
    <row r="8" spans="1:35" ht="17.100000000000001" customHeight="1" x14ac:dyDescent="0.2">
      <c r="A8" s="16" t="s">
        <v>53</v>
      </c>
      <c r="B8" s="18">
        <v>66</v>
      </c>
      <c r="C8" s="18">
        <v>65</v>
      </c>
      <c r="D8" s="18">
        <v>59</v>
      </c>
      <c r="E8" s="18">
        <v>59</v>
      </c>
      <c r="F8" s="18">
        <v>79</v>
      </c>
      <c r="G8" s="18">
        <v>79</v>
      </c>
      <c r="H8" s="18">
        <v>86</v>
      </c>
      <c r="I8" s="18">
        <v>61</v>
      </c>
      <c r="J8" s="18">
        <v>77</v>
      </c>
      <c r="K8" s="18">
        <v>83</v>
      </c>
      <c r="L8" s="18">
        <v>85</v>
      </c>
      <c r="M8" s="18">
        <v>87</v>
      </c>
      <c r="N8" s="18">
        <v>64</v>
      </c>
      <c r="O8" s="18">
        <v>80</v>
      </c>
      <c r="P8" s="18">
        <v>82</v>
      </c>
      <c r="Q8" s="18">
        <v>86</v>
      </c>
      <c r="R8" s="18">
        <v>81</v>
      </c>
      <c r="S8" s="18">
        <v>86</v>
      </c>
      <c r="T8" s="18">
        <v>85</v>
      </c>
      <c r="U8" s="18">
        <v>86</v>
      </c>
      <c r="V8" s="18">
        <v>66</v>
      </c>
      <c r="W8" s="18">
        <v>63</v>
      </c>
      <c r="X8" s="18">
        <v>55</v>
      </c>
      <c r="Y8" s="18">
        <v>80</v>
      </c>
      <c r="Z8" s="18">
        <v>85</v>
      </c>
      <c r="AA8" s="18">
        <v>86</v>
      </c>
      <c r="AB8" s="18">
        <v>93</v>
      </c>
      <c r="AC8" s="18">
        <v>85</v>
      </c>
      <c r="AD8" s="18">
        <v>79</v>
      </c>
      <c r="AE8" s="18">
        <v>76</v>
      </c>
      <c r="AF8" s="18">
        <v>54</v>
      </c>
      <c r="AG8" s="35">
        <f t="shared" ref="AG8:AG9" si="2">MAX(B8:AF8)</f>
        <v>93</v>
      </c>
      <c r="AH8" s="36">
        <f t="shared" si="1"/>
        <v>76.064516129032256</v>
      </c>
    </row>
    <row r="9" spans="1:35" ht="17.100000000000001" customHeight="1" x14ac:dyDescent="0.2">
      <c r="A9" s="16" t="s">
        <v>45</v>
      </c>
      <c r="B9" s="18">
        <f>[5]Agosto!$F$5</f>
        <v>89</v>
      </c>
      <c r="C9" s="18">
        <f>[5]Agosto!$F$6</f>
        <v>82</v>
      </c>
      <c r="D9" s="18">
        <f>[5]Agosto!$F$7</f>
        <v>95</v>
      </c>
      <c r="E9" s="18">
        <f>[5]Agosto!$F$8</f>
        <v>95</v>
      </c>
      <c r="F9" s="18">
        <f>[5]Agosto!$F$9</f>
        <v>95</v>
      </c>
      <c r="G9" s="18">
        <f>[5]Agosto!$F$10</f>
        <v>93</v>
      </c>
      <c r="H9" s="18">
        <f>[5]Agosto!$F$11</f>
        <v>83</v>
      </c>
      <c r="I9" s="18">
        <f>[5]Agosto!$F$12</f>
        <v>81</v>
      </c>
      <c r="J9" s="18">
        <f>[5]Agosto!$F$13</f>
        <v>92</v>
      </c>
      <c r="K9" s="18">
        <f>[5]Agosto!$F$14</f>
        <v>94</v>
      </c>
      <c r="L9" s="18">
        <f>[5]Agosto!$F$15</f>
        <v>99</v>
      </c>
      <c r="M9" s="18">
        <f>[5]Agosto!$F$16</f>
        <v>86</v>
      </c>
      <c r="N9" s="18">
        <f>[5]Agosto!$F$17</f>
        <v>89</v>
      </c>
      <c r="O9" s="18">
        <f>[5]Agosto!$F$18</f>
        <v>79</v>
      </c>
      <c r="P9" s="18">
        <f>[5]Agosto!$F$19</f>
        <v>99</v>
      </c>
      <c r="Q9" s="18">
        <f>[5]Agosto!$F$20</f>
        <v>97</v>
      </c>
      <c r="R9" s="18">
        <f>[5]Agosto!$F$21</f>
        <v>97</v>
      </c>
      <c r="S9" s="18">
        <f>[5]Agosto!$F$22</f>
        <v>96</v>
      </c>
      <c r="T9" s="18">
        <f>[5]Agosto!$F$23</f>
        <v>95</v>
      </c>
      <c r="U9" s="18">
        <f>[5]Agosto!$F$24</f>
        <v>91</v>
      </c>
      <c r="V9" s="18">
        <f>[5]Agosto!$F$25</f>
        <v>80</v>
      </c>
      <c r="W9" s="18">
        <f>[5]Agosto!$F$26</f>
        <v>74</v>
      </c>
      <c r="X9" s="18">
        <f>[5]Agosto!$F$27</f>
        <v>81</v>
      </c>
      <c r="Y9" s="18">
        <f>[5]Agosto!$F$28</f>
        <v>88</v>
      </c>
      <c r="Z9" s="18">
        <f>[5]Agosto!$F$29</f>
        <v>94</v>
      </c>
      <c r="AA9" s="18">
        <f>[5]Agosto!$F$30</f>
        <v>96</v>
      </c>
      <c r="AB9" s="18">
        <f>[5]Agosto!$F$31</f>
        <v>98</v>
      </c>
      <c r="AC9" s="18">
        <f>[5]Agosto!$F$32</f>
        <v>98</v>
      </c>
      <c r="AD9" s="18">
        <f>[5]Agosto!$F$33</f>
        <v>97</v>
      </c>
      <c r="AE9" s="18">
        <f>[5]Agosto!$F$34</f>
        <v>96</v>
      </c>
      <c r="AF9" s="18">
        <f>[5]Agosto!$F$35</f>
        <v>77</v>
      </c>
      <c r="AG9" s="35">
        <f t="shared" si="2"/>
        <v>99</v>
      </c>
      <c r="AH9" s="36">
        <f t="shared" ref="AH9" si="3">AVERAGE(B9:AF9)</f>
        <v>90.516129032258064</v>
      </c>
    </row>
    <row r="10" spans="1:35" ht="17.100000000000001" customHeight="1" x14ac:dyDescent="0.2">
      <c r="A10" s="16" t="s">
        <v>2</v>
      </c>
      <c r="B10" s="18">
        <f>[6]Agosto!$F$5</f>
        <v>63</v>
      </c>
      <c r="C10" s="18">
        <f>[6]Agosto!$F$6</f>
        <v>74</v>
      </c>
      <c r="D10" s="18">
        <f>[6]Agosto!$F$7</f>
        <v>76</v>
      </c>
      <c r="E10" s="18">
        <f>[6]Agosto!$F$8</f>
        <v>70</v>
      </c>
      <c r="F10" s="18">
        <f>[6]Agosto!$F$9</f>
        <v>74</v>
      </c>
      <c r="G10" s="18">
        <f>[6]Agosto!$F$10</f>
        <v>68</v>
      </c>
      <c r="H10" s="18">
        <f>[6]Agosto!$F$11</f>
        <v>53</v>
      </c>
      <c r="I10" s="18">
        <f>[6]Agosto!$F$12</f>
        <v>56</v>
      </c>
      <c r="J10" s="18">
        <f>[6]Agosto!$F$13</f>
        <v>73</v>
      </c>
      <c r="K10" s="18">
        <f>[6]Agosto!$F$14</f>
        <v>86</v>
      </c>
      <c r="L10" s="18">
        <f>[6]Agosto!$F$15</f>
        <v>79</v>
      </c>
      <c r="M10" s="18">
        <f>[6]Agosto!$F$16</f>
        <v>64</v>
      </c>
      <c r="N10" s="18">
        <f>[6]Agosto!$F$17</f>
        <v>68</v>
      </c>
      <c r="O10" s="18">
        <f>[6]Agosto!$F$18</f>
        <v>77</v>
      </c>
      <c r="P10" s="18">
        <f>[6]Agosto!$F$19</f>
        <v>75</v>
      </c>
      <c r="Q10" s="18">
        <f>[6]Agosto!$F$20</f>
        <v>73</v>
      </c>
      <c r="R10" s="18">
        <f>[6]Agosto!$F$21</f>
        <v>60</v>
      </c>
      <c r="S10" s="18">
        <f>[6]Agosto!$F$22</f>
        <v>75</v>
      </c>
      <c r="T10" s="18">
        <f>[6]Agosto!$F$23</f>
        <v>73</v>
      </c>
      <c r="U10" s="18">
        <f>[6]Agosto!$F$24</f>
        <v>50</v>
      </c>
      <c r="V10" s="18">
        <f>[6]Agosto!$F$25</f>
        <v>49</v>
      </c>
      <c r="W10" s="18">
        <f>[6]Agosto!$F$26</f>
        <v>47</v>
      </c>
      <c r="X10" s="18">
        <f>[6]Agosto!$F$27</f>
        <v>57</v>
      </c>
      <c r="Y10" s="18">
        <f>[6]Agosto!$F$28</f>
        <v>84</v>
      </c>
      <c r="Z10" s="18">
        <f>[6]Agosto!$F$29</f>
        <v>90</v>
      </c>
      <c r="AA10" s="18">
        <f>[6]Agosto!$F$30</f>
        <v>95</v>
      </c>
      <c r="AB10" s="18">
        <f>[6]Agosto!$F$31</f>
        <v>84</v>
      </c>
      <c r="AC10" s="18">
        <f>[6]Agosto!$F$32</f>
        <v>67</v>
      </c>
      <c r="AD10" s="18">
        <f>[6]Agosto!$F$33</f>
        <v>79</v>
      </c>
      <c r="AE10" s="18">
        <f>[6]Agosto!$F$34</f>
        <v>39</v>
      </c>
      <c r="AF10" s="18">
        <f>[6]Agosto!$F$35</f>
        <v>53</v>
      </c>
      <c r="AG10" s="35">
        <f t="shared" ref="AG10:AG16" si="4">MAX(B10:AF10)</f>
        <v>95</v>
      </c>
      <c r="AH10" s="36">
        <f>AVERAGE(B10:AF10)</f>
        <v>68.741935483870961</v>
      </c>
    </row>
    <row r="11" spans="1:35" ht="17.100000000000001" customHeight="1" x14ac:dyDescent="0.2">
      <c r="A11" s="16" t="s">
        <v>3</v>
      </c>
      <c r="B11" s="18">
        <f>[7]Agosto!$F$5</f>
        <v>81</v>
      </c>
      <c r="C11" s="18">
        <f>[7]Agosto!$F$6</f>
        <v>83</v>
      </c>
      <c r="D11" s="18">
        <f>[7]Agosto!$F$7</f>
        <v>81</v>
      </c>
      <c r="E11" s="18">
        <f>[7]Agosto!$F$8</f>
        <v>78</v>
      </c>
      <c r="F11" s="18">
        <f>[7]Agosto!$F$9</f>
        <v>81</v>
      </c>
      <c r="G11" s="18">
        <f>[7]Agosto!$F$10</f>
        <v>68</v>
      </c>
      <c r="H11" s="18">
        <f>[7]Agosto!$F$11</f>
        <v>53</v>
      </c>
      <c r="I11" s="18">
        <f>[7]Agosto!$F$12</f>
        <v>76</v>
      </c>
      <c r="J11" s="18">
        <f>[7]Agosto!$F$13</f>
        <v>78</v>
      </c>
      <c r="K11" s="18">
        <f>[7]Agosto!$F$14</f>
        <v>82</v>
      </c>
      <c r="L11" s="18">
        <f>[7]Agosto!$F$15</f>
        <v>84</v>
      </c>
      <c r="M11" s="18">
        <f>[7]Agosto!$F$16</f>
        <v>79</v>
      </c>
      <c r="N11" s="18">
        <f>[7]Agosto!$F$17</f>
        <v>78</v>
      </c>
      <c r="O11" s="18">
        <f>[7]Agosto!$F$18</f>
        <v>67</v>
      </c>
      <c r="P11" s="18">
        <f>[7]Agosto!$F$19</f>
        <v>71</v>
      </c>
      <c r="Q11" s="18">
        <f>[7]Agosto!$F$20</f>
        <v>82</v>
      </c>
      <c r="R11" s="18">
        <f>[7]Agosto!$F$21</f>
        <v>84</v>
      </c>
      <c r="S11" s="18">
        <f>[7]Agosto!$F$22</f>
        <v>77</v>
      </c>
      <c r="T11" s="18">
        <f>[7]Agosto!$F$23</f>
        <v>73</v>
      </c>
      <c r="U11" s="18">
        <f>[7]Agosto!$F$24</f>
        <v>71</v>
      </c>
      <c r="V11" s="18">
        <f>[7]Agosto!$F$25</f>
        <v>81</v>
      </c>
      <c r="W11" s="18">
        <f>[7]Agosto!$F$26</f>
        <v>74</v>
      </c>
      <c r="X11" s="18">
        <f>[7]Agosto!$F$27</f>
        <v>75</v>
      </c>
      <c r="Y11" s="18">
        <f>[7]Agosto!$F$28</f>
        <v>74</v>
      </c>
      <c r="Z11" s="18">
        <f>[7]Agosto!$F$29</f>
        <v>69</v>
      </c>
      <c r="AA11" s="18">
        <f>[7]Agosto!$F$30</f>
        <v>74</v>
      </c>
      <c r="AB11" s="18">
        <f>[7]Agosto!$F$31</f>
        <v>74</v>
      </c>
      <c r="AC11" s="18">
        <f>[7]Agosto!$F$32</f>
        <v>86</v>
      </c>
      <c r="AD11" s="18">
        <f>[7]Agosto!$F$33</f>
        <v>81</v>
      </c>
      <c r="AE11" s="18">
        <f>[7]Agosto!$F$34</f>
        <v>63</v>
      </c>
      <c r="AF11" s="18">
        <f>[7]Agosto!$F$35</f>
        <v>60</v>
      </c>
      <c r="AG11" s="35">
        <f t="shared" si="4"/>
        <v>86</v>
      </c>
      <c r="AH11" s="36">
        <f>AVERAGE(B11:AF11)</f>
        <v>75.41935483870968</v>
      </c>
    </row>
    <row r="12" spans="1:35" ht="17.100000000000001" customHeight="1" x14ac:dyDescent="0.2">
      <c r="A12" s="16" t="s">
        <v>4</v>
      </c>
      <c r="B12" s="18">
        <f>[8]Agosto!$F$5</f>
        <v>49</v>
      </c>
      <c r="C12" s="18">
        <f>[8]Agosto!$F$6</f>
        <v>55</v>
      </c>
      <c r="D12" s="18">
        <f>[8]Agosto!$F$7</f>
        <v>56</v>
      </c>
      <c r="E12" s="18">
        <f>[8]Agosto!$F$8</f>
        <v>51</v>
      </c>
      <c r="F12" s="18">
        <f>[8]Agosto!$F$9</f>
        <v>55</v>
      </c>
      <c r="G12" s="18">
        <f>[8]Agosto!$F$10</f>
        <v>50</v>
      </c>
      <c r="H12" s="18">
        <f>[8]Agosto!$F$11</f>
        <v>57</v>
      </c>
      <c r="I12" s="18">
        <f>[8]Agosto!$F$12</f>
        <v>60</v>
      </c>
      <c r="J12" s="18">
        <f>[8]Agosto!$F$13</f>
        <v>46</v>
      </c>
      <c r="K12" s="18">
        <f>[8]Agosto!$F$14</f>
        <v>97</v>
      </c>
      <c r="L12" s="18">
        <f>[8]Agosto!$F$15</f>
        <v>92</v>
      </c>
      <c r="M12" s="18">
        <f>[8]Agosto!$F$16</f>
        <v>65</v>
      </c>
      <c r="N12" s="18">
        <f>[8]Agosto!$F$17</f>
        <v>58</v>
      </c>
      <c r="O12" s="18">
        <f>[8]Agosto!$F$18</f>
        <v>80</v>
      </c>
      <c r="P12" s="18">
        <f>[8]Agosto!$F$19</f>
        <v>86</v>
      </c>
      <c r="Q12" s="18">
        <f>[8]Agosto!$F$20</f>
        <v>76</v>
      </c>
      <c r="R12" s="18">
        <f>[8]Agosto!$F$21</f>
        <v>61</v>
      </c>
      <c r="S12" s="18">
        <f>[8]Agosto!$F$22</f>
        <v>71</v>
      </c>
      <c r="T12" s="18">
        <f>[8]Agosto!$F$23</f>
        <v>70</v>
      </c>
      <c r="U12" s="18">
        <f>[8]Agosto!$F$24</f>
        <v>60</v>
      </c>
      <c r="V12" s="18">
        <f>[8]Agosto!$F$25</f>
        <v>55</v>
      </c>
      <c r="W12" s="18">
        <f>[8]Agosto!$F$26</f>
        <v>56</v>
      </c>
      <c r="X12" s="18">
        <f>[8]Agosto!$F$27</f>
        <v>47</v>
      </c>
      <c r="Y12" s="18">
        <f>[8]Agosto!$F$28</f>
        <v>50</v>
      </c>
      <c r="Z12" s="18">
        <f>[8]Agosto!$F$29</f>
        <v>75</v>
      </c>
      <c r="AA12" s="18">
        <f>[8]Agosto!$F$30</f>
        <v>89</v>
      </c>
      <c r="AB12" s="18">
        <f>[8]Agosto!$F$31</f>
        <v>88</v>
      </c>
      <c r="AC12" s="18">
        <f>[8]Agosto!$F$32</f>
        <v>92</v>
      </c>
      <c r="AD12" s="18">
        <f>[8]Agosto!$F$33</f>
        <v>52</v>
      </c>
      <c r="AE12" s="18">
        <f>[8]Agosto!$F$34</f>
        <v>43</v>
      </c>
      <c r="AF12" s="18">
        <f>[8]Agosto!$F$35</f>
        <v>60</v>
      </c>
      <c r="AG12" s="35">
        <f>MAX(B12:AF12)</f>
        <v>97</v>
      </c>
      <c r="AH12" s="36">
        <f t="shared" si="1"/>
        <v>64.58064516129032</v>
      </c>
    </row>
    <row r="13" spans="1:35" ht="17.100000000000001" customHeight="1" x14ac:dyDescent="0.2">
      <c r="A13" s="16" t="s">
        <v>5</v>
      </c>
      <c r="B13" s="19">
        <f>[9]Agosto!$F$5</f>
        <v>81</v>
      </c>
      <c r="C13" s="19">
        <f>[9]Agosto!$F$6</f>
        <v>77</v>
      </c>
      <c r="D13" s="19">
        <f>[9]Agosto!$F$7</f>
        <v>72</v>
      </c>
      <c r="E13" s="19">
        <f>[9]Agosto!$F$8</f>
        <v>68</v>
      </c>
      <c r="F13" s="19">
        <f>[9]Agosto!$F$9</f>
        <v>91</v>
      </c>
      <c r="G13" s="19">
        <f>[9]Agosto!$F$10</f>
        <v>81</v>
      </c>
      <c r="H13" s="19">
        <f>[9]Agosto!$F$11</f>
        <v>73</v>
      </c>
      <c r="I13" s="19">
        <f>[9]Agosto!$F$12</f>
        <v>70</v>
      </c>
      <c r="J13" s="19">
        <f>[9]Agosto!$F$13</f>
        <v>58</v>
      </c>
      <c r="K13" s="19">
        <f>[9]Agosto!$F$14</f>
        <v>69</v>
      </c>
      <c r="L13" s="19">
        <f>[9]Agosto!$F$15</f>
        <v>73</v>
      </c>
      <c r="M13" s="19">
        <f>[9]Agosto!$F$16</f>
        <v>59</v>
      </c>
      <c r="N13" s="19">
        <f>[9]Agosto!$F$17</f>
        <v>61</v>
      </c>
      <c r="O13" s="19">
        <f>[9]Agosto!$F$18</f>
        <v>62</v>
      </c>
      <c r="P13" s="19">
        <f>[9]Agosto!$F$19</f>
        <v>57</v>
      </c>
      <c r="Q13" s="19">
        <f>[9]Agosto!$F$20</f>
        <v>75</v>
      </c>
      <c r="R13" s="19">
        <f>[9]Agosto!$F$21</f>
        <v>73</v>
      </c>
      <c r="S13" s="19">
        <f>[9]Agosto!$F$22</f>
        <v>78</v>
      </c>
      <c r="T13" s="19">
        <f>[9]Agosto!$F$23</f>
        <v>64</v>
      </c>
      <c r="U13" s="19">
        <f>[9]Agosto!$F$24</f>
        <v>71</v>
      </c>
      <c r="V13" s="19">
        <f>[9]Agosto!$F$25</f>
        <v>53</v>
      </c>
      <c r="W13" s="19">
        <f>[9]Agosto!$F$26</f>
        <v>52</v>
      </c>
      <c r="X13" s="19">
        <f>[9]Agosto!$F$27</f>
        <v>73</v>
      </c>
      <c r="Y13" s="19">
        <f>[9]Agosto!$F$28</f>
        <v>66</v>
      </c>
      <c r="Z13" s="19">
        <f>[9]Agosto!$F$29</f>
        <v>80</v>
      </c>
      <c r="AA13" s="19">
        <f>[9]Agosto!$F$30</f>
        <v>79</v>
      </c>
      <c r="AB13" s="19">
        <f>[9]Agosto!$F$31</f>
        <v>76</v>
      </c>
      <c r="AC13" s="19">
        <f>[9]Agosto!$F$32</f>
        <v>80</v>
      </c>
      <c r="AD13" s="19">
        <f>[9]Agosto!$F$33</f>
        <v>74</v>
      </c>
      <c r="AE13" s="19">
        <f>[9]Agosto!$F$34</f>
        <v>72</v>
      </c>
      <c r="AF13" s="19">
        <f>[9]Agosto!$F$35</f>
        <v>75</v>
      </c>
      <c r="AG13" s="35">
        <f t="shared" si="4"/>
        <v>91</v>
      </c>
      <c r="AH13" s="36">
        <f t="shared" si="1"/>
        <v>70.741935483870961</v>
      </c>
    </row>
    <row r="14" spans="1:35" ht="17.100000000000001" customHeight="1" x14ac:dyDescent="0.2">
      <c r="A14" s="16" t="s">
        <v>47</v>
      </c>
      <c r="B14" s="19">
        <f>[10]Agosto!$F$5</f>
        <v>64</v>
      </c>
      <c r="C14" s="19">
        <f>[10]Agosto!$F$6</f>
        <v>61</v>
      </c>
      <c r="D14" s="19">
        <f>[10]Agosto!$F$7</f>
        <v>63</v>
      </c>
      <c r="E14" s="19">
        <f>[10]Agosto!$F$8</f>
        <v>58</v>
      </c>
      <c r="F14" s="19">
        <f>[10]Agosto!$F$9</f>
        <v>69</v>
      </c>
      <c r="G14" s="19">
        <f>[10]Agosto!$F$10</f>
        <v>58</v>
      </c>
      <c r="H14" s="19">
        <f>[10]Agosto!$F$11</f>
        <v>64</v>
      </c>
      <c r="I14" s="19">
        <f>[10]Agosto!$F$12</f>
        <v>57</v>
      </c>
      <c r="J14" s="19">
        <f>[10]Agosto!$F$13</f>
        <v>54</v>
      </c>
      <c r="K14" s="19">
        <f>[10]Agosto!$F$14</f>
        <v>97</v>
      </c>
      <c r="L14" s="19">
        <f>[10]Agosto!$F$15</f>
        <v>87</v>
      </c>
      <c r="M14" s="19">
        <f>[10]Agosto!$F$16</f>
        <v>68</v>
      </c>
      <c r="N14" s="19">
        <f>[10]Agosto!$F$17</f>
        <v>65</v>
      </c>
      <c r="O14" s="19">
        <f>[10]Agosto!$F$18</f>
        <v>75</v>
      </c>
      <c r="P14" s="19">
        <f>[10]Agosto!$F$19</f>
        <v>79</v>
      </c>
      <c r="Q14" s="19">
        <f>[10]Agosto!$F$20</f>
        <v>74</v>
      </c>
      <c r="R14" s="19">
        <f>[10]Agosto!$F$21</f>
        <v>70</v>
      </c>
      <c r="S14" s="19">
        <f>[10]Agosto!$F$22</f>
        <v>68</v>
      </c>
      <c r="T14" s="19">
        <f>[10]Agosto!$F$23</f>
        <v>73</v>
      </c>
      <c r="U14" s="19">
        <f>[10]Agosto!$F$24</f>
        <v>62</v>
      </c>
      <c r="V14" s="19">
        <f>[10]Agosto!$F$25</f>
        <v>63</v>
      </c>
      <c r="W14" s="19">
        <f>[10]Agosto!$F$26</f>
        <v>56</v>
      </c>
      <c r="X14" s="19">
        <f>[10]Agosto!$F$27</f>
        <v>54</v>
      </c>
      <c r="Y14" s="19">
        <f>[10]Agosto!$F$28</f>
        <v>56</v>
      </c>
      <c r="Z14" s="19">
        <f>[10]Agosto!$F$29</f>
        <v>76</v>
      </c>
      <c r="AA14" s="19">
        <f>[10]Agosto!$F$30</f>
        <v>93</v>
      </c>
      <c r="AB14" s="19">
        <f>[10]Agosto!$F$31</f>
        <v>87</v>
      </c>
      <c r="AC14" s="19">
        <f>[10]Agosto!$F$32</f>
        <v>88</v>
      </c>
      <c r="AD14" s="19">
        <f>[10]Agosto!$F$33</f>
        <v>68</v>
      </c>
      <c r="AE14" s="19">
        <f>[10]Agosto!$F$34</f>
        <v>47</v>
      </c>
      <c r="AF14" s="19">
        <f>[10]Agosto!$F$35</f>
        <v>60</v>
      </c>
      <c r="AG14" s="35">
        <f t="shared" ref="AG14" si="5">MAX(B14:AF14)</f>
        <v>97</v>
      </c>
      <c r="AH14" s="36">
        <f t="shared" ref="AH14" si="6">AVERAGE(B14:AF14)</f>
        <v>68.193548387096769</v>
      </c>
    </row>
    <row r="15" spans="1:35" ht="17.100000000000001" customHeight="1" x14ac:dyDescent="0.2">
      <c r="A15" s="16" t="s">
        <v>6</v>
      </c>
      <c r="B15" s="19">
        <f>[11]Agosto!$F$5</f>
        <v>90</v>
      </c>
      <c r="C15" s="19">
        <f>[11]Agosto!$F$6</f>
        <v>93</v>
      </c>
      <c r="D15" s="19">
        <f>[11]Agosto!$F$7</f>
        <v>92</v>
      </c>
      <c r="E15" s="19">
        <f>[11]Agosto!$F$8</f>
        <v>93</v>
      </c>
      <c r="F15" s="19">
        <f>[11]Agosto!$F$9</f>
        <v>92</v>
      </c>
      <c r="G15" s="19">
        <f>[11]Agosto!$F$10</f>
        <v>93</v>
      </c>
      <c r="H15" s="19">
        <f>[11]Agosto!$F$11</f>
        <v>88</v>
      </c>
      <c r="I15" s="19">
        <f>[11]Agosto!$F$12</f>
        <v>92</v>
      </c>
      <c r="J15" s="19">
        <f>[11]Agosto!$F$13</f>
        <v>87</v>
      </c>
      <c r="K15" s="19">
        <f>[11]Agosto!$F$14</f>
        <v>76</v>
      </c>
      <c r="L15" s="19">
        <f>[11]Agosto!$F$15</f>
        <v>86</v>
      </c>
      <c r="M15" s="19">
        <f>[11]Agosto!$F$16</f>
        <v>73</v>
      </c>
      <c r="N15" s="19">
        <f>[11]Agosto!$F$17</f>
        <v>92</v>
      </c>
      <c r="O15" s="19">
        <f>[11]Agosto!$F$18</f>
        <v>60</v>
      </c>
      <c r="P15" s="19">
        <f>[11]Agosto!$F$19</f>
        <v>71</v>
      </c>
      <c r="Q15" s="19">
        <f>[11]Agosto!$F$20</f>
        <v>58</v>
      </c>
      <c r="R15" s="19">
        <f>[11]Agosto!$F$21</f>
        <v>76</v>
      </c>
      <c r="S15" s="19">
        <f>[11]Agosto!$F$22</f>
        <v>65</v>
      </c>
      <c r="T15" s="19">
        <f>[11]Agosto!$F$23</f>
        <v>72</v>
      </c>
      <c r="U15" s="19">
        <f>[11]Agosto!$F$24</f>
        <v>62</v>
      </c>
      <c r="V15" s="19">
        <f>[11]Agosto!$F$25</f>
        <v>77</v>
      </c>
      <c r="W15" s="19">
        <f>[11]Agosto!$F$26</f>
        <v>84</v>
      </c>
      <c r="X15" s="19">
        <f>[11]Agosto!$F$27</f>
        <v>85</v>
      </c>
      <c r="Y15" s="19">
        <f>[11]Agosto!$F$28</f>
        <v>84</v>
      </c>
      <c r="Z15" s="19">
        <f>[11]Agosto!$F$29</f>
        <v>78</v>
      </c>
      <c r="AA15" s="19">
        <f>[11]Agosto!$F$30</f>
        <v>80</v>
      </c>
      <c r="AB15" s="19">
        <f>[11]Agosto!$F$31</f>
        <v>77</v>
      </c>
      <c r="AC15" s="19">
        <f>[11]Agosto!$F$32</f>
        <v>65</v>
      </c>
      <c r="AD15" s="19">
        <f>[11]Agosto!$F$33</f>
        <v>61</v>
      </c>
      <c r="AE15" s="19">
        <f>[11]Agosto!$F$34</f>
        <v>63</v>
      </c>
      <c r="AF15" s="19">
        <f>[11]Agosto!$F$35</f>
        <v>80</v>
      </c>
      <c r="AG15" s="35">
        <f t="shared" si="4"/>
        <v>93</v>
      </c>
      <c r="AH15" s="36">
        <f t="shared" si="1"/>
        <v>78.870967741935488</v>
      </c>
    </row>
    <row r="16" spans="1:35" ht="17.100000000000001" customHeight="1" x14ac:dyDescent="0.2">
      <c r="A16" s="16" t="s">
        <v>7</v>
      </c>
      <c r="B16" s="19">
        <f>[12]Agosto!$F$5</f>
        <v>55</v>
      </c>
      <c r="C16" s="19">
        <f>[12]Agosto!$F$6</f>
        <v>73</v>
      </c>
      <c r="D16" s="19">
        <f>[12]Agosto!$F$7</f>
        <v>97</v>
      </c>
      <c r="E16" s="19">
        <f>[12]Agosto!$F$8</f>
        <v>80</v>
      </c>
      <c r="F16" s="19">
        <f>[12]Agosto!$F$9</f>
        <v>83</v>
      </c>
      <c r="G16" s="19">
        <f>[12]Agosto!$F$10</f>
        <v>72</v>
      </c>
      <c r="H16" s="19">
        <f>[12]Agosto!$F$11</f>
        <v>61</v>
      </c>
      <c r="I16" s="19">
        <f>[12]Agosto!$F$12</f>
        <v>59</v>
      </c>
      <c r="J16" s="19">
        <f>[12]Agosto!$F$13</f>
        <v>85</v>
      </c>
      <c r="K16" s="19">
        <f>[12]Agosto!$F$14</f>
        <v>95</v>
      </c>
      <c r="L16" s="19">
        <f>[12]Agosto!$F$15</f>
        <v>88</v>
      </c>
      <c r="M16" s="19">
        <f>[12]Agosto!$F$16</f>
        <v>64</v>
      </c>
      <c r="N16" s="19">
        <f>[12]Agosto!$F$17</f>
        <v>82</v>
      </c>
      <c r="O16" s="19">
        <f>[12]Agosto!$F$18</f>
        <v>85</v>
      </c>
      <c r="P16" s="19">
        <f>[12]Agosto!$F$19</f>
        <v>89</v>
      </c>
      <c r="Q16" s="19">
        <f>[12]Agosto!$F$20</f>
        <v>85</v>
      </c>
      <c r="R16" s="19">
        <f>[12]Agosto!$F$21</f>
        <v>84</v>
      </c>
      <c r="S16" s="19">
        <f>[12]Agosto!$F$22</f>
        <v>90</v>
      </c>
      <c r="T16" s="19">
        <f>[12]Agosto!$F$23</f>
        <v>91</v>
      </c>
      <c r="U16" s="19">
        <f>[12]Agosto!$F$24</f>
        <v>71</v>
      </c>
      <c r="V16" s="19">
        <f>[12]Agosto!$F$25</f>
        <v>69</v>
      </c>
      <c r="W16" s="19">
        <f>[12]Agosto!$F$26</f>
        <v>55</v>
      </c>
      <c r="X16" s="19">
        <f>[12]Agosto!$F$27</f>
        <v>76</v>
      </c>
      <c r="Y16" s="19">
        <f>[12]Agosto!$F$28</f>
        <v>93</v>
      </c>
      <c r="Z16" s="19">
        <f>[12]Agosto!$F$29</f>
        <v>92</v>
      </c>
      <c r="AA16" s="19">
        <f>[12]Agosto!$F$30</f>
        <v>96</v>
      </c>
      <c r="AB16" s="19">
        <f>[12]Agosto!$F$31</f>
        <v>89</v>
      </c>
      <c r="AC16" s="19">
        <f>[12]Agosto!$F$32</f>
        <v>85</v>
      </c>
      <c r="AD16" s="19">
        <f>[12]Agosto!$F$33</f>
        <v>70</v>
      </c>
      <c r="AE16" s="19">
        <f>[12]Agosto!$F$34</f>
        <v>57</v>
      </c>
      <c r="AF16" s="19">
        <f>[12]Agosto!$F$35</f>
        <v>49</v>
      </c>
      <c r="AG16" s="35">
        <f t="shared" si="4"/>
        <v>97</v>
      </c>
      <c r="AH16" s="36">
        <f t="shared" si="1"/>
        <v>78.064516129032256</v>
      </c>
    </row>
    <row r="17" spans="1:34" ht="17.100000000000001" customHeight="1" x14ac:dyDescent="0.2">
      <c r="A17" s="16" t="s">
        <v>8</v>
      </c>
      <c r="B17" s="19">
        <f>[13]Agosto!$F$5</f>
        <v>76</v>
      </c>
      <c r="C17" s="19">
        <f>[13]Agosto!$F$6</f>
        <v>83</v>
      </c>
      <c r="D17" s="19">
        <f>[13]Agosto!$F$7</f>
        <v>96</v>
      </c>
      <c r="E17" s="19">
        <f>[13]Agosto!$F$8</f>
        <v>95</v>
      </c>
      <c r="F17" s="19">
        <f>[13]Agosto!$F$9</f>
        <v>95</v>
      </c>
      <c r="G17" s="19">
        <f>[13]Agosto!$F$10</f>
        <v>73</v>
      </c>
      <c r="H17" s="19">
        <f>[13]Agosto!$F$11</f>
        <v>91</v>
      </c>
      <c r="I17" s="19">
        <f>[13]Agosto!$F$12</f>
        <v>73</v>
      </c>
      <c r="J17" s="19">
        <f>[13]Agosto!$F$13</f>
        <v>84</v>
      </c>
      <c r="K17" s="19">
        <f>[13]Agosto!$F$14</f>
        <v>94</v>
      </c>
      <c r="L17" s="19">
        <f>[13]Agosto!$F$15</f>
        <v>96</v>
      </c>
      <c r="M17" s="19">
        <f>[13]Agosto!$F$16</f>
        <v>94</v>
      </c>
      <c r="N17" s="19">
        <f>[13]Agosto!$F$17</f>
        <v>83</v>
      </c>
      <c r="O17" s="19">
        <f>[13]Agosto!$F$18</f>
        <v>91</v>
      </c>
      <c r="P17" s="19">
        <f>[13]Agosto!$F$19</f>
        <v>89</v>
      </c>
      <c r="Q17" s="19">
        <f>[13]Agosto!$F$20</f>
        <v>87</v>
      </c>
      <c r="R17" s="19">
        <f>[13]Agosto!$F$21</f>
        <v>86</v>
      </c>
      <c r="S17" s="19">
        <f>[13]Agosto!$F$22</f>
        <v>91</v>
      </c>
      <c r="T17" s="19">
        <f>[13]Agosto!$F$23</f>
        <v>93</v>
      </c>
      <c r="U17" s="19">
        <f>[13]Agosto!$F$24</f>
        <v>86</v>
      </c>
      <c r="V17" s="19">
        <f>[13]Agosto!$F$25</f>
        <v>76</v>
      </c>
      <c r="W17" s="19">
        <f>[13]Agosto!$F$26</f>
        <v>60</v>
      </c>
      <c r="X17" s="19">
        <f>[13]Agosto!$F$27</f>
        <v>72</v>
      </c>
      <c r="Y17" s="19">
        <f>[13]Agosto!$F$28</f>
        <v>96</v>
      </c>
      <c r="Z17" s="19">
        <f>[13]Agosto!$F$29</f>
        <v>91</v>
      </c>
      <c r="AA17" s="19">
        <f>[13]Agosto!$F$30</f>
        <v>95</v>
      </c>
      <c r="AB17" s="19">
        <f>[13]Agosto!$F$31</f>
        <v>92</v>
      </c>
      <c r="AC17" s="19">
        <f>[13]Agosto!$F$32</f>
        <v>92</v>
      </c>
      <c r="AD17" s="19">
        <f>[13]Agosto!$F$33</f>
        <v>91</v>
      </c>
      <c r="AE17" s="19">
        <f>[13]Agosto!$F$34</f>
        <v>77</v>
      </c>
      <c r="AF17" s="19">
        <f>[13]Agosto!$F$35</f>
        <v>62</v>
      </c>
      <c r="AG17" s="35">
        <f>MAX(B17:AF17)</f>
        <v>96</v>
      </c>
      <c r="AH17" s="36">
        <f>AVERAGE(B17:AF17)</f>
        <v>85.806451612903231</v>
      </c>
    </row>
    <row r="18" spans="1:34" ht="17.100000000000001" customHeight="1" x14ac:dyDescent="0.2">
      <c r="A18" s="16" t="s">
        <v>9</v>
      </c>
      <c r="B18" s="19">
        <f>[14]Agosto!$F$5</f>
        <v>61</v>
      </c>
      <c r="C18" s="19">
        <f>[14]Agosto!$F$6</f>
        <v>61</v>
      </c>
      <c r="D18" s="19">
        <f>[14]Agosto!$F$7</f>
        <v>89</v>
      </c>
      <c r="E18" s="19">
        <f>[14]Agosto!$F$8</f>
        <v>71</v>
      </c>
      <c r="F18" s="19">
        <f>[14]Agosto!$F$9</f>
        <v>79</v>
      </c>
      <c r="G18" s="19">
        <f>[14]Agosto!$F$10</f>
        <v>67</v>
      </c>
      <c r="H18" s="19">
        <f>[14]Agosto!$F$11</f>
        <v>79</v>
      </c>
      <c r="I18" s="19">
        <f>[14]Agosto!$F$12</f>
        <v>57</v>
      </c>
      <c r="J18" s="19">
        <f>[14]Agosto!$F$13</f>
        <v>79</v>
      </c>
      <c r="K18" s="19">
        <f>[14]Agosto!$F$14</f>
        <v>91</v>
      </c>
      <c r="L18" s="19">
        <f>[14]Agosto!$F$15</f>
        <v>85</v>
      </c>
      <c r="M18" s="19">
        <f>[14]Agosto!$F$16</f>
        <v>73</v>
      </c>
      <c r="N18" s="19">
        <f>[14]Agosto!$F$17</f>
        <v>75</v>
      </c>
      <c r="O18" s="19">
        <f>[14]Agosto!$F$18</f>
        <v>81</v>
      </c>
      <c r="P18" s="19">
        <f>[14]Agosto!$F$19</f>
        <v>80</v>
      </c>
      <c r="Q18" s="19">
        <f>[14]Agosto!$F$20</f>
        <v>88</v>
      </c>
      <c r="R18" s="19">
        <f>[14]Agosto!$F$21</f>
        <v>70</v>
      </c>
      <c r="S18" s="19">
        <f>[14]Agosto!$F$22</f>
        <v>87</v>
      </c>
      <c r="T18" s="19">
        <f>[14]Agosto!$F$23</f>
        <v>86</v>
      </c>
      <c r="U18" s="19">
        <f>[14]Agosto!$F$24</f>
        <v>86</v>
      </c>
      <c r="V18" s="19">
        <f>[14]Agosto!$F$25</f>
        <v>63</v>
      </c>
      <c r="W18" s="19">
        <f>[14]Agosto!$F$26</f>
        <v>56</v>
      </c>
      <c r="X18" s="19">
        <f>[14]Agosto!$F$27</f>
        <v>51</v>
      </c>
      <c r="Y18" s="19">
        <f>[14]Agosto!$F$28</f>
        <v>87</v>
      </c>
      <c r="Z18" s="19">
        <f>[14]Agosto!$F$29</f>
        <v>85</v>
      </c>
      <c r="AA18" s="19">
        <f>[14]Agosto!$F$30</f>
        <v>87</v>
      </c>
      <c r="AB18" s="19">
        <v>92</v>
      </c>
      <c r="AC18" s="19">
        <v>82</v>
      </c>
      <c r="AD18" s="19">
        <v>57</v>
      </c>
      <c r="AE18" s="19">
        <v>67</v>
      </c>
      <c r="AF18" s="19">
        <v>52</v>
      </c>
      <c r="AG18" s="35">
        <f t="shared" ref="AG18:AG29" si="7">MAX(B18:AF18)</f>
        <v>92</v>
      </c>
      <c r="AH18" s="36">
        <f t="shared" ref="AH18:AH31" si="8">AVERAGE(B18:AF18)</f>
        <v>74.967741935483872</v>
      </c>
    </row>
    <row r="19" spans="1:34" ht="17.100000000000001" customHeight="1" x14ac:dyDescent="0.2">
      <c r="A19" s="16" t="s">
        <v>46</v>
      </c>
      <c r="B19" s="19">
        <f>[15]Agosto!$F$5</f>
        <v>90</v>
      </c>
      <c r="C19" s="19">
        <f>[15]Agosto!$F$6</f>
        <v>92</v>
      </c>
      <c r="D19" s="19">
        <f>[15]Agosto!$F$7</f>
        <v>90</v>
      </c>
      <c r="E19" s="19">
        <f>[15]Agosto!$F$8</f>
        <v>90</v>
      </c>
      <c r="F19" s="19">
        <f>[15]Agosto!$F$9</f>
        <v>88</v>
      </c>
      <c r="G19" s="19">
        <f>[15]Agosto!$F$10</f>
        <v>92</v>
      </c>
      <c r="H19" s="19">
        <f>[15]Agosto!$F$11</f>
        <v>91</v>
      </c>
      <c r="I19" s="19">
        <f>[15]Agosto!$F$12</f>
        <v>87</v>
      </c>
      <c r="J19" s="19">
        <f>[15]Agosto!$F$13</f>
        <v>81</v>
      </c>
      <c r="K19" s="19">
        <f>[15]Agosto!$F$14</f>
        <v>91</v>
      </c>
      <c r="L19" s="19">
        <f>[15]Agosto!$F$15</f>
        <v>93</v>
      </c>
      <c r="M19" s="19">
        <f>[15]Agosto!$F$16</f>
        <v>89</v>
      </c>
      <c r="N19" s="19">
        <f>[15]Agosto!$F$17</f>
        <v>90</v>
      </c>
      <c r="O19" s="19">
        <f>[15]Agosto!$F$18</f>
        <v>73</v>
      </c>
      <c r="P19" s="19">
        <f>[15]Agosto!$F$19</f>
        <v>96</v>
      </c>
      <c r="Q19" s="19">
        <f>[15]Agosto!$F$20</f>
        <v>79</v>
      </c>
      <c r="R19" s="19">
        <f>[15]Agosto!$F$21</f>
        <v>93</v>
      </c>
      <c r="S19" s="19">
        <f>[15]Agosto!$F$22</f>
        <v>88</v>
      </c>
      <c r="T19" s="19">
        <f>[15]Agosto!$F$23</f>
        <v>75</v>
      </c>
      <c r="U19" s="19">
        <f>[15]Agosto!$F$24</f>
        <v>86</v>
      </c>
      <c r="V19" s="19">
        <f>[15]Agosto!$F$25</f>
        <v>82</v>
      </c>
      <c r="W19" s="19">
        <f>[15]Agosto!$F$26</f>
        <v>83</v>
      </c>
      <c r="X19" s="19">
        <f>[15]Agosto!$F$27</f>
        <v>88</v>
      </c>
      <c r="Y19" s="19">
        <f>[15]Agosto!$F$28</f>
        <v>86</v>
      </c>
      <c r="Z19" s="19">
        <f>[15]Agosto!$F$29</f>
        <v>84</v>
      </c>
      <c r="AA19" s="19">
        <f>[15]Agosto!$F$30</f>
        <v>92</v>
      </c>
      <c r="AB19" s="19">
        <f>[15]Agosto!$F$31</f>
        <v>94</v>
      </c>
      <c r="AC19" s="19">
        <f>[15]Agosto!$F$32</f>
        <v>93</v>
      </c>
      <c r="AD19" s="19">
        <f>[15]Agosto!$F$33</f>
        <v>90</v>
      </c>
      <c r="AE19" s="19">
        <f>[15]Agosto!$F$34</f>
        <v>92</v>
      </c>
      <c r="AF19" s="19">
        <f>[15]Agosto!$F$35</f>
        <v>82</v>
      </c>
      <c r="AG19" s="35">
        <f t="shared" ref="AG19" si="9">MAX(B19:AF19)</f>
        <v>96</v>
      </c>
      <c r="AH19" s="36">
        <f t="shared" ref="AH19" si="10">AVERAGE(B19:AF19)</f>
        <v>87.741935483870961</v>
      </c>
    </row>
    <row r="20" spans="1:34" ht="17.100000000000001" customHeight="1" x14ac:dyDescent="0.2">
      <c r="A20" s="16" t="s">
        <v>10</v>
      </c>
      <c r="B20" s="19">
        <f>[16]Agosto!$F$5</f>
        <v>62</v>
      </c>
      <c r="C20" s="19">
        <f>[16]Agosto!$F$6</f>
        <v>73</v>
      </c>
      <c r="D20" s="19">
        <f>[16]Agosto!$F$7</f>
        <v>95</v>
      </c>
      <c r="E20" s="19">
        <f>[16]Agosto!$F$8</f>
        <v>86</v>
      </c>
      <c r="F20" s="19">
        <f>[16]Agosto!$F$9</f>
        <v>84</v>
      </c>
      <c r="G20" s="19">
        <f>[16]Agosto!$F$10</f>
        <v>75</v>
      </c>
      <c r="H20" s="19">
        <f>[16]Agosto!$F$11</f>
        <v>79</v>
      </c>
      <c r="I20" s="19">
        <f>[16]Agosto!$F$12</f>
        <v>54</v>
      </c>
      <c r="J20" s="19">
        <f>[16]Agosto!$F$13</f>
        <v>82</v>
      </c>
      <c r="K20" s="19">
        <f>[16]Agosto!$F$14</f>
        <v>94</v>
      </c>
      <c r="L20" s="19">
        <f>[16]Agosto!$F$15</f>
        <v>94</v>
      </c>
      <c r="M20" s="19">
        <f>[16]Agosto!$F$16</f>
        <v>72</v>
      </c>
      <c r="N20" s="19">
        <f>[16]Agosto!$F$17</f>
        <v>77</v>
      </c>
      <c r="O20" s="19">
        <f>[16]Agosto!$F$18</f>
        <v>80</v>
      </c>
      <c r="P20" s="19">
        <f>[16]Agosto!$F$19</f>
        <v>90</v>
      </c>
      <c r="Q20" s="19">
        <f>[16]Agosto!$F$20</f>
        <v>85</v>
      </c>
      <c r="R20" s="19">
        <f>[16]Agosto!$F$21</f>
        <v>85</v>
      </c>
      <c r="S20" s="19">
        <f>[16]Agosto!$F$22</f>
        <v>86</v>
      </c>
      <c r="T20" s="19">
        <f>[16]Agosto!$F$23</f>
        <v>84</v>
      </c>
      <c r="U20" s="19">
        <f>[16]Agosto!$F$24</f>
        <v>80</v>
      </c>
      <c r="V20" s="19">
        <f>[16]Agosto!$F$25</f>
        <v>77</v>
      </c>
      <c r="W20" s="19">
        <f>[16]Agosto!$F$26</f>
        <v>53</v>
      </c>
      <c r="X20" s="19">
        <f>[16]Agosto!$F$27</f>
        <v>76</v>
      </c>
      <c r="Y20" s="19">
        <f>[16]Agosto!$F$28</f>
        <v>91</v>
      </c>
      <c r="Z20" s="19">
        <f>[16]Agosto!$F$29</f>
        <v>86</v>
      </c>
      <c r="AA20" s="19">
        <f>[16]Agosto!$F$30</f>
        <v>95</v>
      </c>
      <c r="AB20" s="19">
        <f>[16]Agosto!$F$31</f>
        <v>88</v>
      </c>
      <c r="AC20" s="19">
        <f>[16]Agosto!$F$32</f>
        <v>90</v>
      </c>
      <c r="AD20" s="19">
        <f>[16]Agosto!$F$33</f>
        <v>82</v>
      </c>
      <c r="AE20" s="19">
        <f>[16]Agosto!$F$34</f>
        <v>74</v>
      </c>
      <c r="AF20" s="19">
        <f>[16]Agosto!$F$35</f>
        <v>49</v>
      </c>
      <c r="AG20" s="35">
        <f t="shared" si="7"/>
        <v>95</v>
      </c>
      <c r="AH20" s="36">
        <f t="shared" si="8"/>
        <v>79.935483870967744</v>
      </c>
    </row>
    <row r="21" spans="1:34" ht="17.100000000000001" customHeight="1" x14ac:dyDescent="0.2">
      <c r="A21" s="16" t="s">
        <v>11</v>
      </c>
      <c r="B21" s="19">
        <f>[17]Agosto!$F$5</f>
        <v>96</v>
      </c>
      <c r="C21" s="19">
        <f>[17]Agosto!$F$6</f>
        <v>100</v>
      </c>
      <c r="D21" s="19">
        <f>[17]Agosto!$F$7</f>
        <v>100</v>
      </c>
      <c r="E21" s="19">
        <f>[17]Agosto!$F$8</f>
        <v>96</v>
      </c>
      <c r="F21" s="19">
        <f>[17]Agosto!$F$9</f>
        <v>100</v>
      </c>
      <c r="G21" s="19">
        <f>[17]Agosto!$F$10</f>
        <v>98</v>
      </c>
      <c r="H21" s="19">
        <f>[17]Agosto!$F$11</f>
        <v>97</v>
      </c>
      <c r="I21" s="19">
        <f>[17]Agosto!$F$12</f>
        <v>93</v>
      </c>
      <c r="J21" s="19">
        <f>[17]Agosto!$F$13</f>
        <v>88</v>
      </c>
      <c r="K21" s="19">
        <f>[17]Agosto!$F$14</f>
        <v>96</v>
      </c>
      <c r="L21" s="19">
        <f>[17]Agosto!$F$15</f>
        <v>100</v>
      </c>
      <c r="M21" s="19">
        <f>[17]Agosto!$F$16</f>
        <v>95</v>
      </c>
      <c r="N21" s="19">
        <f>[17]Agosto!$F$17</f>
        <v>95</v>
      </c>
      <c r="O21" s="19">
        <f>[17]Agosto!$F$18</f>
        <v>77</v>
      </c>
      <c r="P21" s="19">
        <f>[17]Agosto!$F$19</f>
        <v>90</v>
      </c>
      <c r="Q21" s="19">
        <f>[17]Agosto!$F$20</f>
        <v>97</v>
      </c>
      <c r="R21" s="19">
        <f>[17]Agosto!$F$21</f>
        <v>91</v>
      </c>
      <c r="S21" s="19">
        <f>[17]Agosto!$F$22</f>
        <v>82</v>
      </c>
      <c r="T21" s="19">
        <f>[17]Agosto!$F$23</f>
        <v>92</v>
      </c>
      <c r="U21" s="19">
        <f>[17]Agosto!$F$24</f>
        <v>92</v>
      </c>
      <c r="V21" s="19">
        <f>[17]Agosto!$F$25</f>
        <v>91</v>
      </c>
      <c r="W21" s="19">
        <f>[17]Agosto!$F$26</f>
        <v>84</v>
      </c>
      <c r="X21" s="19">
        <f>[17]Agosto!$F$27</f>
        <v>76</v>
      </c>
      <c r="Y21" s="19">
        <f>[17]Agosto!$F$28</f>
        <v>86</v>
      </c>
      <c r="Z21" s="19">
        <f>[17]Agosto!$F$29</f>
        <v>84</v>
      </c>
      <c r="AA21" s="19">
        <f>[17]Agosto!$F$30</f>
        <v>97</v>
      </c>
      <c r="AB21" s="19">
        <f>[17]Agosto!$F$31</f>
        <v>98</v>
      </c>
      <c r="AC21" s="19">
        <f>[17]Agosto!$F$32</f>
        <v>90</v>
      </c>
      <c r="AD21" s="19">
        <f>[17]Agosto!$F$33</f>
        <v>88</v>
      </c>
      <c r="AE21" s="19">
        <f>[17]Agosto!$F$34</f>
        <v>88</v>
      </c>
      <c r="AF21" s="19">
        <f>[17]Agosto!$F$35</f>
        <v>88</v>
      </c>
      <c r="AG21" s="35">
        <f>MAX(B21:AF21)</f>
        <v>100</v>
      </c>
      <c r="AH21" s="36">
        <f>AVERAGE(B21:AF21)</f>
        <v>91.774193548387103</v>
      </c>
    </row>
    <row r="22" spans="1:34" ht="17.100000000000001" customHeight="1" x14ac:dyDescent="0.2">
      <c r="A22" s="16" t="s">
        <v>12</v>
      </c>
      <c r="B22" s="19">
        <f>[18]Agosto!$F$5</f>
        <v>94</v>
      </c>
      <c r="C22" s="19">
        <f>[18]Agosto!$F$6</f>
        <v>95</v>
      </c>
      <c r="D22" s="19">
        <f>[18]Agosto!$F$7</f>
        <v>92</v>
      </c>
      <c r="E22" s="19">
        <f>[18]Agosto!$F$8</f>
        <v>95</v>
      </c>
      <c r="F22" s="19">
        <f>[18]Agosto!$F$9</f>
        <v>92</v>
      </c>
      <c r="G22" s="19">
        <f>[18]Agosto!$F$10</f>
        <v>95</v>
      </c>
      <c r="H22" s="19">
        <f>[18]Agosto!$F$11</f>
        <v>94</v>
      </c>
      <c r="I22" s="19">
        <f>[18]Agosto!$F$12</f>
        <v>92</v>
      </c>
      <c r="J22" s="19">
        <f>[18]Agosto!$F$13</f>
        <v>93</v>
      </c>
      <c r="K22" s="19">
        <f>[18]Agosto!$F$14</f>
        <v>84</v>
      </c>
      <c r="L22" s="19">
        <f>[18]Agosto!$F$15</f>
        <v>90</v>
      </c>
      <c r="M22" s="19">
        <f>[18]Agosto!$F$16</f>
        <v>88</v>
      </c>
      <c r="N22" s="19">
        <f>[18]Agosto!$F$17</f>
        <v>94</v>
      </c>
      <c r="O22" s="19">
        <f>[18]Agosto!$F$18</f>
        <v>65</v>
      </c>
      <c r="P22" s="19">
        <f>[18]Agosto!$F$19</f>
        <v>85</v>
      </c>
      <c r="Q22" s="19">
        <f>[18]Agosto!$F$20</f>
        <v>79</v>
      </c>
      <c r="R22" s="19">
        <f>[18]Agosto!$F$21</f>
        <v>81</v>
      </c>
      <c r="S22" s="19">
        <f>[18]Agosto!$F$22</f>
        <v>78</v>
      </c>
      <c r="T22" s="19">
        <f>[18]Agosto!$F$23</f>
        <v>85</v>
      </c>
      <c r="U22" s="19">
        <f>[18]Agosto!$F$24</f>
        <v>83</v>
      </c>
      <c r="V22" s="19">
        <f>[18]Agosto!$F$25</f>
        <v>86</v>
      </c>
      <c r="W22" s="19">
        <f>[18]Agosto!$F$26</f>
        <v>88</v>
      </c>
      <c r="X22" s="19">
        <f>[18]Agosto!$F$27</f>
        <v>87</v>
      </c>
      <c r="Y22" s="19">
        <f>[18]Agosto!$F$28</f>
        <v>81</v>
      </c>
      <c r="Z22" s="19">
        <f>[18]Agosto!$F$29</f>
        <v>76</v>
      </c>
      <c r="AA22" s="19">
        <f>[18]Agosto!$F$30</f>
        <v>82</v>
      </c>
      <c r="AB22" s="19">
        <f>[18]Agosto!$F$31</f>
        <v>89</v>
      </c>
      <c r="AC22" s="19">
        <f>[18]Agosto!$F$32</f>
        <v>78</v>
      </c>
      <c r="AD22" s="19">
        <f>[18]Agosto!$F$33</f>
        <v>85</v>
      </c>
      <c r="AE22" s="19">
        <f>[18]Agosto!$F$34</f>
        <v>79</v>
      </c>
      <c r="AF22" s="19">
        <f>[18]Agosto!$F$35</f>
        <v>86</v>
      </c>
      <c r="AG22" s="35">
        <f t="shared" si="7"/>
        <v>95</v>
      </c>
      <c r="AH22" s="36">
        <f t="shared" si="8"/>
        <v>86.161290322580641</v>
      </c>
    </row>
    <row r="23" spans="1:34" ht="17.100000000000001" customHeight="1" x14ac:dyDescent="0.2">
      <c r="A23" s="16" t="s">
        <v>13</v>
      </c>
      <c r="B23" s="19">
        <f>[19]Agosto!$F$5</f>
        <v>86</v>
      </c>
      <c r="C23" s="19">
        <f>[19]Agosto!$F$6</f>
        <v>82</v>
      </c>
      <c r="D23" s="19">
        <f>[19]Agosto!$F$7</f>
        <v>89</v>
      </c>
      <c r="E23" s="19">
        <f>[19]Agosto!$F$8</f>
        <v>90</v>
      </c>
      <c r="F23" s="19">
        <f>[19]Agosto!$F$9</f>
        <v>86</v>
      </c>
      <c r="G23" s="19">
        <f>[19]Agosto!$F$10</f>
        <v>89</v>
      </c>
      <c r="H23" s="19">
        <f>[19]Agosto!$F$11</f>
        <v>82</v>
      </c>
      <c r="I23" s="19">
        <f>[19]Agosto!$F$12</f>
        <v>72</v>
      </c>
      <c r="J23" s="19">
        <f>[19]Agosto!$F$13</f>
        <v>70</v>
      </c>
      <c r="K23" s="19">
        <f>[19]Agosto!$F$14</f>
        <v>72</v>
      </c>
      <c r="L23" s="19">
        <f>[19]Agosto!$F$15</f>
        <v>84</v>
      </c>
      <c r="M23" s="19">
        <f>[19]Agosto!$F$16</f>
        <v>84</v>
      </c>
      <c r="N23" s="19">
        <f>[19]Agosto!$F$17</f>
        <v>87</v>
      </c>
      <c r="O23" s="19">
        <f>[19]Agosto!$F$18</f>
        <v>66</v>
      </c>
      <c r="P23" s="19">
        <f>[19]Agosto!$F$19</f>
        <v>74</v>
      </c>
      <c r="Q23" s="19">
        <f>[19]Agosto!$F$20</f>
        <v>84</v>
      </c>
      <c r="R23" s="19">
        <f>[19]Agosto!$F$21</f>
        <v>71</v>
      </c>
      <c r="S23" s="19">
        <f>[19]Agosto!$F$22</f>
        <v>83</v>
      </c>
      <c r="T23" s="19">
        <f>[19]Agosto!$F$23</f>
        <v>82</v>
      </c>
      <c r="U23" s="19">
        <f>[19]Agosto!$F$24</f>
        <v>73</v>
      </c>
      <c r="V23" s="19">
        <f>[19]Agosto!$F$25</f>
        <v>63</v>
      </c>
      <c r="W23" s="19">
        <f>[19]Agosto!$F$26</f>
        <v>63</v>
      </c>
      <c r="X23" s="19">
        <f>[19]Agosto!$F$27</f>
        <v>66</v>
      </c>
      <c r="Y23" s="19">
        <f>[19]Agosto!$F$28</f>
        <v>71</v>
      </c>
      <c r="Z23" s="19">
        <f>[19]Agosto!$F$29</f>
        <v>72</v>
      </c>
      <c r="AA23" s="19">
        <f>[19]Agosto!$F$30</f>
        <v>76</v>
      </c>
      <c r="AB23" s="19">
        <f>[19]Agosto!$F$31</f>
        <v>80</v>
      </c>
      <c r="AC23" s="19">
        <f>[19]Agosto!$F$32</f>
        <v>77</v>
      </c>
      <c r="AD23" s="19">
        <f>[19]Agosto!$F$33</f>
        <v>81</v>
      </c>
      <c r="AE23" s="19">
        <f>[19]Agosto!$F$34</f>
        <v>77</v>
      </c>
      <c r="AF23" s="19">
        <f>[19]Agosto!$F$35</f>
        <v>72</v>
      </c>
      <c r="AG23" s="35">
        <f t="shared" si="7"/>
        <v>90</v>
      </c>
      <c r="AH23" s="36">
        <f t="shared" si="8"/>
        <v>77.548387096774192</v>
      </c>
    </row>
    <row r="24" spans="1:34" ht="17.100000000000001" customHeight="1" x14ac:dyDescent="0.2">
      <c r="A24" s="16" t="s">
        <v>14</v>
      </c>
      <c r="B24" s="19">
        <f>[20]Agosto!$F$5</f>
        <v>85</v>
      </c>
      <c r="C24" s="19">
        <f>[20]Agosto!$F$6</f>
        <v>79</v>
      </c>
      <c r="D24" s="19">
        <f>[20]Agosto!$F$7</f>
        <v>85</v>
      </c>
      <c r="E24" s="19">
        <f>[20]Agosto!$F$8</f>
        <v>89</v>
      </c>
      <c r="F24" s="19">
        <f>[20]Agosto!$F$9</f>
        <v>82</v>
      </c>
      <c r="G24" s="19">
        <f>[20]Agosto!$F$10</f>
        <v>87</v>
      </c>
      <c r="H24" s="19">
        <f>[20]Agosto!$F$11</f>
        <v>88</v>
      </c>
      <c r="I24" s="19">
        <f>[20]Agosto!$F$12</f>
        <v>67</v>
      </c>
      <c r="J24" s="19">
        <f>[20]Agosto!$F$13</f>
        <v>69</v>
      </c>
      <c r="K24" s="19">
        <f>[20]Agosto!$F$14</f>
        <v>86</v>
      </c>
      <c r="L24" s="19">
        <f>[20]Agosto!$F$15</f>
        <v>93</v>
      </c>
      <c r="M24" s="19">
        <f>[20]Agosto!$F$16</f>
        <v>90</v>
      </c>
      <c r="N24" s="19">
        <f>[20]Agosto!$F$17</f>
        <v>85</v>
      </c>
      <c r="O24" s="19">
        <f>[20]Agosto!$F$18</f>
        <v>75</v>
      </c>
      <c r="P24" s="19">
        <f>[20]Agosto!$F$19</f>
        <v>89</v>
      </c>
      <c r="Q24" s="19">
        <f>[20]Agosto!$F$20</f>
        <v>93</v>
      </c>
      <c r="R24" s="19">
        <f>[20]Agosto!$F$21</f>
        <v>86</v>
      </c>
      <c r="S24" s="19">
        <f>[20]Agosto!$F$22</f>
        <v>93</v>
      </c>
      <c r="T24" s="19">
        <f>[20]Agosto!$F$23</f>
        <v>93</v>
      </c>
      <c r="U24" s="19">
        <f>[20]Agosto!$F$24</f>
        <v>76</v>
      </c>
      <c r="V24" s="19">
        <f>[20]Agosto!$F$25</f>
        <v>79</v>
      </c>
      <c r="W24" s="19">
        <f>[20]Agosto!$F$26</f>
        <v>74</v>
      </c>
      <c r="X24" s="19">
        <f>[20]Agosto!$F$27</f>
        <v>79</v>
      </c>
      <c r="Y24" s="19">
        <f>[20]Agosto!$F$28</f>
        <v>77</v>
      </c>
      <c r="Z24" s="19">
        <f>[20]Agosto!$F$29</f>
        <v>67</v>
      </c>
      <c r="AA24" s="19">
        <f>[20]Agosto!$F$30</f>
        <v>79</v>
      </c>
      <c r="AB24" s="19">
        <f>[20]Agosto!$F$31</f>
        <v>78</v>
      </c>
      <c r="AC24" s="19">
        <f>[20]Agosto!$F$32</f>
        <v>93</v>
      </c>
      <c r="AD24" s="19">
        <f>[20]Agosto!$F$33</f>
        <v>82</v>
      </c>
      <c r="AE24" s="19">
        <f>[20]Agosto!$F$34</f>
        <v>75</v>
      </c>
      <c r="AF24" s="19">
        <f>[20]Agosto!$F$35</f>
        <v>56</v>
      </c>
      <c r="AG24" s="35">
        <f t="shared" si="7"/>
        <v>93</v>
      </c>
      <c r="AH24" s="36">
        <f t="shared" si="8"/>
        <v>81.58064516129032</v>
      </c>
    </row>
    <row r="25" spans="1:34" ht="17.100000000000001" customHeight="1" x14ac:dyDescent="0.2">
      <c r="A25" s="16" t="s">
        <v>15</v>
      </c>
      <c r="B25" s="19">
        <f>[21]Agosto!$F$5</f>
        <v>65</v>
      </c>
      <c r="C25" s="19">
        <f>[21]Agosto!$F$6</f>
        <v>57</v>
      </c>
      <c r="D25" s="19">
        <f>[21]Agosto!$F$7</f>
        <v>100</v>
      </c>
      <c r="E25" s="19">
        <f>[21]Agosto!$F$8</f>
        <v>96</v>
      </c>
      <c r="F25" s="19">
        <f>[21]Agosto!$F$9</f>
        <v>81</v>
      </c>
      <c r="G25" s="19">
        <f>[21]Agosto!$F$10</f>
        <v>63</v>
      </c>
      <c r="H25" s="19">
        <f>[21]Agosto!$F$11</f>
        <v>68</v>
      </c>
      <c r="I25" s="19">
        <f>[21]Agosto!$F$12</f>
        <v>55</v>
      </c>
      <c r="J25" s="19">
        <f>[21]Agosto!$F$13</f>
        <v>97</v>
      </c>
      <c r="K25" s="19">
        <f>[21]Agosto!$F$14</f>
        <v>100</v>
      </c>
      <c r="L25" s="19">
        <f>[21]Agosto!$F$15</f>
        <v>92</v>
      </c>
      <c r="M25" s="19">
        <f>[21]Agosto!$F$16</f>
        <v>61</v>
      </c>
      <c r="N25" s="19">
        <f>[21]Agosto!$F$17</f>
        <v>75</v>
      </c>
      <c r="O25" s="19">
        <f>[21]Agosto!$F$18</f>
        <v>90</v>
      </c>
      <c r="P25" s="19">
        <f>[21]Agosto!$F$19</f>
        <v>86</v>
      </c>
      <c r="Q25" s="19">
        <f>[21]Agosto!$F$20</f>
        <v>85</v>
      </c>
      <c r="R25" s="19">
        <f>[21]Agosto!$F$21</f>
        <v>66</v>
      </c>
      <c r="S25" s="19">
        <f>[21]Agosto!$F$22</f>
        <v>87</v>
      </c>
      <c r="T25" s="19">
        <f>[21]Agosto!$F$23</f>
        <v>93</v>
      </c>
      <c r="U25" s="19">
        <f>[21]Agosto!$F$24</f>
        <v>79</v>
      </c>
      <c r="V25" s="19">
        <f>[21]Agosto!$F$25</f>
        <v>69</v>
      </c>
      <c r="W25" s="19">
        <f>[21]Agosto!$F$26</f>
        <v>64</v>
      </c>
      <c r="X25" s="19">
        <f>[21]Agosto!$F$27</f>
        <v>79</v>
      </c>
      <c r="Y25" s="19">
        <f>[21]Agosto!$F$28</f>
        <v>100</v>
      </c>
      <c r="Z25" s="19">
        <f>[21]Agosto!$F$29</f>
        <v>100</v>
      </c>
      <c r="AA25" s="19">
        <f>[21]Agosto!$F$30</f>
        <v>100</v>
      </c>
      <c r="AB25" s="19">
        <f>[21]Agosto!$F$31</f>
        <v>100</v>
      </c>
      <c r="AC25" s="19">
        <f>[21]Agosto!$F$32</f>
        <v>81</v>
      </c>
      <c r="AD25" s="19">
        <f>[21]Agosto!$F$33</f>
        <v>59</v>
      </c>
      <c r="AE25" s="19">
        <f>[21]Agosto!$F$34</f>
        <v>64</v>
      </c>
      <c r="AF25" s="19">
        <f>[21]Agosto!$F$35</f>
        <v>53</v>
      </c>
      <c r="AG25" s="35">
        <f t="shared" si="7"/>
        <v>100</v>
      </c>
      <c r="AH25" s="36">
        <f t="shared" si="8"/>
        <v>79.516129032258064</v>
      </c>
    </row>
    <row r="26" spans="1:34" ht="17.100000000000001" customHeight="1" x14ac:dyDescent="0.2">
      <c r="A26" s="16" t="s">
        <v>16</v>
      </c>
      <c r="B26" s="19">
        <f>[22]Agosto!$F$5</f>
        <v>79</v>
      </c>
      <c r="C26" s="19">
        <f>[22]Agosto!$F$6</f>
        <v>78</v>
      </c>
      <c r="D26" s="19">
        <f>[22]Agosto!$F$7</f>
        <v>87</v>
      </c>
      <c r="E26" s="19">
        <f>[22]Agosto!$F$8</f>
        <v>87</v>
      </c>
      <c r="F26" s="19">
        <f>[22]Agosto!$F$9</f>
        <v>89</v>
      </c>
      <c r="G26" s="19">
        <f>[22]Agosto!$F$10</f>
        <v>84</v>
      </c>
      <c r="H26" s="19">
        <f>[22]Agosto!$F$11</f>
        <v>64</v>
      </c>
      <c r="I26" s="19">
        <f>[22]Agosto!$F$12</f>
        <v>58</v>
      </c>
      <c r="J26" s="19">
        <f>[22]Agosto!$F$13</f>
        <v>85</v>
      </c>
      <c r="K26" s="19">
        <f>[22]Agosto!$F$14</f>
        <v>85</v>
      </c>
      <c r="L26" s="19">
        <f>[22]Agosto!$F$15</f>
        <v>91</v>
      </c>
      <c r="M26" s="19">
        <f>[22]Agosto!$F$16</f>
        <v>83</v>
      </c>
      <c r="N26" s="19">
        <f>[22]Agosto!$F$17</f>
        <v>68</v>
      </c>
      <c r="O26" s="19">
        <f>[22]Agosto!$F$18</f>
        <v>71</v>
      </c>
      <c r="P26" s="19">
        <f>[22]Agosto!$F$19</f>
        <v>87</v>
      </c>
      <c r="Q26" s="19">
        <f>[22]Agosto!$F$20</f>
        <v>83</v>
      </c>
      <c r="R26" s="19">
        <f>[22]Agosto!$F$21</f>
        <v>83</v>
      </c>
      <c r="S26" s="19">
        <f>[22]Agosto!$F$22</f>
        <v>81</v>
      </c>
      <c r="T26" s="19">
        <f>[22]Agosto!$F$23</f>
        <v>85</v>
      </c>
      <c r="U26" s="19">
        <f>[22]Agosto!$F$24</f>
        <v>79</v>
      </c>
      <c r="V26" s="19">
        <f>[22]Agosto!$F$25</f>
        <v>64</v>
      </c>
      <c r="W26" s="19">
        <f>[22]Agosto!$F$26</f>
        <v>56</v>
      </c>
      <c r="X26" s="19">
        <f>[22]Agosto!$F$27</f>
        <v>73</v>
      </c>
      <c r="Y26" s="19">
        <f>[22]Agosto!$F$28</f>
        <v>77</v>
      </c>
      <c r="Z26" s="19">
        <f>[22]Agosto!$F$29</f>
        <v>87</v>
      </c>
      <c r="AA26" s="19" t="str">
        <f>[22]Agosto!$F$30</f>
        <v>*</v>
      </c>
      <c r="AB26" s="19">
        <f>[22]Agosto!$F$31</f>
        <v>52</v>
      </c>
      <c r="AC26" s="19">
        <f>[22]Agosto!$F$32</f>
        <v>78</v>
      </c>
      <c r="AD26" s="19">
        <f>[22]Agosto!$F$33</f>
        <v>81</v>
      </c>
      <c r="AE26" s="19">
        <f>[22]Agosto!$F$34</f>
        <v>82</v>
      </c>
      <c r="AF26" s="19">
        <f>[22]Agosto!$F$35</f>
        <v>70</v>
      </c>
      <c r="AG26" s="35">
        <f t="shared" si="7"/>
        <v>91</v>
      </c>
      <c r="AH26" s="36">
        <f t="shared" si="8"/>
        <v>77.566666666666663</v>
      </c>
    </row>
    <row r="27" spans="1:34" ht="17.100000000000001" customHeight="1" x14ac:dyDescent="0.2">
      <c r="A27" s="16" t="s">
        <v>17</v>
      </c>
      <c r="B27" s="19">
        <f>[23]Agosto!$F$5</f>
        <v>74</v>
      </c>
      <c r="C27" s="19">
        <f>[23]Agosto!$F$6</f>
        <v>91</v>
      </c>
      <c r="D27" s="19">
        <f>[23]Agosto!$F$7</f>
        <v>96</v>
      </c>
      <c r="E27" s="19">
        <f>[23]Agosto!$F$8</f>
        <v>89</v>
      </c>
      <c r="F27" s="19">
        <f>[23]Agosto!$F$9</f>
        <v>97</v>
      </c>
      <c r="G27" s="19">
        <f>[23]Agosto!$F$10</f>
        <v>91</v>
      </c>
      <c r="H27" s="19">
        <f>[23]Agosto!$F$11</f>
        <v>88</v>
      </c>
      <c r="I27" s="19">
        <f>[23]Agosto!$F$12</f>
        <v>73</v>
      </c>
      <c r="J27" s="19">
        <f>[23]Agosto!$F$13</f>
        <v>83</v>
      </c>
      <c r="K27" s="19">
        <f>[23]Agosto!$F$14</f>
        <v>92</v>
      </c>
      <c r="L27" s="19">
        <f>[23]Agosto!$F$15</f>
        <v>96</v>
      </c>
      <c r="M27" s="19">
        <f>[23]Agosto!$F$16</f>
        <v>83</v>
      </c>
      <c r="N27" s="19">
        <f>[23]Agosto!$F$17</f>
        <v>87</v>
      </c>
      <c r="O27" s="19">
        <f>[23]Agosto!$F$18</f>
        <v>74</v>
      </c>
      <c r="P27" s="19">
        <f>[23]Agosto!$F$19</f>
        <v>96</v>
      </c>
      <c r="Q27" s="19">
        <f>[23]Agosto!$F$20</f>
        <v>94</v>
      </c>
      <c r="R27" s="19">
        <f>[23]Agosto!$F$21</f>
        <v>97</v>
      </c>
      <c r="S27" s="19">
        <f>[23]Agosto!$F$22</f>
        <v>95</v>
      </c>
      <c r="T27" s="19">
        <f>[23]Agosto!$F$23</f>
        <v>91</v>
      </c>
      <c r="U27" s="19">
        <f>[23]Agosto!$F$24</f>
        <v>86</v>
      </c>
      <c r="V27" s="18">
        <v>66</v>
      </c>
      <c r="W27" s="19">
        <v>62</v>
      </c>
      <c r="X27" s="19">
        <v>75</v>
      </c>
      <c r="Y27" s="19">
        <v>86</v>
      </c>
      <c r="Z27" s="19">
        <v>85</v>
      </c>
      <c r="AA27" s="19">
        <v>88</v>
      </c>
      <c r="AB27" s="19">
        <v>81</v>
      </c>
      <c r="AC27" s="19">
        <v>95</v>
      </c>
      <c r="AD27" s="19">
        <v>93</v>
      </c>
      <c r="AE27" s="19">
        <v>88</v>
      </c>
      <c r="AF27" s="19">
        <v>76</v>
      </c>
      <c r="AG27" s="35">
        <f t="shared" si="7"/>
        <v>97</v>
      </c>
      <c r="AH27" s="36">
        <f t="shared" si="8"/>
        <v>86.064516129032256</v>
      </c>
    </row>
    <row r="28" spans="1:34" ht="17.100000000000001" customHeight="1" x14ac:dyDescent="0.2">
      <c r="A28" s="16" t="s">
        <v>18</v>
      </c>
      <c r="B28" s="19">
        <f>[24]Agosto!$F$5</f>
        <v>75</v>
      </c>
      <c r="C28" s="19">
        <f>[24]Agosto!$F$6</f>
        <v>80</v>
      </c>
      <c r="D28" s="19">
        <f>[24]Agosto!$F$7</f>
        <v>81</v>
      </c>
      <c r="E28" s="19">
        <f>[24]Agosto!$F$8</f>
        <v>76</v>
      </c>
      <c r="F28" s="19">
        <f>[24]Agosto!$F$9</f>
        <v>76</v>
      </c>
      <c r="G28" s="19">
        <f>[24]Agosto!$F$10</f>
        <v>69</v>
      </c>
      <c r="H28" s="19">
        <f>[24]Agosto!$F$11</f>
        <v>61</v>
      </c>
      <c r="I28" s="19">
        <f>[24]Agosto!$F$12</f>
        <v>56</v>
      </c>
      <c r="J28" s="19">
        <f>[24]Agosto!$F$13</f>
        <v>76</v>
      </c>
      <c r="K28" s="19">
        <f>[24]Agosto!$F$14</f>
        <v>93</v>
      </c>
      <c r="L28" s="19">
        <f>[24]Agosto!$F$15</f>
        <v>91</v>
      </c>
      <c r="M28" s="19">
        <f>[24]Agosto!$F$16</f>
        <v>68</v>
      </c>
      <c r="N28" s="19">
        <f>[24]Agosto!$F$17</f>
        <v>75</v>
      </c>
      <c r="O28" s="19">
        <f>[24]Agosto!$F$18</f>
        <v>81</v>
      </c>
      <c r="P28" s="19">
        <f>[24]Agosto!$F$19</f>
        <v>79</v>
      </c>
      <c r="Q28" s="19">
        <f>[24]Agosto!$F$20</f>
        <v>68</v>
      </c>
      <c r="R28" s="19">
        <f>[24]Agosto!$F$21</f>
        <v>67</v>
      </c>
      <c r="S28" s="19">
        <f>[24]Agosto!$F$22</f>
        <v>70</v>
      </c>
      <c r="T28" s="19">
        <f>[24]Agosto!$F$23</f>
        <v>72</v>
      </c>
      <c r="U28" s="19">
        <f>[24]Agosto!$F$24</f>
        <v>74</v>
      </c>
      <c r="V28" s="19">
        <f>[24]Agosto!$F$25</f>
        <v>69</v>
      </c>
      <c r="W28" s="19">
        <f>[24]Agosto!$F$26</f>
        <v>68</v>
      </c>
      <c r="X28" s="19">
        <f>[24]Agosto!$F$27</f>
        <v>69</v>
      </c>
      <c r="Y28" s="19">
        <f>[24]Agosto!$F$28</f>
        <v>86</v>
      </c>
      <c r="Z28" s="19">
        <f>[24]Agosto!$F$29</f>
        <v>93</v>
      </c>
      <c r="AA28" s="19">
        <f>[24]Agosto!$F$30</f>
        <v>97</v>
      </c>
      <c r="AB28" s="19">
        <f>[24]Agosto!$F$31</f>
        <v>86</v>
      </c>
      <c r="AC28" s="19">
        <f>[24]Agosto!$F$32</f>
        <v>80</v>
      </c>
      <c r="AD28" s="19">
        <f>[24]Agosto!$F$33</f>
        <v>43</v>
      </c>
      <c r="AE28" s="19" t="str">
        <f>[24]Agosto!$F$34</f>
        <v>*</v>
      </c>
      <c r="AF28" s="19" t="str">
        <f>[24]Agosto!$F$35</f>
        <v>*</v>
      </c>
      <c r="AG28" s="35">
        <f t="shared" si="7"/>
        <v>97</v>
      </c>
      <c r="AH28" s="36">
        <f t="shared" si="8"/>
        <v>75.137931034482762</v>
      </c>
    </row>
    <row r="29" spans="1:34" ht="17.100000000000001" customHeight="1" x14ac:dyDescent="0.2">
      <c r="A29" s="16" t="s">
        <v>19</v>
      </c>
      <c r="B29" s="19">
        <f>[25]Agosto!$F$5</f>
        <v>68</v>
      </c>
      <c r="C29" s="19">
        <f>[25]Agosto!$F$6</f>
        <v>72</v>
      </c>
      <c r="D29" s="19">
        <f>[25]Agosto!$F$7</f>
        <v>95</v>
      </c>
      <c r="E29" s="19">
        <f>[25]Agosto!$F$8</f>
        <v>92</v>
      </c>
      <c r="F29" s="19">
        <f>[25]Agosto!$F$9</f>
        <v>81</v>
      </c>
      <c r="G29" s="19">
        <f>[25]Agosto!$F$10</f>
        <v>83</v>
      </c>
      <c r="H29" s="19">
        <f>[25]Agosto!$F$11</f>
        <v>87</v>
      </c>
      <c r="I29" s="19">
        <f>[25]Agosto!$F$12</f>
        <v>65</v>
      </c>
      <c r="J29" s="19">
        <f>[25]Agosto!$F$13</f>
        <v>93</v>
      </c>
      <c r="K29" s="19">
        <f>[25]Agosto!$F$14</f>
        <v>93</v>
      </c>
      <c r="L29" s="19">
        <f>[25]Agosto!$F$15</f>
        <v>94</v>
      </c>
      <c r="M29" s="19">
        <f>[25]Agosto!$F$16</f>
        <v>83</v>
      </c>
      <c r="N29" s="19">
        <f>[25]Agosto!$F$17</f>
        <v>86</v>
      </c>
      <c r="O29" s="19">
        <f>[25]Agosto!$F$18</f>
        <v>87</v>
      </c>
      <c r="P29" s="19">
        <f>[25]Agosto!$F$19</f>
        <v>89</v>
      </c>
      <c r="Q29" s="19">
        <f>[25]Agosto!$F$20</f>
        <v>75</v>
      </c>
      <c r="R29" s="19">
        <f>[25]Agosto!$F$21</f>
        <v>82</v>
      </c>
      <c r="S29" s="19">
        <f>[25]Agosto!$F$22</f>
        <v>83</v>
      </c>
      <c r="T29" s="19">
        <f>[25]Agosto!$F$23</f>
        <v>86</v>
      </c>
      <c r="U29" s="19">
        <f>[25]Agosto!$F$24</f>
        <v>78</v>
      </c>
      <c r="V29" s="19">
        <f>[25]Agosto!$F$25</f>
        <v>76</v>
      </c>
      <c r="W29" s="19">
        <f>[25]Agosto!$F$26</f>
        <v>60</v>
      </c>
      <c r="X29" s="19">
        <f>[25]Agosto!$F$27</f>
        <v>85</v>
      </c>
      <c r="Y29" s="19">
        <f>[25]Agosto!$F$28</f>
        <v>95</v>
      </c>
      <c r="Z29" s="19">
        <f>[25]Agosto!$F$29</f>
        <v>94</v>
      </c>
      <c r="AA29" s="19">
        <f>[25]Agosto!$F$30</f>
        <v>94</v>
      </c>
      <c r="AB29" s="19">
        <f>[25]Agosto!$F$31</f>
        <v>92</v>
      </c>
      <c r="AC29" s="19">
        <f>[25]Agosto!$F$32</f>
        <v>87</v>
      </c>
      <c r="AD29" s="19">
        <f>[25]Agosto!$F$33</f>
        <v>70</v>
      </c>
      <c r="AE29" s="19">
        <f>[25]Agosto!$F$34</f>
        <v>65</v>
      </c>
      <c r="AF29" s="19">
        <f>[25]Agosto!$F$35</f>
        <v>54</v>
      </c>
      <c r="AG29" s="35">
        <f t="shared" si="7"/>
        <v>95</v>
      </c>
      <c r="AH29" s="36">
        <f>AVERAGE(B29:AF29)</f>
        <v>82.064516129032256</v>
      </c>
    </row>
    <row r="30" spans="1:34" ht="17.100000000000001" customHeight="1" x14ac:dyDescent="0.2">
      <c r="A30" s="16" t="s">
        <v>31</v>
      </c>
      <c r="B30" s="19">
        <f>[26]Agosto!$F$5</f>
        <v>58</v>
      </c>
      <c r="C30" s="19">
        <f>[26]Agosto!$F$6</f>
        <v>69</v>
      </c>
      <c r="D30" s="19">
        <f>[26]Agosto!$F$7</f>
        <v>83</v>
      </c>
      <c r="E30" s="19">
        <f>[26]Agosto!$F$8</f>
        <v>64</v>
      </c>
      <c r="F30" s="19">
        <f>[26]Agosto!$F$9</f>
        <v>90</v>
      </c>
      <c r="G30" s="19">
        <f>[26]Agosto!$F$10</f>
        <v>66</v>
      </c>
      <c r="H30" s="19">
        <f>[26]Agosto!$F$11</f>
        <v>55</v>
      </c>
      <c r="I30" s="19">
        <f>[26]Agosto!$F$12</f>
        <v>49</v>
      </c>
      <c r="J30" s="19">
        <f>[26]Agosto!$F$13</f>
        <v>79</v>
      </c>
      <c r="K30" s="19">
        <f>[26]Agosto!$F$14</f>
        <v>83</v>
      </c>
      <c r="L30" s="19">
        <f>[26]Agosto!$F$15</f>
        <v>89</v>
      </c>
      <c r="M30" s="19">
        <f>[26]Agosto!$F$16</f>
        <v>64</v>
      </c>
      <c r="N30" s="19">
        <f>[26]Agosto!$F$17</f>
        <v>64</v>
      </c>
      <c r="O30" s="19">
        <f>[26]Agosto!$F$18</f>
        <v>75</v>
      </c>
      <c r="P30" s="19">
        <f>[26]Agosto!$F$19</f>
        <v>90</v>
      </c>
      <c r="Q30" s="19">
        <f>[26]Agosto!$F$20</f>
        <v>82</v>
      </c>
      <c r="R30" s="19">
        <f>[26]Agosto!$F$21</f>
        <v>78</v>
      </c>
      <c r="S30" s="19">
        <f>[26]Agosto!$F$22</f>
        <v>80</v>
      </c>
      <c r="T30" s="19">
        <f>[26]Agosto!$F$23</f>
        <v>81</v>
      </c>
      <c r="U30" s="19">
        <f>[26]Agosto!$F$24</f>
        <v>53</v>
      </c>
      <c r="V30" s="19">
        <f>[26]Agosto!$F$25</f>
        <v>50</v>
      </c>
      <c r="W30" s="19">
        <f>[26]Agosto!$F$26</f>
        <v>47</v>
      </c>
      <c r="X30" s="19">
        <f>[26]Agosto!$F$27</f>
        <v>57</v>
      </c>
      <c r="Y30" s="19">
        <f>[26]Agosto!$F$28</f>
        <v>84</v>
      </c>
      <c r="Z30" s="19">
        <f>[26]Agosto!$F$29</f>
        <v>85</v>
      </c>
      <c r="AA30" s="19">
        <f>[26]Agosto!$F$30</f>
        <v>92</v>
      </c>
      <c r="AB30" s="19">
        <f>[26]Agosto!$F$31</f>
        <v>88</v>
      </c>
      <c r="AC30" s="19">
        <f>[26]Agosto!$F$32</f>
        <v>89</v>
      </c>
      <c r="AD30" s="19">
        <f>[26]Agosto!$F$33</f>
        <v>65</v>
      </c>
      <c r="AE30" s="19">
        <f>[26]Agosto!$F$34</f>
        <v>56</v>
      </c>
      <c r="AF30" s="19">
        <f>[26]Agosto!$F$35</f>
        <v>57</v>
      </c>
      <c r="AG30" s="35">
        <f>MAX(B30:AF30)</f>
        <v>92</v>
      </c>
      <c r="AH30" s="36">
        <f t="shared" si="8"/>
        <v>71.677419354838705</v>
      </c>
    </row>
    <row r="31" spans="1:34" ht="17.100000000000001" customHeight="1" x14ac:dyDescent="0.2">
      <c r="A31" s="16" t="s">
        <v>48</v>
      </c>
      <c r="B31" s="19">
        <f>[27]Agosto!$F$5</f>
        <v>63</v>
      </c>
      <c r="C31" s="19">
        <f>[27]Agosto!$F$6</f>
        <v>60</v>
      </c>
      <c r="D31" s="19">
        <f>[27]Agosto!$F$7</f>
        <v>65</v>
      </c>
      <c r="E31" s="19">
        <f>[27]Agosto!$F$8</f>
        <v>56</v>
      </c>
      <c r="F31" s="19">
        <f>[27]Agosto!$F$9</f>
        <v>64</v>
      </c>
      <c r="G31" s="19">
        <f>[27]Agosto!$F$10</f>
        <v>51</v>
      </c>
      <c r="H31" s="19">
        <f>[27]Agosto!$F$11</f>
        <v>55</v>
      </c>
      <c r="I31" s="19">
        <f>[27]Agosto!$F$12</f>
        <v>59</v>
      </c>
      <c r="J31" s="19">
        <f>[27]Agosto!$F$13</f>
        <v>61</v>
      </c>
      <c r="K31" s="19">
        <f>[27]Agosto!$F$14</f>
        <v>91</v>
      </c>
      <c r="L31" s="19">
        <f>[27]Agosto!$F$15</f>
        <v>84</v>
      </c>
      <c r="M31" s="19">
        <f>[27]Agosto!$F$16</f>
        <v>68</v>
      </c>
      <c r="N31" s="19">
        <f>[27]Agosto!$F$17</f>
        <v>58</v>
      </c>
      <c r="O31" s="19">
        <f>[27]Agosto!$F$18</f>
        <v>75</v>
      </c>
      <c r="P31" s="19">
        <f>[27]Agosto!$F$19</f>
        <v>63</v>
      </c>
      <c r="Q31" s="19">
        <f>[27]Agosto!$F$20</f>
        <v>55</v>
      </c>
      <c r="R31" s="19">
        <f>[27]Agosto!$F$21</f>
        <v>56</v>
      </c>
      <c r="S31" s="19">
        <f>[27]Agosto!$F$22</f>
        <v>62</v>
      </c>
      <c r="T31" s="19">
        <f>[27]Agosto!$F$23</f>
        <v>62</v>
      </c>
      <c r="U31" s="19">
        <f>[27]Agosto!$F$24</f>
        <v>48</v>
      </c>
      <c r="V31" s="19">
        <f>[27]Agosto!$F$25</f>
        <v>49</v>
      </c>
      <c r="W31" s="19">
        <f>[27]Agosto!$F$26</f>
        <v>52</v>
      </c>
      <c r="X31" s="19">
        <f>[27]Agosto!$F$27</f>
        <v>53</v>
      </c>
      <c r="Y31" s="19">
        <f>[27]Agosto!$F$28</f>
        <v>92</v>
      </c>
      <c r="Z31" s="19">
        <f>[27]Agosto!$F$29</f>
        <v>82</v>
      </c>
      <c r="AA31" s="19">
        <f>[27]Agosto!$F$30</f>
        <v>93</v>
      </c>
      <c r="AB31" s="19">
        <f>[27]Agosto!$F$31</f>
        <v>91</v>
      </c>
      <c r="AC31" s="19">
        <f>[27]Agosto!$F$32</f>
        <v>74</v>
      </c>
      <c r="AD31" s="19">
        <f>[27]Agosto!$F$33</f>
        <v>49</v>
      </c>
      <c r="AE31" s="19">
        <f>[27]Agosto!$F$34</f>
        <v>32</v>
      </c>
      <c r="AF31" s="19">
        <f>[27]Agosto!$F$35</f>
        <v>53</v>
      </c>
      <c r="AG31" s="35">
        <f>MAX(B31:AF31)</f>
        <v>93</v>
      </c>
      <c r="AH31" s="36">
        <f t="shared" si="8"/>
        <v>63.741935483870968</v>
      </c>
    </row>
    <row r="32" spans="1:34" ht="17.100000000000001" customHeight="1" x14ac:dyDescent="0.2">
      <c r="A32" s="16" t="s">
        <v>20</v>
      </c>
      <c r="B32" s="19">
        <f>[28]Agosto!$F$5</f>
        <v>78</v>
      </c>
      <c r="C32" s="19">
        <f>[28]Agosto!$F$6</f>
        <v>82</v>
      </c>
      <c r="D32" s="19">
        <f>[28]Agosto!$F$7</f>
        <v>74</v>
      </c>
      <c r="E32" s="19">
        <f>[28]Agosto!$F$8</f>
        <v>69</v>
      </c>
      <c r="F32" s="19">
        <f>[28]Agosto!$F$9</f>
        <v>79</v>
      </c>
      <c r="G32" s="19">
        <f>[28]Agosto!$F$10</f>
        <v>82</v>
      </c>
      <c r="H32" s="19">
        <f>[28]Agosto!$F$11</f>
        <v>79</v>
      </c>
      <c r="I32" s="19">
        <f>[28]Agosto!$F$12</f>
        <v>77</v>
      </c>
      <c r="J32" s="19">
        <f>[28]Agosto!$F$13</f>
        <v>84</v>
      </c>
      <c r="K32" s="19">
        <f>[28]Agosto!$F$14</f>
        <v>78</v>
      </c>
      <c r="L32" s="19">
        <f>[28]Agosto!$F$15</f>
        <v>82</v>
      </c>
      <c r="M32" s="19">
        <f>[28]Agosto!$F$16</f>
        <v>81</v>
      </c>
      <c r="N32" s="19">
        <f>[28]Agosto!$F$17</f>
        <v>79</v>
      </c>
      <c r="O32" s="19">
        <f>[28]Agosto!$F$18</f>
        <v>73</v>
      </c>
      <c r="P32" s="19">
        <f>[28]Agosto!$F$19</f>
        <v>81</v>
      </c>
      <c r="Q32" s="19">
        <f>[28]Agosto!$F$20</f>
        <v>89</v>
      </c>
      <c r="R32" s="19">
        <f>[28]Agosto!$F$21</f>
        <v>90</v>
      </c>
      <c r="S32" s="19">
        <f>[28]Agosto!$F$22</f>
        <v>90</v>
      </c>
      <c r="T32" s="19">
        <f>[28]Agosto!$F$23</f>
        <v>89</v>
      </c>
      <c r="U32" s="19">
        <f>[28]Agosto!$F$24</f>
        <v>78</v>
      </c>
      <c r="V32" s="19">
        <f>[28]Agosto!$F$25</f>
        <v>64</v>
      </c>
      <c r="W32" s="19">
        <f>[28]Agosto!$F$26</f>
        <v>72</v>
      </c>
      <c r="X32" s="19">
        <f>[28]Agosto!$F$27</f>
        <v>71</v>
      </c>
      <c r="Y32" s="19">
        <f>[28]Agosto!$F$28</f>
        <v>65</v>
      </c>
      <c r="Z32" s="19">
        <f>[28]Agosto!$F$29</f>
        <v>73</v>
      </c>
      <c r="AA32" s="19">
        <f>[28]Agosto!$F$30</f>
        <v>77</v>
      </c>
      <c r="AB32" s="19">
        <f>[28]Agosto!$F$31</f>
        <v>85</v>
      </c>
      <c r="AC32" s="19">
        <f>[28]Agosto!$F$32</f>
        <v>83</v>
      </c>
      <c r="AD32" s="19">
        <f>[28]Agosto!$F$33</f>
        <v>84</v>
      </c>
      <c r="AE32" s="19">
        <f>[28]Agosto!$F$34</f>
        <v>73</v>
      </c>
      <c r="AF32" s="19">
        <f>[28]Agosto!$F$35</f>
        <v>58</v>
      </c>
      <c r="AG32" s="35">
        <f>MAX(B32:AF32)</f>
        <v>90</v>
      </c>
      <c r="AH32" s="36">
        <f>AVERAGE(B32:AF32)</f>
        <v>78.032258064516128</v>
      </c>
    </row>
    <row r="33" spans="1:35" s="5" customFormat="1" ht="17.100000000000001" customHeight="1" x14ac:dyDescent="0.2">
      <c r="A33" s="31" t="s">
        <v>33</v>
      </c>
      <c r="B33" s="32">
        <f t="shared" ref="B33:AG33" si="11">MAX(B5:B32)</f>
        <v>96</v>
      </c>
      <c r="C33" s="32">
        <f t="shared" si="11"/>
        <v>100</v>
      </c>
      <c r="D33" s="32">
        <f t="shared" si="11"/>
        <v>100</v>
      </c>
      <c r="E33" s="32">
        <f t="shared" si="11"/>
        <v>96</v>
      </c>
      <c r="F33" s="32">
        <f t="shared" si="11"/>
        <v>100</v>
      </c>
      <c r="G33" s="32">
        <f t="shared" si="11"/>
        <v>98</v>
      </c>
      <c r="H33" s="32">
        <f t="shared" si="11"/>
        <v>97</v>
      </c>
      <c r="I33" s="32">
        <f t="shared" si="11"/>
        <v>93</v>
      </c>
      <c r="J33" s="32">
        <f t="shared" si="11"/>
        <v>97</v>
      </c>
      <c r="K33" s="32">
        <f t="shared" si="11"/>
        <v>100</v>
      </c>
      <c r="L33" s="32">
        <f t="shared" si="11"/>
        <v>100</v>
      </c>
      <c r="M33" s="32">
        <f t="shared" si="11"/>
        <v>95</v>
      </c>
      <c r="N33" s="32">
        <f t="shared" si="11"/>
        <v>96</v>
      </c>
      <c r="O33" s="32">
        <f t="shared" si="11"/>
        <v>91</v>
      </c>
      <c r="P33" s="32">
        <f t="shared" si="11"/>
        <v>99</v>
      </c>
      <c r="Q33" s="32">
        <f t="shared" si="11"/>
        <v>97</v>
      </c>
      <c r="R33" s="32">
        <f t="shared" si="11"/>
        <v>97</v>
      </c>
      <c r="S33" s="32">
        <f t="shared" si="11"/>
        <v>96</v>
      </c>
      <c r="T33" s="32">
        <f t="shared" si="11"/>
        <v>96</v>
      </c>
      <c r="U33" s="32">
        <f t="shared" si="11"/>
        <v>92</v>
      </c>
      <c r="V33" s="32">
        <f t="shared" si="11"/>
        <v>91</v>
      </c>
      <c r="W33" s="32">
        <f t="shared" si="11"/>
        <v>88</v>
      </c>
      <c r="X33" s="32">
        <f t="shared" si="11"/>
        <v>88</v>
      </c>
      <c r="Y33" s="32">
        <f t="shared" si="11"/>
        <v>100</v>
      </c>
      <c r="Z33" s="32">
        <f t="shared" si="11"/>
        <v>100</v>
      </c>
      <c r="AA33" s="32">
        <f t="shared" si="11"/>
        <v>100</v>
      </c>
      <c r="AB33" s="32">
        <f t="shared" si="11"/>
        <v>100</v>
      </c>
      <c r="AC33" s="32">
        <f t="shared" si="11"/>
        <v>98</v>
      </c>
      <c r="AD33" s="32">
        <f t="shared" si="11"/>
        <v>97</v>
      </c>
      <c r="AE33" s="32">
        <f t="shared" si="11"/>
        <v>96</v>
      </c>
      <c r="AF33" s="32">
        <f t="shared" si="11"/>
        <v>88</v>
      </c>
      <c r="AG33" s="35">
        <f t="shared" si="11"/>
        <v>100</v>
      </c>
      <c r="AH33" s="38">
        <f>AVERAGE(AH5:AH32)</f>
        <v>79.021707982414313</v>
      </c>
      <c r="AI33" s="8"/>
    </row>
    <row r="34" spans="1:35" x14ac:dyDescent="0.2">
      <c r="A34" s="50"/>
      <c r="B34" s="50" t="s">
        <v>62</v>
      </c>
      <c r="C34" s="50"/>
      <c r="D34" s="50"/>
      <c r="E34" s="50"/>
    </row>
    <row r="35" spans="1:35" x14ac:dyDescent="0.2">
      <c r="G35" s="2" t="s">
        <v>56</v>
      </c>
    </row>
    <row r="36" spans="1:35" x14ac:dyDescent="0.2">
      <c r="G36" s="49" t="s">
        <v>57</v>
      </c>
      <c r="T36" s="51"/>
      <c r="U36" s="50"/>
      <c r="V36" s="50"/>
      <c r="W36" s="50"/>
      <c r="X36" s="50"/>
      <c r="Y36" s="50"/>
    </row>
    <row r="38" spans="1:35" x14ac:dyDescent="0.2">
      <c r="AB38" s="2" t="s">
        <v>52</v>
      </c>
    </row>
    <row r="39" spans="1:35" x14ac:dyDescent="0.2">
      <c r="P39" s="2" t="s">
        <v>52</v>
      </c>
      <c r="AI39" s="47" t="s">
        <v>52</v>
      </c>
    </row>
    <row r="40" spans="1:35" x14ac:dyDescent="0.2">
      <c r="AF40" s="2" t="s">
        <v>52</v>
      </c>
    </row>
    <row r="41" spans="1:35" x14ac:dyDescent="0.2">
      <c r="AE41" s="2" t="s">
        <v>52</v>
      </c>
    </row>
  </sheetData>
  <mergeCells count="34"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A2:A4"/>
    <mergeCell ref="S3:S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workbookViewId="0">
      <selection activeCell="AH33" sqref="AH33"/>
    </sheetView>
  </sheetViews>
  <sheetFormatPr defaultRowHeight="12.75" x14ac:dyDescent="0.2"/>
  <cols>
    <col min="1" max="1" width="19.140625" style="2" bestFit="1" customWidth="1"/>
    <col min="2" max="7" width="5.42578125" style="2" bestFit="1" customWidth="1"/>
    <col min="8" max="8" width="5.140625" style="2" customWidth="1"/>
    <col min="9" max="9" width="5.28515625" style="2" customWidth="1"/>
    <col min="10" max="10" width="5.42578125" style="2" bestFit="1" customWidth="1"/>
    <col min="11" max="11" width="5.42578125" style="2" customWidth="1"/>
    <col min="12" max="12" width="5.5703125" style="2" customWidth="1"/>
    <col min="13" max="13" width="6.42578125" style="2" customWidth="1"/>
    <col min="14" max="14" width="6" style="2" customWidth="1"/>
    <col min="15" max="15" width="5.42578125" style="2" customWidth="1"/>
    <col min="16" max="16" width="5.7109375" style="2" customWidth="1"/>
    <col min="17" max="17" width="6" style="2" customWidth="1"/>
    <col min="18" max="18" width="5.5703125" style="2" customWidth="1"/>
    <col min="19" max="20" width="5.42578125" style="2" bestFit="1" customWidth="1"/>
    <col min="21" max="21" width="5.5703125" style="2" customWidth="1"/>
    <col min="22" max="22" width="6.7109375" style="2" customWidth="1"/>
    <col min="23" max="23" width="5.42578125" style="2" customWidth="1"/>
    <col min="24" max="24" width="5.28515625" style="2" customWidth="1"/>
    <col min="25" max="25" width="5.5703125" style="2" customWidth="1"/>
    <col min="26" max="26" width="5.7109375" style="2" customWidth="1"/>
    <col min="27" max="27" width="5.140625" style="2" customWidth="1"/>
    <col min="28" max="28" width="5.85546875" style="2" customWidth="1"/>
    <col min="29" max="29" width="5.42578125" style="2" bestFit="1" customWidth="1"/>
    <col min="30" max="30" width="5.7109375" style="2" customWidth="1"/>
    <col min="31" max="32" width="5.28515625" style="2" customWidth="1"/>
    <col min="33" max="33" width="6.42578125" style="6" customWidth="1"/>
    <col min="34" max="34" width="6.5703125" style="1" customWidth="1"/>
  </cols>
  <sheetData>
    <row r="1" spans="1:34" ht="20.100000000000001" customHeight="1" x14ac:dyDescent="0.2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4" s="4" customFormat="1" ht="20.100000000000001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40</v>
      </c>
      <c r="AH3" s="37" t="s">
        <v>38</v>
      </c>
    </row>
    <row r="4" spans="1:34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37</v>
      </c>
      <c r="AH4" s="37" t="s">
        <v>37</v>
      </c>
    </row>
    <row r="5" spans="1:34" s="5" customFormat="1" ht="20.100000000000001" customHeight="1" x14ac:dyDescent="0.2">
      <c r="A5" s="16" t="s">
        <v>44</v>
      </c>
      <c r="B5" s="17">
        <f>[1]Agosto!$G$5</f>
        <v>15</v>
      </c>
      <c r="C5" s="17">
        <f>[1]Agosto!$G$6</f>
        <v>18</v>
      </c>
      <c r="D5" s="17">
        <f>[1]Agosto!$G$7</f>
        <v>14</v>
      </c>
      <c r="E5" s="17">
        <f>[1]Agosto!$G$8</f>
        <v>17</v>
      </c>
      <c r="F5" s="17">
        <f>[1]Agosto!$G$9</f>
        <v>15</v>
      </c>
      <c r="G5" s="17">
        <f>[1]Agosto!$G$10</f>
        <v>13</v>
      </c>
      <c r="H5" s="17">
        <f>[1]Agosto!$G$11</f>
        <v>15</v>
      </c>
      <c r="I5" s="17">
        <f>[1]Agosto!$G$12</f>
        <v>13</v>
      </c>
      <c r="J5" s="17">
        <f>[1]Agosto!$G$13</f>
        <v>16</v>
      </c>
      <c r="K5" s="17">
        <f>[1]Agosto!$G$14</f>
        <v>35</v>
      </c>
      <c r="L5" s="17">
        <f>[1]Agosto!$G$15</f>
        <v>27</v>
      </c>
      <c r="M5" s="17">
        <f>[1]Agosto!$G$16</f>
        <v>17</v>
      </c>
      <c r="N5" s="17">
        <f>[1]Agosto!$G$17</f>
        <v>15</v>
      </c>
      <c r="O5" s="17">
        <f>[1]Agosto!$G$18</f>
        <v>23</v>
      </c>
      <c r="P5" s="17">
        <f>[1]Agosto!$G$19</f>
        <v>19</v>
      </c>
      <c r="Q5" s="17">
        <f>[1]Agosto!$G$20</f>
        <v>21</v>
      </c>
      <c r="R5" s="17">
        <f>[1]Agosto!$G$21</f>
        <v>25</v>
      </c>
      <c r="S5" s="17">
        <f>[1]Agosto!$G$22</f>
        <v>28</v>
      </c>
      <c r="T5" s="17">
        <f>[1]Agosto!$G$23</f>
        <v>21</v>
      </c>
      <c r="U5" s="17">
        <f>[1]Agosto!$G$24</f>
        <v>20</v>
      </c>
      <c r="V5" s="17">
        <f>[1]Agosto!$G$25</f>
        <v>16</v>
      </c>
      <c r="W5" s="17">
        <f>[1]Agosto!$G$26</f>
        <v>15</v>
      </c>
      <c r="X5" s="17">
        <f>[1]Agosto!$G$27</f>
        <v>14</v>
      </c>
      <c r="Y5" s="17">
        <f>[1]Agosto!$G$28</f>
        <v>16</v>
      </c>
      <c r="Z5" s="17">
        <f>[1]Agosto!$G$29</f>
        <v>29</v>
      </c>
      <c r="AA5" s="17">
        <f>[1]Agosto!$G$30</f>
        <v>46</v>
      </c>
      <c r="AB5" s="17">
        <f>[1]Agosto!$G$31</f>
        <v>30</v>
      </c>
      <c r="AC5" s="17">
        <f>[1]Agosto!$G$32</f>
        <v>14</v>
      </c>
      <c r="AD5" s="17">
        <f>[1]Agosto!$G$33</f>
        <v>13</v>
      </c>
      <c r="AE5" s="17">
        <f>[1]Agosto!$G$34</f>
        <v>13</v>
      </c>
      <c r="AF5" s="17">
        <f>[1]Agosto!$G$35</f>
        <v>19</v>
      </c>
      <c r="AG5" s="34">
        <f>MIN(B5:AF5)</f>
        <v>13</v>
      </c>
      <c r="AH5" s="38">
        <f>AVERAGE(B5:AF5)</f>
        <v>19.741935483870968</v>
      </c>
    </row>
    <row r="6" spans="1:34" ht="17.100000000000001" customHeight="1" x14ac:dyDescent="0.2">
      <c r="A6" s="16" t="s">
        <v>0</v>
      </c>
      <c r="B6" s="18">
        <f>[2]Agosto!$G$5</f>
        <v>23</v>
      </c>
      <c r="C6" s="18">
        <f>[2]Agosto!$G$6</f>
        <v>29</v>
      </c>
      <c r="D6" s="18">
        <f>[2]Agosto!$G$7</f>
        <v>33</v>
      </c>
      <c r="E6" s="18">
        <f>[2]Agosto!$G$8</f>
        <v>44</v>
      </c>
      <c r="F6" s="18">
        <f>[2]Agosto!$G$9</f>
        <v>31</v>
      </c>
      <c r="G6" s="18">
        <f>[2]Agosto!$G$10</f>
        <v>25</v>
      </c>
      <c r="H6" s="18">
        <f>[2]Agosto!$G$11</f>
        <v>20</v>
      </c>
      <c r="I6" s="18">
        <f>[2]Agosto!$G$12</f>
        <v>23</v>
      </c>
      <c r="J6" s="18">
        <f>[2]Agosto!$G$13</f>
        <v>47</v>
      </c>
      <c r="K6" s="18">
        <f>[2]Agosto!$G$14</f>
        <v>40</v>
      </c>
      <c r="L6" s="18">
        <f>[2]Agosto!$G$15</f>
        <v>23</v>
      </c>
      <c r="M6" s="18">
        <f>[2]Agosto!$G$16</f>
        <v>25</v>
      </c>
      <c r="N6" s="18">
        <f>[2]Agosto!$G$17</f>
        <v>27</v>
      </c>
      <c r="O6" s="18">
        <f>[2]Agosto!$G$18</f>
        <v>30</v>
      </c>
      <c r="P6" s="18">
        <f>[2]Agosto!$G$19</f>
        <v>24</v>
      </c>
      <c r="Q6" s="18">
        <f>[2]Agosto!$G$20</f>
        <v>29</v>
      </c>
      <c r="R6" s="18">
        <f>[2]Agosto!$G$21</f>
        <v>24</v>
      </c>
      <c r="S6" s="18">
        <f>[2]Agosto!$G$22</f>
        <v>31</v>
      </c>
      <c r="T6" s="18">
        <f>[2]Agosto!$G$23</f>
        <v>30</v>
      </c>
      <c r="U6" s="18">
        <f>[2]Agosto!$G$24</f>
        <v>22</v>
      </c>
      <c r="V6" s="18">
        <f>[2]Agosto!$G$25</f>
        <v>20</v>
      </c>
      <c r="W6" s="18">
        <f>[2]Agosto!$G$26</f>
        <v>17</v>
      </c>
      <c r="X6" s="18">
        <f>[2]Agosto!$G$27</f>
        <v>32</v>
      </c>
      <c r="Y6" s="18">
        <f>[2]Agosto!$G$28</f>
        <v>56</v>
      </c>
      <c r="Z6" s="18">
        <f>[2]Agosto!$G$29</f>
        <v>72</v>
      </c>
      <c r="AA6" s="18">
        <f>[2]Agosto!$G$30</f>
        <v>72</v>
      </c>
      <c r="AB6" s="18">
        <f>[2]Agosto!$G$31</f>
        <v>26</v>
      </c>
      <c r="AC6" s="18">
        <f>[2]Agosto!$G$32</f>
        <v>14</v>
      </c>
      <c r="AD6" s="18">
        <f>[2]Agosto!$G$33</f>
        <v>17</v>
      </c>
      <c r="AE6" s="18">
        <f>[2]Agosto!$G$34</f>
        <v>15</v>
      </c>
      <c r="AF6" s="18">
        <f>[2]Agosto!$G$35</f>
        <v>18</v>
      </c>
      <c r="AG6" s="39">
        <f>MIN(B6:AF6)</f>
        <v>14</v>
      </c>
      <c r="AH6" s="36">
        <f t="shared" ref="AH6:AH16" si="1">AVERAGE(B6:AF6)</f>
        <v>30.29032258064516</v>
      </c>
    </row>
    <row r="7" spans="1:34" ht="17.100000000000001" customHeight="1" x14ac:dyDescent="0.2">
      <c r="A7" s="16" t="s">
        <v>1</v>
      </c>
      <c r="B7" s="18">
        <f>[3]Agosto!$G$5</f>
        <v>27</v>
      </c>
      <c r="C7" s="18">
        <f>[3]Agosto!$G$6</f>
        <v>28</v>
      </c>
      <c r="D7" s="18">
        <f>[3]Agosto!$G$7</f>
        <v>29</v>
      </c>
      <c r="E7" s="18">
        <f>[3]Agosto!$G$8</f>
        <v>30</v>
      </c>
      <c r="F7" s="18">
        <f>[3]Agosto!$G$9</f>
        <v>27</v>
      </c>
      <c r="G7" s="18">
        <f>[3]Agosto!$G$10</f>
        <v>17</v>
      </c>
      <c r="H7" s="18">
        <f>[3]Agosto!$G$11</f>
        <v>20</v>
      </c>
      <c r="I7" s="18">
        <f>[3]Agosto!$G$12</f>
        <v>23</v>
      </c>
      <c r="J7" s="18">
        <f>[3]Agosto!$G$13</f>
        <v>46</v>
      </c>
      <c r="K7" s="18">
        <f>[3]Agosto!$G$14</f>
        <v>39</v>
      </c>
      <c r="L7" s="18">
        <f>[3]Agosto!$G$15</f>
        <v>22</v>
      </c>
      <c r="M7" s="18">
        <f>[3]Agosto!$G$16</f>
        <v>26</v>
      </c>
      <c r="N7" s="18">
        <f>[3]Agosto!$G$17</f>
        <v>30</v>
      </c>
      <c r="O7" s="18">
        <f>[3]Agosto!$G$18</f>
        <v>28</v>
      </c>
      <c r="P7" s="18">
        <f>[3]Agosto!$G$19</f>
        <v>24</v>
      </c>
      <c r="Q7" s="18">
        <f>[3]Agosto!$G$20</f>
        <v>22</v>
      </c>
      <c r="R7" s="18">
        <f>[3]Agosto!$G$21</f>
        <v>20</v>
      </c>
      <c r="S7" s="18">
        <f>[3]Agosto!$G$22</f>
        <v>29</v>
      </c>
      <c r="T7" s="18">
        <f>[3]Agosto!$G$23</f>
        <v>21</v>
      </c>
      <c r="U7" s="18">
        <f>[3]Agosto!$G$24</f>
        <v>18</v>
      </c>
      <c r="V7" s="18">
        <f>[3]Agosto!$G$25</f>
        <v>18</v>
      </c>
      <c r="W7" s="18">
        <f>[3]Agosto!$G$26</f>
        <v>20</v>
      </c>
      <c r="X7" s="18">
        <f>[3]Agosto!$G$27</f>
        <v>34</v>
      </c>
      <c r="Y7" s="18">
        <f>[3]Agosto!$G$28</f>
        <v>43</v>
      </c>
      <c r="Z7" s="18">
        <f>[3]Agosto!$G$29</f>
        <v>55</v>
      </c>
      <c r="AA7" s="18">
        <f>[3]Agosto!$G$30</f>
        <v>57</v>
      </c>
      <c r="AB7" s="18">
        <f>[3]Agosto!$G$31</f>
        <v>14</v>
      </c>
      <c r="AC7" s="18">
        <f>[3]Agosto!$G$32</f>
        <v>16</v>
      </c>
      <c r="AD7" s="18">
        <f>[3]Agosto!$G$33</f>
        <v>15</v>
      </c>
      <c r="AE7" s="18">
        <f>[3]Agosto!$G$34</f>
        <v>13</v>
      </c>
      <c r="AF7" s="18">
        <f>[3]Agosto!$G$35</f>
        <v>18</v>
      </c>
      <c r="AG7" s="39">
        <f t="shared" ref="AG7:AG16" si="2">MIN(B7:AF7)</f>
        <v>13</v>
      </c>
      <c r="AH7" s="36">
        <f t="shared" si="1"/>
        <v>26.741935483870968</v>
      </c>
    </row>
    <row r="8" spans="1:34" ht="17.100000000000001" customHeight="1" x14ac:dyDescent="0.2">
      <c r="A8" s="16" t="s">
        <v>53</v>
      </c>
      <c r="B8" s="18">
        <v>24</v>
      </c>
      <c r="C8" s="18">
        <v>22</v>
      </c>
      <c r="D8" s="18">
        <v>20</v>
      </c>
      <c r="E8" s="18">
        <v>27</v>
      </c>
      <c r="F8" s="18">
        <v>25</v>
      </c>
      <c r="G8" s="18">
        <v>20</v>
      </c>
      <c r="H8" s="18">
        <v>20</v>
      </c>
      <c r="I8" s="18">
        <v>21</v>
      </c>
      <c r="J8" s="18">
        <v>20</v>
      </c>
      <c r="K8" s="18">
        <v>54</v>
      </c>
      <c r="L8" s="18">
        <v>35</v>
      </c>
      <c r="M8" s="18">
        <v>27</v>
      </c>
      <c r="N8" s="18">
        <v>19</v>
      </c>
      <c r="O8" s="18">
        <v>32</v>
      </c>
      <c r="P8" s="18">
        <v>23</v>
      </c>
      <c r="Q8" s="18">
        <v>26</v>
      </c>
      <c r="R8" s="18">
        <v>30</v>
      </c>
      <c r="S8" s="18">
        <v>33</v>
      </c>
      <c r="T8" s="18">
        <v>24</v>
      </c>
      <c r="U8" s="18">
        <v>24</v>
      </c>
      <c r="V8" s="18">
        <v>20</v>
      </c>
      <c r="W8" s="18">
        <v>18</v>
      </c>
      <c r="X8" s="18">
        <v>16</v>
      </c>
      <c r="Y8" s="18">
        <v>23.004300000000001</v>
      </c>
      <c r="Z8" s="18">
        <v>43</v>
      </c>
      <c r="AA8" s="18">
        <v>62</v>
      </c>
      <c r="AB8" s="18">
        <v>39</v>
      </c>
      <c r="AC8" s="18">
        <v>25</v>
      </c>
      <c r="AD8" s="18">
        <v>19</v>
      </c>
      <c r="AE8" s="18">
        <v>18</v>
      </c>
      <c r="AF8" s="18">
        <v>23</v>
      </c>
      <c r="AG8" s="39">
        <f t="shared" si="2"/>
        <v>16</v>
      </c>
      <c r="AH8" s="36">
        <f t="shared" si="1"/>
        <v>26.838848387096775</v>
      </c>
    </row>
    <row r="9" spans="1:34" ht="17.100000000000001" customHeight="1" x14ac:dyDescent="0.2">
      <c r="A9" s="16" t="s">
        <v>45</v>
      </c>
      <c r="B9" s="18">
        <f>[5]Agosto!$G$5</f>
        <v>25</v>
      </c>
      <c r="C9" s="18">
        <f>[5]Agosto!$G$6</f>
        <v>32</v>
      </c>
      <c r="D9" s="18">
        <f>[5]Agosto!$G$7</f>
        <v>36</v>
      </c>
      <c r="E9" s="18">
        <f>[5]Agosto!$G$8</f>
        <v>42</v>
      </c>
      <c r="F9" s="18">
        <f>[5]Agosto!$G$9</f>
        <v>29</v>
      </c>
      <c r="G9" s="18">
        <f>[5]Agosto!$G$10</f>
        <v>20</v>
      </c>
      <c r="H9" s="18">
        <f>[5]Agosto!$G$11</f>
        <v>21</v>
      </c>
      <c r="I9" s="18">
        <f>[5]Agosto!$G$12</f>
        <v>29</v>
      </c>
      <c r="J9" s="18">
        <f>[5]Agosto!$G$13</f>
        <v>62</v>
      </c>
      <c r="K9" s="18">
        <f>[5]Agosto!$G$14</f>
        <v>32</v>
      </c>
      <c r="L9" s="18">
        <f>[5]Agosto!$G$15</f>
        <v>16</v>
      </c>
      <c r="M9" s="18">
        <f>[5]Agosto!$G$16</f>
        <v>25</v>
      </c>
      <c r="N9" s="18">
        <f>[5]Agosto!$G$17</f>
        <v>30</v>
      </c>
      <c r="O9" s="18">
        <f>[5]Agosto!$G$18</f>
        <v>27</v>
      </c>
      <c r="P9" s="18">
        <f>[5]Agosto!$G$19</f>
        <v>22</v>
      </c>
      <c r="Q9" s="18">
        <f>[5]Agosto!$G$20</f>
        <v>15</v>
      </c>
      <c r="R9" s="18">
        <f>[5]Agosto!$G$21</f>
        <v>20</v>
      </c>
      <c r="S9" s="18">
        <f>[5]Agosto!$G$22</f>
        <v>26</v>
      </c>
      <c r="T9" s="18">
        <f>[5]Agosto!$G$23</f>
        <v>22</v>
      </c>
      <c r="U9" s="18">
        <f>[5]Agosto!$G$24</f>
        <v>20</v>
      </c>
      <c r="V9" s="18">
        <f>[5]Agosto!$G$25</f>
        <v>19</v>
      </c>
      <c r="W9" s="18">
        <f>[5]Agosto!$G$26</f>
        <v>20</v>
      </c>
      <c r="X9" s="18">
        <f>[5]Agosto!$G$27</f>
        <v>41</v>
      </c>
      <c r="Y9" s="18">
        <f>[5]Agosto!$G$28</f>
        <v>50</v>
      </c>
      <c r="Z9" s="18">
        <f>[5]Agosto!$G$29</f>
        <v>62</v>
      </c>
      <c r="AA9" s="18">
        <f>[5]Agosto!$G$30</f>
        <v>69</v>
      </c>
      <c r="AB9" s="18">
        <f>[5]Agosto!$G$31</f>
        <v>21</v>
      </c>
      <c r="AC9" s="18">
        <f>[5]Agosto!$G$32</f>
        <v>14</v>
      </c>
      <c r="AD9" s="18">
        <f>[5]Agosto!$G$33</f>
        <v>15</v>
      </c>
      <c r="AE9" s="18">
        <f>[5]Agosto!$G$34</f>
        <v>13</v>
      </c>
      <c r="AF9" s="18">
        <f>[5]Agosto!$G$35</f>
        <v>15</v>
      </c>
      <c r="AG9" s="39">
        <f t="shared" ref="AG9" si="3">MIN(B9:AF9)</f>
        <v>13</v>
      </c>
      <c r="AH9" s="36">
        <f t="shared" ref="AH9" si="4">AVERAGE(B9:AF9)</f>
        <v>28.70967741935484</v>
      </c>
    </row>
    <row r="10" spans="1:34" ht="17.100000000000001" customHeight="1" x14ac:dyDescent="0.2">
      <c r="A10" s="16" t="s">
        <v>2</v>
      </c>
      <c r="B10" s="18">
        <f>[6]Agosto!$G$5</f>
        <v>22</v>
      </c>
      <c r="C10" s="18">
        <f>[6]Agosto!$G$6</f>
        <v>22</v>
      </c>
      <c r="D10" s="18">
        <f>[6]Agosto!$G$7</f>
        <v>23</v>
      </c>
      <c r="E10" s="18">
        <f>[6]Agosto!$G$8</f>
        <v>26</v>
      </c>
      <c r="F10" s="18">
        <f>[6]Agosto!$G$9</f>
        <v>19</v>
      </c>
      <c r="G10" s="18">
        <f>[6]Agosto!$G$10</f>
        <v>17</v>
      </c>
      <c r="H10" s="18">
        <f>[6]Agosto!$G$11</f>
        <v>19</v>
      </c>
      <c r="I10" s="18">
        <f>[6]Agosto!$G$12</f>
        <v>21</v>
      </c>
      <c r="J10" s="18">
        <f>[6]Agosto!$G$13</f>
        <v>31</v>
      </c>
      <c r="K10" s="18">
        <f>[6]Agosto!$G$14</f>
        <v>42</v>
      </c>
      <c r="L10" s="18">
        <f>[6]Agosto!$G$15</f>
        <v>22</v>
      </c>
      <c r="M10" s="18">
        <f>[6]Agosto!$G$16</f>
        <v>22</v>
      </c>
      <c r="N10" s="18">
        <f>[6]Agosto!$G$17</f>
        <v>27</v>
      </c>
      <c r="O10" s="18">
        <f>[6]Agosto!$G$18</f>
        <v>28</v>
      </c>
      <c r="P10" s="18">
        <f>[6]Agosto!$G$19</f>
        <v>22</v>
      </c>
      <c r="Q10" s="18">
        <f>[6]Agosto!$G$20</f>
        <v>15</v>
      </c>
      <c r="R10" s="18">
        <f>[6]Agosto!$G$21</f>
        <v>22</v>
      </c>
      <c r="S10" s="18">
        <f>[6]Agosto!$G$22</f>
        <v>28</v>
      </c>
      <c r="T10" s="18">
        <f>[6]Agosto!$G$23</f>
        <v>21</v>
      </c>
      <c r="U10" s="18">
        <f>[6]Agosto!$G$24</f>
        <v>20</v>
      </c>
      <c r="V10" s="18">
        <f>[6]Agosto!$G$25</f>
        <v>18</v>
      </c>
      <c r="W10" s="18">
        <f>[6]Agosto!$G$26</f>
        <v>18</v>
      </c>
      <c r="X10" s="18">
        <f>[6]Agosto!$G$27</f>
        <v>23</v>
      </c>
      <c r="Y10" s="18">
        <f>[6]Agosto!$G$28</f>
        <v>34</v>
      </c>
      <c r="Z10" s="18">
        <f>[6]Agosto!$G$29</f>
        <v>50</v>
      </c>
      <c r="AA10" s="18">
        <f>[6]Agosto!$G$30</f>
        <v>63</v>
      </c>
      <c r="AB10" s="18">
        <f>[6]Agosto!$G$31</f>
        <v>16</v>
      </c>
      <c r="AC10" s="18">
        <f>[6]Agosto!$G$32</f>
        <v>13</v>
      </c>
      <c r="AD10" s="18">
        <f>[6]Agosto!$G$33</f>
        <v>12</v>
      </c>
      <c r="AE10" s="18">
        <f>[6]Agosto!$G$34</f>
        <v>14</v>
      </c>
      <c r="AF10" s="18">
        <f>[6]Agosto!$G$35</f>
        <v>17</v>
      </c>
      <c r="AG10" s="39">
        <f t="shared" si="2"/>
        <v>12</v>
      </c>
      <c r="AH10" s="36">
        <f t="shared" si="1"/>
        <v>24.096774193548388</v>
      </c>
    </row>
    <row r="11" spans="1:34" ht="17.100000000000001" customHeight="1" x14ac:dyDescent="0.2">
      <c r="A11" s="16" t="s">
        <v>3</v>
      </c>
      <c r="B11" s="18">
        <f>[7]Agosto!$G$5</f>
        <v>17</v>
      </c>
      <c r="C11" s="18">
        <f>[7]Agosto!$G$6</f>
        <v>18</v>
      </c>
      <c r="D11" s="18">
        <f>[7]Agosto!$G$7</f>
        <v>16</v>
      </c>
      <c r="E11" s="18">
        <f>[7]Agosto!$G$8</f>
        <v>14</v>
      </c>
      <c r="F11" s="18">
        <f>[7]Agosto!$G$9</f>
        <v>14</v>
      </c>
      <c r="G11" s="18">
        <f>[7]Agosto!$G$10</f>
        <v>17</v>
      </c>
      <c r="H11" s="18">
        <f>[7]Agosto!$G$11</f>
        <v>19</v>
      </c>
      <c r="I11" s="18">
        <f>[7]Agosto!$G$12</f>
        <v>16</v>
      </c>
      <c r="J11" s="18">
        <f>[7]Agosto!$G$13</f>
        <v>15</v>
      </c>
      <c r="K11" s="18">
        <f>[7]Agosto!$G$14</f>
        <v>25</v>
      </c>
      <c r="L11" s="18">
        <f>[7]Agosto!$G$15</f>
        <v>28</v>
      </c>
      <c r="M11" s="18">
        <f>[7]Agosto!$G$16</f>
        <v>17</v>
      </c>
      <c r="N11" s="18">
        <f>[7]Agosto!$G$17</f>
        <v>19</v>
      </c>
      <c r="O11" s="18">
        <f>[7]Agosto!$G$18</f>
        <v>28</v>
      </c>
      <c r="P11" s="18">
        <f>[7]Agosto!$G$19</f>
        <v>20</v>
      </c>
      <c r="Q11" s="18">
        <f>[7]Agosto!$G$20</f>
        <v>15</v>
      </c>
      <c r="R11" s="18">
        <f>[7]Agosto!$G$21</f>
        <v>15</v>
      </c>
      <c r="S11" s="18">
        <f>[7]Agosto!$G$22</f>
        <v>23</v>
      </c>
      <c r="T11" s="18">
        <f>[7]Agosto!$G$23</f>
        <v>18</v>
      </c>
      <c r="U11" s="18">
        <f>[7]Agosto!$G$24</f>
        <v>21</v>
      </c>
      <c r="V11" s="18">
        <f>[7]Agosto!$G$25</f>
        <v>20</v>
      </c>
      <c r="W11" s="18">
        <f>[7]Agosto!$G$26</f>
        <v>17</v>
      </c>
      <c r="X11" s="18">
        <f>[7]Agosto!$G$27</f>
        <v>14</v>
      </c>
      <c r="Y11" s="18">
        <f>[7]Agosto!$G$28</f>
        <v>18</v>
      </c>
      <c r="Z11" s="18">
        <f>[7]Agosto!$G$29</f>
        <v>20</v>
      </c>
      <c r="AA11" s="18">
        <f>[7]Agosto!$G$30</f>
        <v>36</v>
      </c>
      <c r="AB11" s="18">
        <f>[7]Agosto!$G$31</f>
        <v>33</v>
      </c>
      <c r="AC11" s="18">
        <f>[7]Agosto!$G$32</f>
        <v>18</v>
      </c>
      <c r="AD11" s="18">
        <f>[7]Agosto!$G$33</f>
        <v>12</v>
      </c>
      <c r="AE11" s="18">
        <f>[7]Agosto!$G$34</f>
        <v>14</v>
      </c>
      <c r="AF11" s="18">
        <f>[7]Agosto!$G$35</f>
        <v>22</v>
      </c>
      <c r="AG11" s="39">
        <f t="shared" si="2"/>
        <v>12</v>
      </c>
      <c r="AH11" s="36">
        <f>AVERAGE(B11:AF11)</f>
        <v>19.322580645161292</v>
      </c>
    </row>
    <row r="12" spans="1:34" ht="17.100000000000001" customHeight="1" x14ac:dyDescent="0.2">
      <c r="A12" s="16" t="s">
        <v>4</v>
      </c>
      <c r="B12" s="18">
        <f>[8]Agosto!$G$5</f>
        <v>22</v>
      </c>
      <c r="C12" s="18">
        <f>[8]Agosto!$G$6</f>
        <v>21</v>
      </c>
      <c r="D12" s="18">
        <f>[8]Agosto!$G$7</f>
        <v>17</v>
      </c>
      <c r="E12" s="18">
        <f>[8]Agosto!$G$8</f>
        <v>16</v>
      </c>
      <c r="F12" s="18">
        <f>[8]Agosto!$G$9</f>
        <v>19</v>
      </c>
      <c r="G12" s="18">
        <f>[8]Agosto!$G$10</f>
        <v>18</v>
      </c>
      <c r="H12" s="18">
        <f>[8]Agosto!$G$11</f>
        <v>16</v>
      </c>
      <c r="I12" s="18">
        <f>[8]Agosto!$G$12</f>
        <v>15</v>
      </c>
      <c r="J12" s="18">
        <f>[8]Agosto!$G$13</f>
        <v>15</v>
      </c>
      <c r="K12" s="18">
        <f>[8]Agosto!$G$14</f>
        <v>38</v>
      </c>
      <c r="L12" s="18">
        <f>[8]Agosto!$G$15</f>
        <v>33</v>
      </c>
      <c r="M12" s="18">
        <f>[8]Agosto!$G$16</f>
        <v>21</v>
      </c>
      <c r="N12" s="18">
        <f>[8]Agosto!$G$17</f>
        <v>19</v>
      </c>
      <c r="O12" s="18">
        <f>[8]Agosto!$G$18</f>
        <v>32</v>
      </c>
      <c r="P12" s="18">
        <f>[8]Agosto!$G$19</f>
        <v>22</v>
      </c>
      <c r="Q12" s="18">
        <f>[8]Agosto!$G$20</f>
        <v>16</v>
      </c>
      <c r="R12" s="18">
        <f>[8]Agosto!$G$21</f>
        <v>19</v>
      </c>
      <c r="S12" s="18">
        <f>[8]Agosto!$G$22</f>
        <v>16</v>
      </c>
      <c r="T12" s="18">
        <f>[8]Agosto!$G$23</f>
        <v>20</v>
      </c>
      <c r="U12" s="18">
        <f>[8]Agosto!$G$24</f>
        <v>21</v>
      </c>
      <c r="V12" s="18">
        <f>[8]Agosto!$G$25</f>
        <v>20</v>
      </c>
      <c r="W12" s="18">
        <f>[8]Agosto!$G$26</f>
        <v>20</v>
      </c>
      <c r="X12" s="18">
        <f>[8]Agosto!$G$27</f>
        <v>14</v>
      </c>
      <c r="Y12" s="18">
        <f>[8]Agosto!$G$28</f>
        <v>20</v>
      </c>
      <c r="Z12" s="18">
        <f>[8]Agosto!$G$29</f>
        <v>28</v>
      </c>
      <c r="AA12" s="18">
        <f>[8]Agosto!$G$30</f>
        <v>46</v>
      </c>
      <c r="AB12" s="18">
        <f>[8]Agosto!$G$31</f>
        <v>35</v>
      </c>
      <c r="AC12" s="18">
        <f>[8]Agosto!$G$32</f>
        <v>16</v>
      </c>
      <c r="AD12" s="18">
        <f>[8]Agosto!$G$33</f>
        <v>14</v>
      </c>
      <c r="AE12" s="18">
        <f>[8]Agosto!$G$34</f>
        <v>18</v>
      </c>
      <c r="AF12" s="18">
        <f>[8]Agosto!$G$35</f>
        <v>26</v>
      </c>
      <c r="AG12" s="39">
        <f t="shared" si="2"/>
        <v>14</v>
      </c>
      <c r="AH12" s="36">
        <f t="shared" si="1"/>
        <v>21.70967741935484</v>
      </c>
    </row>
    <row r="13" spans="1:34" ht="17.100000000000001" customHeight="1" x14ac:dyDescent="0.2">
      <c r="A13" s="16" t="s">
        <v>5</v>
      </c>
      <c r="B13" s="19">
        <f>[9]Agosto!$G$5</f>
        <v>33</v>
      </c>
      <c r="C13" s="19">
        <f>[9]Agosto!$G$6</f>
        <v>37</v>
      </c>
      <c r="D13" s="19">
        <f>[9]Agosto!$G$7</f>
        <v>49</v>
      </c>
      <c r="E13" s="19">
        <f>[9]Agosto!$G$8</f>
        <v>33</v>
      </c>
      <c r="F13" s="19">
        <f>[9]Agosto!$G$9</f>
        <v>39</v>
      </c>
      <c r="G13" s="19">
        <f>[9]Agosto!$G$10</f>
        <v>31</v>
      </c>
      <c r="H13" s="19">
        <f>[9]Agosto!$G$11</f>
        <v>35</v>
      </c>
      <c r="I13" s="19">
        <f>[9]Agosto!$G$12</f>
        <v>41</v>
      </c>
      <c r="J13" s="19">
        <f>[9]Agosto!$G$13</f>
        <v>37</v>
      </c>
      <c r="K13" s="19">
        <f>[9]Agosto!$G$14</f>
        <v>32</v>
      </c>
      <c r="L13" s="19">
        <f>[9]Agosto!$G$15</f>
        <v>35</v>
      </c>
      <c r="M13" s="19">
        <f>[9]Agosto!$G$16</f>
        <v>36</v>
      </c>
      <c r="N13" s="19">
        <f>[9]Agosto!$G$17</f>
        <v>28</v>
      </c>
      <c r="O13" s="19">
        <f>[9]Agosto!$G$18</f>
        <v>22</v>
      </c>
      <c r="P13" s="19">
        <f>[9]Agosto!$G$19</f>
        <v>29</v>
      </c>
      <c r="Q13" s="19">
        <f>[9]Agosto!$G$20</f>
        <v>26</v>
      </c>
      <c r="R13" s="19">
        <f>[9]Agosto!$G$21</f>
        <v>27</v>
      </c>
      <c r="S13" s="19">
        <f>[9]Agosto!$G$22</f>
        <v>27</v>
      </c>
      <c r="T13" s="19">
        <f>[9]Agosto!$G$23</f>
        <v>34</v>
      </c>
      <c r="U13" s="19">
        <f>[9]Agosto!$G$24</f>
        <v>30</v>
      </c>
      <c r="V13" s="19">
        <f>[9]Agosto!$G$25</f>
        <v>32</v>
      </c>
      <c r="W13" s="19">
        <f>[9]Agosto!$G$26</f>
        <v>31</v>
      </c>
      <c r="X13" s="19">
        <f>[9]Agosto!$G$27</f>
        <v>33</v>
      </c>
      <c r="Y13" s="19">
        <f>[9]Agosto!$G$28</f>
        <v>38</v>
      </c>
      <c r="Z13" s="19">
        <f>[9]Agosto!$G$29</f>
        <v>44</v>
      </c>
      <c r="AA13" s="19">
        <f>[9]Agosto!$G$30</f>
        <v>56</v>
      </c>
      <c r="AB13" s="19">
        <f>[9]Agosto!$G$31</f>
        <v>17</v>
      </c>
      <c r="AC13" s="19">
        <f>[9]Agosto!$G$32</f>
        <v>22</v>
      </c>
      <c r="AD13" s="19">
        <f>[9]Agosto!$G$33</f>
        <v>18</v>
      </c>
      <c r="AE13" s="19">
        <f>[9]Agosto!$G$34</f>
        <v>22</v>
      </c>
      <c r="AF13" s="19">
        <f>[9]Agosto!$G$35</f>
        <v>28</v>
      </c>
      <c r="AG13" s="39">
        <f t="shared" si="2"/>
        <v>17</v>
      </c>
      <c r="AH13" s="36">
        <f t="shared" si="1"/>
        <v>32.322580645161288</v>
      </c>
    </row>
    <row r="14" spans="1:34" ht="17.100000000000001" customHeight="1" x14ac:dyDescent="0.2">
      <c r="A14" s="16" t="s">
        <v>47</v>
      </c>
      <c r="B14" s="19">
        <f>[10]Agosto!$G$5</f>
        <v>21</v>
      </c>
      <c r="C14" s="19">
        <f>[10]Agosto!$G$6</f>
        <v>17</v>
      </c>
      <c r="D14" s="19">
        <f>[10]Agosto!$G$7</f>
        <v>16</v>
      </c>
      <c r="E14" s="19">
        <f>[10]Agosto!$G$8</f>
        <v>18</v>
      </c>
      <c r="F14" s="19">
        <f>[10]Agosto!$G$9</f>
        <v>17</v>
      </c>
      <c r="G14" s="19">
        <f>[10]Agosto!$G$10</f>
        <v>16</v>
      </c>
      <c r="H14" s="19">
        <f>[10]Agosto!$G$11</f>
        <v>17</v>
      </c>
      <c r="I14" s="19">
        <f>[10]Agosto!$G$12</f>
        <v>15</v>
      </c>
      <c r="J14" s="19">
        <f>[10]Agosto!$G$13</f>
        <v>16</v>
      </c>
      <c r="K14" s="19">
        <f>[10]Agosto!$G$14</f>
        <v>44</v>
      </c>
      <c r="L14" s="19">
        <f>[10]Agosto!$G$15</f>
        <v>30</v>
      </c>
      <c r="M14" s="19">
        <f>[10]Agosto!$G$16</f>
        <v>19</v>
      </c>
      <c r="N14" s="19">
        <f>[10]Agosto!$G$17</f>
        <v>19</v>
      </c>
      <c r="O14" s="19">
        <f>[10]Agosto!$G$18</f>
        <v>29</v>
      </c>
      <c r="P14" s="19">
        <f>[10]Agosto!$G$19</f>
        <v>18</v>
      </c>
      <c r="Q14" s="19">
        <f>[10]Agosto!$G$20</f>
        <v>14</v>
      </c>
      <c r="R14" s="19">
        <f>[10]Agosto!$G$21</f>
        <v>17</v>
      </c>
      <c r="S14" s="19">
        <f>[10]Agosto!$G$22</f>
        <v>15</v>
      </c>
      <c r="T14" s="19">
        <f>[10]Agosto!$G$23</f>
        <v>16</v>
      </c>
      <c r="U14" s="19">
        <f>[10]Agosto!$G$24</f>
        <v>18</v>
      </c>
      <c r="V14" s="19">
        <f>[10]Agosto!$G$25</f>
        <v>18</v>
      </c>
      <c r="W14" s="19">
        <f>[10]Agosto!$G$26</f>
        <v>18</v>
      </c>
      <c r="X14" s="19">
        <f>[10]Agosto!$G$27</f>
        <v>14</v>
      </c>
      <c r="Y14" s="19">
        <f>[10]Agosto!$G$28</f>
        <v>21</v>
      </c>
      <c r="Z14" s="19">
        <f>[10]Agosto!$G$29</f>
        <v>30</v>
      </c>
      <c r="AA14" s="19">
        <f>[10]Agosto!$G$30</f>
        <v>45</v>
      </c>
      <c r="AB14" s="19">
        <f>[10]Agosto!$G$31</f>
        <v>28</v>
      </c>
      <c r="AC14" s="19">
        <f>[10]Agosto!$G$32</f>
        <v>13</v>
      </c>
      <c r="AD14" s="19">
        <f>[10]Agosto!$G$33</f>
        <v>11</v>
      </c>
      <c r="AE14" s="19">
        <f>[10]Agosto!$G$34</f>
        <v>16</v>
      </c>
      <c r="AF14" s="19">
        <f>[10]Agosto!$G$35</f>
        <v>26</v>
      </c>
      <c r="AG14" s="39">
        <f t="shared" si="2"/>
        <v>11</v>
      </c>
      <c r="AH14" s="36">
        <f t="shared" si="1"/>
        <v>20.387096774193548</v>
      </c>
    </row>
    <row r="15" spans="1:34" ht="17.100000000000001" customHeight="1" x14ac:dyDescent="0.2">
      <c r="A15" s="16" t="s">
        <v>6</v>
      </c>
      <c r="B15" s="19">
        <f>[11]Agosto!$G$5</f>
        <v>20</v>
      </c>
      <c r="C15" s="19">
        <f>[11]Agosto!$G$6</f>
        <v>20</v>
      </c>
      <c r="D15" s="19">
        <f>[11]Agosto!$G$7</f>
        <v>16</v>
      </c>
      <c r="E15" s="19">
        <f>[11]Agosto!$G$8</f>
        <v>19</v>
      </c>
      <c r="F15" s="19">
        <f>[11]Agosto!$G$9</f>
        <v>14</v>
      </c>
      <c r="G15" s="19">
        <f>[11]Agosto!$G$10</f>
        <v>14</v>
      </c>
      <c r="H15" s="19">
        <f>[11]Agosto!$G$11</f>
        <v>14</v>
      </c>
      <c r="I15" s="19">
        <f>[11]Agosto!$G$12</f>
        <v>13</v>
      </c>
      <c r="J15" s="19">
        <f>[11]Agosto!$G$13</f>
        <v>25</v>
      </c>
      <c r="K15" s="19">
        <f>[11]Agosto!$G$14</f>
        <v>46</v>
      </c>
      <c r="L15" s="19">
        <f>[11]Agosto!$G$15</f>
        <v>30</v>
      </c>
      <c r="M15" s="19">
        <f>[11]Agosto!$G$16</f>
        <v>20</v>
      </c>
      <c r="N15" s="19">
        <f>[11]Agosto!$G$17</f>
        <v>22</v>
      </c>
      <c r="O15" s="19">
        <f>[11]Agosto!$G$18</f>
        <v>22</v>
      </c>
      <c r="P15" s="19">
        <f>[11]Agosto!$G$19</f>
        <v>18</v>
      </c>
      <c r="Q15" s="19">
        <f>[11]Agosto!$G$20</f>
        <v>13</v>
      </c>
      <c r="R15" s="19">
        <f>[11]Agosto!$G$21</f>
        <v>18</v>
      </c>
      <c r="S15" s="19">
        <f>[11]Agosto!$G$22</f>
        <v>16</v>
      </c>
      <c r="T15" s="19">
        <f>[11]Agosto!$G$23</f>
        <v>14</v>
      </c>
      <c r="U15" s="19">
        <f>[11]Agosto!$G$24</f>
        <v>15</v>
      </c>
      <c r="V15" s="19">
        <f>[11]Agosto!$G$25</f>
        <v>14</v>
      </c>
      <c r="W15" s="19">
        <f>[11]Agosto!$G$26</f>
        <v>14</v>
      </c>
      <c r="X15" s="19">
        <f>[11]Agosto!$G$27</f>
        <v>14</v>
      </c>
      <c r="Y15" s="19">
        <f>[11]Agosto!$G$28</f>
        <v>31</v>
      </c>
      <c r="Z15" s="19">
        <f>[11]Agosto!$G$29</f>
        <v>39</v>
      </c>
      <c r="AA15" s="19">
        <f>[11]Agosto!$G$30</f>
        <v>48</v>
      </c>
      <c r="AB15" s="19">
        <f>[11]Agosto!$G$31</f>
        <v>25</v>
      </c>
      <c r="AC15" s="19">
        <f>[11]Agosto!$G$32</f>
        <v>12</v>
      </c>
      <c r="AD15" s="19">
        <f>[11]Agosto!$G$33</f>
        <v>7</v>
      </c>
      <c r="AE15" s="19">
        <f>[11]Agosto!$G$34</f>
        <v>12</v>
      </c>
      <c r="AF15" s="19">
        <f>[11]Agosto!$G$35</f>
        <v>22</v>
      </c>
      <c r="AG15" s="39">
        <f t="shared" si="2"/>
        <v>7</v>
      </c>
      <c r="AH15" s="36">
        <f t="shared" si="1"/>
        <v>20.225806451612904</v>
      </c>
    </row>
    <row r="16" spans="1:34" ht="17.100000000000001" customHeight="1" x14ac:dyDescent="0.2">
      <c r="A16" s="16" t="s">
        <v>7</v>
      </c>
      <c r="B16" s="19">
        <f>[12]Agosto!$G$5</f>
        <v>21</v>
      </c>
      <c r="C16" s="19">
        <f>[12]Agosto!$G$6</f>
        <v>25</v>
      </c>
      <c r="D16" s="19">
        <f>[12]Agosto!$G$7</f>
        <v>25</v>
      </c>
      <c r="E16" s="19">
        <f>[12]Agosto!$G$8</f>
        <v>40</v>
      </c>
      <c r="F16" s="19">
        <f>[12]Agosto!$G$9</f>
        <v>25</v>
      </c>
      <c r="G16" s="19">
        <f>[12]Agosto!$G$10</f>
        <v>18</v>
      </c>
      <c r="H16" s="19">
        <f>[12]Agosto!$G$11</f>
        <v>19</v>
      </c>
      <c r="I16" s="19">
        <f>[12]Agosto!$G$12</f>
        <v>22</v>
      </c>
      <c r="J16" s="19">
        <f>[12]Agosto!$G$13</f>
        <v>44</v>
      </c>
      <c r="K16" s="19">
        <f>[12]Agosto!$G$14</f>
        <v>42</v>
      </c>
      <c r="L16" s="19">
        <f>[12]Agosto!$G$15</f>
        <v>23</v>
      </c>
      <c r="M16" s="19">
        <f>[12]Agosto!$G$16</f>
        <v>26</v>
      </c>
      <c r="N16" s="19">
        <f>[12]Agosto!$G$17</f>
        <v>30</v>
      </c>
      <c r="O16" s="19">
        <f>[12]Agosto!$G$18</f>
        <v>25</v>
      </c>
      <c r="P16" s="19">
        <f>[12]Agosto!$G$19</f>
        <v>29</v>
      </c>
      <c r="Q16" s="19">
        <f>[12]Agosto!$G$20</f>
        <v>28</v>
      </c>
      <c r="R16" s="19">
        <f>[12]Agosto!$G$21</f>
        <v>26</v>
      </c>
      <c r="S16" s="19">
        <f>[12]Agosto!$G$22</f>
        <v>33</v>
      </c>
      <c r="T16" s="19">
        <f>[12]Agosto!$G$23</f>
        <v>30</v>
      </c>
      <c r="U16" s="19">
        <f>[12]Agosto!$G$24</f>
        <v>21</v>
      </c>
      <c r="V16" s="19">
        <f>[12]Agosto!$G$25</f>
        <v>19</v>
      </c>
      <c r="W16" s="19">
        <f>[12]Agosto!$G$26</f>
        <v>16</v>
      </c>
      <c r="X16" s="19">
        <f>[12]Agosto!$G$27</f>
        <v>23</v>
      </c>
      <c r="Y16" s="19">
        <f>[12]Agosto!$G$28</f>
        <v>44</v>
      </c>
      <c r="Z16" s="19">
        <f>[12]Agosto!$G$29</f>
        <v>66</v>
      </c>
      <c r="AA16" s="19">
        <f>[12]Agosto!$G$30</f>
        <v>71</v>
      </c>
      <c r="AB16" s="19">
        <f>[12]Agosto!$G$31</f>
        <v>21</v>
      </c>
      <c r="AC16" s="19">
        <f>[12]Agosto!$G$32</f>
        <v>18</v>
      </c>
      <c r="AD16" s="19">
        <f>[12]Agosto!$G$33</f>
        <v>15</v>
      </c>
      <c r="AE16" s="19">
        <f>[12]Agosto!$G$34</f>
        <v>13</v>
      </c>
      <c r="AF16" s="19">
        <f>[12]Agosto!$G$35</f>
        <v>18</v>
      </c>
      <c r="AG16" s="39">
        <f t="shared" si="2"/>
        <v>13</v>
      </c>
      <c r="AH16" s="36">
        <f t="shared" si="1"/>
        <v>28.258064516129032</v>
      </c>
    </row>
    <row r="17" spans="1:36" ht="17.100000000000001" customHeight="1" x14ac:dyDescent="0.2">
      <c r="A17" s="16" t="s">
        <v>8</v>
      </c>
      <c r="B17" s="19">
        <f>[13]Agosto!$G$5</f>
        <v>28</v>
      </c>
      <c r="C17" s="19">
        <f>[13]Agosto!$G$6</f>
        <v>26</v>
      </c>
      <c r="D17" s="19">
        <f>[13]Agosto!$G$7</f>
        <v>31</v>
      </c>
      <c r="E17" s="19">
        <f>[13]Agosto!$G$8</f>
        <v>47</v>
      </c>
      <c r="F17" s="19">
        <f>[13]Agosto!$G$9</f>
        <v>39</v>
      </c>
      <c r="G17" s="19">
        <f>[13]Agosto!$G$10</f>
        <v>22</v>
      </c>
      <c r="H17" s="19">
        <f>[13]Agosto!$G$11</f>
        <v>35</v>
      </c>
      <c r="I17" s="19">
        <f>[13]Agosto!$G$12</f>
        <v>22</v>
      </c>
      <c r="J17" s="19">
        <f>[13]Agosto!$G$13</f>
        <v>44</v>
      </c>
      <c r="K17" s="19">
        <f>[13]Agosto!$G$14</f>
        <v>49</v>
      </c>
      <c r="L17" s="19">
        <f>[13]Agosto!$G$15</f>
        <v>33</v>
      </c>
      <c r="M17" s="19">
        <f>[13]Agosto!$G$16</f>
        <v>33</v>
      </c>
      <c r="N17" s="19">
        <f>[13]Agosto!$G$17</f>
        <v>31</v>
      </c>
      <c r="O17" s="19">
        <f>[13]Agosto!$G$18</f>
        <v>37</v>
      </c>
      <c r="P17" s="19">
        <f>[13]Agosto!$G$19</f>
        <v>27</v>
      </c>
      <c r="Q17" s="19">
        <f>[13]Agosto!$G$20</f>
        <v>32</v>
      </c>
      <c r="R17" s="19">
        <f>[13]Agosto!$G$21</f>
        <v>32</v>
      </c>
      <c r="S17" s="19">
        <f>[13]Agosto!$G$22</f>
        <v>34</v>
      </c>
      <c r="T17" s="19">
        <f>[13]Agosto!$G$23</f>
        <v>35</v>
      </c>
      <c r="U17" s="19">
        <f>[13]Agosto!$G$24</f>
        <v>31</v>
      </c>
      <c r="V17" s="19">
        <f>[13]Agosto!$G$25</f>
        <v>25</v>
      </c>
      <c r="W17" s="19">
        <f>[13]Agosto!$G$26</f>
        <v>18</v>
      </c>
      <c r="X17" s="19">
        <f>[13]Agosto!$G$27</f>
        <v>31</v>
      </c>
      <c r="Y17" s="19">
        <f>[13]Agosto!$G$28</f>
        <v>53</v>
      </c>
      <c r="Z17" s="19">
        <f>[13]Agosto!$G$29</f>
        <v>60</v>
      </c>
      <c r="AA17" s="19">
        <f>[13]Agosto!$G$30</f>
        <v>75</v>
      </c>
      <c r="AB17" s="19">
        <f>[13]Agosto!$G$31</f>
        <v>35</v>
      </c>
      <c r="AC17" s="19">
        <f>[13]Agosto!$G$32</f>
        <v>25</v>
      </c>
      <c r="AD17" s="19">
        <f>[13]Agosto!$G$33</f>
        <v>19</v>
      </c>
      <c r="AE17" s="19">
        <f>[13]Agosto!$G$34</f>
        <v>22</v>
      </c>
      <c r="AF17" s="19">
        <f>[13]Agosto!$G$35</f>
        <v>25</v>
      </c>
      <c r="AG17" s="39">
        <f>MIN(B17:AF17)</f>
        <v>18</v>
      </c>
      <c r="AH17" s="36">
        <f>AVERAGE(B17:AF17)</f>
        <v>34.064516129032256</v>
      </c>
    </row>
    <row r="18" spans="1:36" ht="17.100000000000001" customHeight="1" x14ac:dyDescent="0.2">
      <c r="A18" s="16" t="s">
        <v>9</v>
      </c>
      <c r="B18" s="19">
        <f>[14]Agosto!$G$5</f>
        <v>21</v>
      </c>
      <c r="C18" s="19">
        <f>[14]Agosto!$G$6</f>
        <v>22</v>
      </c>
      <c r="D18" s="19">
        <f>[14]Agosto!$G$7</f>
        <v>26</v>
      </c>
      <c r="E18" s="19">
        <f>[14]Agosto!$G$8</f>
        <v>40</v>
      </c>
      <c r="F18" s="19">
        <f>[14]Agosto!$G$9</f>
        <v>25</v>
      </c>
      <c r="G18" s="19">
        <f>[14]Agosto!$G$10</f>
        <v>18</v>
      </c>
      <c r="H18" s="19">
        <f>[14]Agosto!$G$11</f>
        <v>19</v>
      </c>
      <c r="I18" s="19">
        <f>[14]Agosto!$G$12</f>
        <v>18</v>
      </c>
      <c r="J18" s="19">
        <f>[14]Agosto!$G$13</f>
        <v>31</v>
      </c>
      <c r="K18" s="19">
        <f>[14]Agosto!$G$14</f>
        <v>51</v>
      </c>
      <c r="L18" s="19">
        <f>[14]Agosto!$G$15</f>
        <v>26</v>
      </c>
      <c r="M18" s="19">
        <f>[14]Agosto!$G$16</f>
        <v>25</v>
      </c>
      <c r="N18" s="19">
        <f>[14]Agosto!$G$17</f>
        <v>27</v>
      </c>
      <c r="O18" s="19">
        <f>[14]Agosto!$G$18</f>
        <v>29</v>
      </c>
      <c r="P18" s="19">
        <f>[14]Agosto!$G$19</f>
        <v>26</v>
      </c>
      <c r="Q18" s="19">
        <f>[14]Agosto!$G$20</f>
        <v>30</v>
      </c>
      <c r="R18" s="19">
        <f>[14]Agosto!$G$21</f>
        <v>28</v>
      </c>
      <c r="S18" s="19">
        <f>[14]Agosto!$G$22</f>
        <v>28</v>
      </c>
      <c r="T18" s="19">
        <f>[14]Agosto!$G$23</f>
        <v>26</v>
      </c>
      <c r="U18" s="19">
        <f>[14]Agosto!$G$24</f>
        <v>27</v>
      </c>
      <c r="V18" s="19">
        <f>[14]Agosto!$G$25</f>
        <v>19</v>
      </c>
      <c r="W18" s="19">
        <f>[14]Agosto!$G$26</f>
        <v>17</v>
      </c>
      <c r="X18" s="19">
        <f>[14]Agosto!$G$27</f>
        <v>19</v>
      </c>
      <c r="Y18" s="19">
        <f>[14]Agosto!$G$28</f>
        <v>44</v>
      </c>
      <c r="Z18" s="19">
        <f>[14]Agosto!$G$29</f>
        <v>50</v>
      </c>
      <c r="AA18" s="19">
        <f>[14]Agosto!$G$30</f>
        <v>68</v>
      </c>
      <c r="AB18" s="19">
        <v>28</v>
      </c>
      <c r="AC18" s="19">
        <v>19</v>
      </c>
      <c r="AD18" s="19">
        <v>22</v>
      </c>
      <c r="AE18" s="19">
        <v>14</v>
      </c>
      <c r="AF18" s="19">
        <v>22</v>
      </c>
      <c r="AG18" s="39">
        <f t="shared" ref="AG18:AG31" si="5">MIN(B18:AF18)</f>
        <v>14</v>
      </c>
      <c r="AH18" s="36">
        <f t="shared" ref="AH18:AH29" si="6">AVERAGE(B18:AF18)</f>
        <v>27.903225806451612</v>
      </c>
    </row>
    <row r="19" spans="1:36" ht="17.100000000000001" customHeight="1" x14ac:dyDescent="0.2">
      <c r="A19" s="16" t="s">
        <v>46</v>
      </c>
      <c r="B19" s="19">
        <f>[15]Agosto!$G$5</f>
        <v>27</v>
      </c>
      <c r="C19" s="19">
        <f>[15]Agosto!$G$6</f>
        <v>30</v>
      </c>
      <c r="D19" s="19">
        <f>[15]Agosto!$G$7</f>
        <v>33</v>
      </c>
      <c r="E19" s="19">
        <f>[15]Agosto!$G$8</f>
        <v>40</v>
      </c>
      <c r="F19" s="19">
        <f>[15]Agosto!$G$9</f>
        <v>31</v>
      </c>
      <c r="G19" s="19">
        <f>[15]Agosto!$G$10</f>
        <v>21</v>
      </c>
      <c r="H19" s="19">
        <f>[15]Agosto!$G$11</f>
        <v>24</v>
      </c>
      <c r="I19" s="19">
        <f>[15]Agosto!$G$12</f>
        <v>34</v>
      </c>
      <c r="J19" s="19">
        <f>[15]Agosto!$G$13</f>
        <v>54</v>
      </c>
      <c r="K19" s="19">
        <f>[15]Agosto!$G$14</f>
        <v>36</v>
      </c>
      <c r="L19" s="19">
        <f>[15]Agosto!$G$15</f>
        <v>22</v>
      </c>
      <c r="M19" s="19">
        <f>[15]Agosto!$G$16</f>
        <v>28</v>
      </c>
      <c r="N19" s="19">
        <f>[15]Agosto!$G$17</f>
        <v>29</v>
      </c>
      <c r="O19" s="19">
        <f>[15]Agosto!$G$18</f>
        <v>23</v>
      </c>
      <c r="P19" s="19">
        <f>[15]Agosto!$G$19</f>
        <v>23</v>
      </c>
      <c r="Q19" s="19">
        <f>[15]Agosto!$G$20</f>
        <v>15</v>
      </c>
      <c r="R19" s="19">
        <f>[15]Agosto!$G$21</f>
        <v>16</v>
      </c>
      <c r="S19" s="19">
        <f>[15]Agosto!$G$22</f>
        <v>28</v>
      </c>
      <c r="T19" s="19">
        <f>[15]Agosto!$G$23</f>
        <v>24</v>
      </c>
      <c r="U19" s="19">
        <f>[15]Agosto!$G$24</f>
        <v>21</v>
      </c>
      <c r="V19" s="19">
        <f>[15]Agosto!$G$25</f>
        <v>20</v>
      </c>
      <c r="W19" s="19">
        <f>[15]Agosto!$G$26</f>
        <v>22</v>
      </c>
      <c r="X19" s="19">
        <f>[15]Agosto!$G$27</f>
        <v>35</v>
      </c>
      <c r="Y19" s="19">
        <f>[15]Agosto!$G$28</f>
        <v>52</v>
      </c>
      <c r="Z19" s="19">
        <f>[15]Agosto!$G$29</f>
        <v>62</v>
      </c>
      <c r="AA19" s="19">
        <f>[15]Agosto!$G$30</f>
        <v>65</v>
      </c>
      <c r="AB19" s="18">
        <v>21</v>
      </c>
      <c r="AC19" s="18">
        <v>16</v>
      </c>
      <c r="AD19" s="18">
        <v>15</v>
      </c>
      <c r="AE19" s="18">
        <v>13</v>
      </c>
      <c r="AF19" s="18">
        <v>18</v>
      </c>
      <c r="AG19" s="39">
        <f t="shared" ref="AG19" si="7">MIN(B19:AF19)</f>
        <v>13</v>
      </c>
      <c r="AH19" s="36">
        <f t="shared" ref="AH19" si="8">AVERAGE(B19:AF19)</f>
        <v>28.967741935483872</v>
      </c>
    </row>
    <row r="20" spans="1:36" ht="17.100000000000001" customHeight="1" x14ac:dyDescent="0.2">
      <c r="A20" s="16" t="s">
        <v>10</v>
      </c>
      <c r="B20" s="19">
        <f>[16]Agosto!$G$5</f>
        <v>20</v>
      </c>
      <c r="C20" s="19">
        <f>[16]Agosto!$G$6</f>
        <v>23</v>
      </c>
      <c r="D20" s="19">
        <f>[16]Agosto!$G$7</f>
        <v>26</v>
      </c>
      <c r="E20" s="19">
        <f>[16]Agosto!$G$8</f>
        <v>44</v>
      </c>
      <c r="F20" s="19">
        <f>[16]Agosto!$G$9</f>
        <v>29</v>
      </c>
      <c r="G20" s="19">
        <f>[16]Agosto!$G$10</f>
        <v>17</v>
      </c>
      <c r="H20" s="19">
        <f>[16]Agosto!$G$11</f>
        <v>21</v>
      </c>
      <c r="I20" s="19">
        <f>[16]Agosto!$G$12</f>
        <v>20</v>
      </c>
      <c r="J20" s="19">
        <f>[16]Agosto!$G$13</f>
        <v>39</v>
      </c>
      <c r="K20" s="19">
        <f>[16]Agosto!$G$14</f>
        <v>43</v>
      </c>
      <c r="L20" s="19">
        <f>[16]Agosto!$G$15</f>
        <v>20</v>
      </c>
      <c r="M20" s="19">
        <f>[16]Agosto!$G$16</f>
        <v>26</v>
      </c>
      <c r="N20" s="19">
        <f>[16]Agosto!$G$17</f>
        <v>26</v>
      </c>
      <c r="O20" s="19">
        <f>[16]Agosto!$G$18</f>
        <v>27</v>
      </c>
      <c r="P20" s="19">
        <f>[16]Agosto!$G$19</f>
        <v>25</v>
      </c>
      <c r="Q20" s="19">
        <f>[16]Agosto!$G$20</f>
        <v>29</v>
      </c>
      <c r="R20" s="19">
        <f>[16]Agosto!$G$21</f>
        <v>27</v>
      </c>
      <c r="S20" s="19">
        <f>[16]Agosto!$G$22</f>
        <v>28</v>
      </c>
      <c r="T20" s="19">
        <f>[16]Agosto!$G$23</f>
        <v>27</v>
      </c>
      <c r="U20" s="19">
        <f>[16]Agosto!$G$24</f>
        <v>27</v>
      </c>
      <c r="V20" s="19">
        <f>[16]Agosto!$G$25</f>
        <v>18</v>
      </c>
      <c r="W20" s="19">
        <f>[16]Agosto!$G$26</f>
        <v>16</v>
      </c>
      <c r="X20" s="19">
        <f>[16]Agosto!$G$27</f>
        <v>28</v>
      </c>
      <c r="Y20" s="19">
        <f>[16]Agosto!$G$28</f>
        <v>49</v>
      </c>
      <c r="Z20" s="19">
        <f>[16]Agosto!$G$29</f>
        <v>62</v>
      </c>
      <c r="AA20" s="19">
        <f>[16]Agosto!$G$30</f>
        <v>69</v>
      </c>
      <c r="AB20" s="19">
        <f>[16]Agosto!$G$31</f>
        <v>24</v>
      </c>
      <c r="AC20" s="19">
        <f>[16]Agosto!$G$32</f>
        <v>17</v>
      </c>
      <c r="AD20" s="19">
        <f>[16]Agosto!$G$33</f>
        <v>15</v>
      </c>
      <c r="AE20" s="19">
        <f>[16]Agosto!$G$34</f>
        <v>15</v>
      </c>
      <c r="AF20" s="19">
        <f>[16]Agosto!$G$35</f>
        <v>19</v>
      </c>
      <c r="AG20" s="39">
        <f t="shared" si="5"/>
        <v>15</v>
      </c>
      <c r="AH20" s="36">
        <f t="shared" si="6"/>
        <v>28.258064516129032</v>
      </c>
    </row>
    <row r="21" spans="1:36" ht="17.100000000000001" customHeight="1" x14ac:dyDescent="0.2">
      <c r="A21" s="16" t="s">
        <v>11</v>
      </c>
      <c r="B21" s="19">
        <f>[17]Agosto!$G$5</f>
        <v>21</v>
      </c>
      <c r="C21" s="19">
        <f>[17]Agosto!$G$6</f>
        <v>23</v>
      </c>
      <c r="D21" s="19">
        <f>[17]Agosto!$G$7</f>
        <v>24</v>
      </c>
      <c r="E21" s="19">
        <f>[17]Agosto!$G$8</f>
        <v>37</v>
      </c>
      <c r="F21" s="19">
        <f>[17]Agosto!$G$9</f>
        <v>23</v>
      </c>
      <c r="G21" s="19">
        <f>[17]Agosto!$G$10</f>
        <v>15</v>
      </c>
      <c r="H21" s="19">
        <f>[17]Agosto!$G$11</f>
        <v>19</v>
      </c>
      <c r="I21" s="19">
        <f>[17]Agosto!$G$12</f>
        <v>24</v>
      </c>
      <c r="J21" s="19">
        <f>[17]Agosto!$G$13</f>
        <v>35</v>
      </c>
      <c r="K21" s="19">
        <f>[17]Agosto!$G$14</f>
        <v>35</v>
      </c>
      <c r="L21" s="19">
        <f>[17]Agosto!$G$15</f>
        <v>21</v>
      </c>
      <c r="M21" s="19">
        <f>[17]Agosto!$G$16</f>
        <v>21</v>
      </c>
      <c r="N21" s="19">
        <f>[17]Agosto!$G$17</f>
        <v>28</v>
      </c>
      <c r="O21" s="19">
        <f>[17]Agosto!$G$18</f>
        <v>22</v>
      </c>
      <c r="P21" s="19">
        <f>[17]Agosto!$G$19</f>
        <v>27</v>
      </c>
      <c r="Q21" s="19">
        <f>[17]Agosto!$G$20</f>
        <v>25</v>
      </c>
      <c r="R21" s="19">
        <f>[17]Agosto!$G$21</f>
        <v>24</v>
      </c>
      <c r="S21" s="19">
        <f>[17]Agosto!$G$22</f>
        <v>32</v>
      </c>
      <c r="T21" s="19">
        <f>[17]Agosto!$G$23</f>
        <v>24</v>
      </c>
      <c r="U21" s="19">
        <f>[17]Agosto!$G$24</f>
        <v>20</v>
      </c>
      <c r="V21" s="19">
        <f>[17]Agosto!$G$25</f>
        <v>18</v>
      </c>
      <c r="W21" s="19">
        <f>[17]Agosto!$G$26</f>
        <v>17</v>
      </c>
      <c r="X21" s="19">
        <f>[17]Agosto!$G$27</f>
        <v>25</v>
      </c>
      <c r="Y21" s="19">
        <f>[17]Agosto!$G$28</f>
        <v>40</v>
      </c>
      <c r="Z21" s="19">
        <f>[17]Agosto!$G$29</f>
        <v>57</v>
      </c>
      <c r="AA21" s="19">
        <f>[17]Agosto!$G$30</f>
        <v>65</v>
      </c>
      <c r="AB21" s="19">
        <f>[17]Agosto!$G$31</f>
        <v>20</v>
      </c>
      <c r="AC21" s="19">
        <f>[17]Agosto!$G$32</f>
        <v>17</v>
      </c>
      <c r="AD21" s="19">
        <f>[17]Agosto!$G$33</f>
        <v>18</v>
      </c>
      <c r="AE21" s="19">
        <f>[17]Agosto!$G$34</f>
        <v>13</v>
      </c>
      <c r="AF21" s="19">
        <f>[17]Agosto!$G$35</f>
        <v>16</v>
      </c>
      <c r="AG21" s="39">
        <f>MIN(B21:AF21)</f>
        <v>13</v>
      </c>
      <c r="AH21" s="36">
        <f>AVERAGE(B21:AF21)</f>
        <v>26</v>
      </c>
    </row>
    <row r="22" spans="1:36" ht="17.100000000000001" customHeight="1" x14ac:dyDescent="0.2">
      <c r="A22" s="16" t="s">
        <v>12</v>
      </c>
      <c r="B22" s="19">
        <f>[18]Agosto!$G$5</f>
        <v>32</v>
      </c>
      <c r="C22" s="19">
        <f>[18]Agosto!$G$6</f>
        <v>35</v>
      </c>
      <c r="D22" s="19">
        <f>[18]Agosto!$G$7</f>
        <v>36</v>
      </c>
      <c r="E22" s="19">
        <f>[18]Agosto!$G$8</f>
        <v>39</v>
      </c>
      <c r="F22" s="19">
        <f>[18]Agosto!$G$9</f>
        <v>29</v>
      </c>
      <c r="G22" s="19">
        <f>[18]Agosto!$G$10</f>
        <v>22</v>
      </c>
      <c r="H22" s="19">
        <f>[18]Agosto!$G$11</f>
        <v>25</v>
      </c>
      <c r="I22" s="19">
        <f>[18]Agosto!$G$12</f>
        <v>34</v>
      </c>
      <c r="J22" s="19">
        <f>[18]Agosto!$G$13</f>
        <v>47</v>
      </c>
      <c r="K22" s="19">
        <f>[18]Agosto!$G$14</f>
        <v>41</v>
      </c>
      <c r="L22" s="19">
        <f>[18]Agosto!$G$15</f>
        <v>30</v>
      </c>
      <c r="M22" s="19">
        <f>[18]Agosto!$G$16</f>
        <v>29</v>
      </c>
      <c r="N22" s="19">
        <f>[18]Agosto!$G$17</f>
        <v>31</v>
      </c>
      <c r="O22" s="19">
        <f>[18]Agosto!$G$18</f>
        <v>20</v>
      </c>
      <c r="P22" s="19">
        <f>[18]Agosto!$G$19</f>
        <v>25</v>
      </c>
      <c r="Q22" s="19">
        <f>[18]Agosto!$G$20</f>
        <v>21</v>
      </c>
      <c r="R22" s="19">
        <f>[18]Agosto!$G$21</f>
        <v>23</v>
      </c>
      <c r="S22" s="19">
        <f>[18]Agosto!$G$22</f>
        <v>30</v>
      </c>
      <c r="T22" s="19">
        <f>[18]Agosto!$G$23</f>
        <v>24</v>
      </c>
      <c r="U22" s="19">
        <f>[18]Agosto!$G$24</f>
        <v>22</v>
      </c>
      <c r="V22" s="19">
        <f>[18]Agosto!$G$25</f>
        <v>24</v>
      </c>
      <c r="W22" s="19">
        <f>[18]Agosto!$G$26</f>
        <v>21</v>
      </c>
      <c r="X22" s="19">
        <f>[18]Agosto!$G$27</f>
        <v>34</v>
      </c>
      <c r="Y22" s="19">
        <f>[18]Agosto!$G$28</f>
        <v>38</v>
      </c>
      <c r="Z22" s="19">
        <f>[18]Agosto!$G$29</f>
        <v>53</v>
      </c>
      <c r="AA22" s="19">
        <f>[18]Agosto!$G$30</f>
        <v>59</v>
      </c>
      <c r="AB22" s="19">
        <f>[18]Agosto!$G$31</f>
        <v>10</v>
      </c>
      <c r="AC22" s="19">
        <f>[18]Agosto!$G$32</f>
        <v>16</v>
      </c>
      <c r="AD22" s="19">
        <f>[18]Agosto!$G$33</f>
        <v>14</v>
      </c>
      <c r="AE22" s="19">
        <f>[18]Agosto!$G$34</f>
        <v>15</v>
      </c>
      <c r="AF22" s="19">
        <f>[18]Agosto!$G$35</f>
        <v>19</v>
      </c>
      <c r="AG22" s="39">
        <f t="shared" si="5"/>
        <v>10</v>
      </c>
      <c r="AH22" s="36">
        <f t="shared" si="6"/>
        <v>28.967741935483872</v>
      </c>
    </row>
    <row r="23" spans="1:36" ht="17.100000000000001" customHeight="1" x14ac:dyDescent="0.2">
      <c r="A23" s="16" t="s">
        <v>13</v>
      </c>
      <c r="B23" s="19">
        <f>[19]Agosto!$G$5</f>
        <v>24</v>
      </c>
      <c r="C23" s="19">
        <f>[19]Agosto!$G$6</f>
        <v>25</v>
      </c>
      <c r="D23" s="19">
        <f>[19]Agosto!$G$7</f>
        <v>31</v>
      </c>
      <c r="E23" s="19">
        <f>[19]Agosto!$G$8</f>
        <v>25</v>
      </c>
      <c r="F23" s="19">
        <f>[19]Agosto!$G$9</f>
        <v>22</v>
      </c>
      <c r="G23" s="19">
        <f>[19]Agosto!$G$10</f>
        <v>14</v>
      </c>
      <c r="H23" s="19">
        <f>[19]Agosto!$G$11</f>
        <v>20</v>
      </c>
      <c r="I23" s="19">
        <f>[19]Agosto!$G$12</f>
        <v>26</v>
      </c>
      <c r="J23" s="19">
        <f>[19]Agosto!$G$13</f>
        <v>43</v>
      </c>
      <c r="K23" s="19">
        <f>[19]Agosto!$G$14</f>
        <v>45</v>
      </c>
      <c r="L23" s="19">
        <f>[19]Agosto!$G$15</f>
        <v>29</v>
      </c>
      <c r="M23" s="19">
        <f>[19]Agosto!$G$16</f>
        <v>26</v>
      </c>
      <c r="N23" s="19">
        <f>[19]Agosto!$G$17</f>
        <v>29</v>
      </c>
      <c r="O23" s="19">
        <f>[19]Agosto!$G$18</f>
        <v>30</v>
      </c>
      <c r="P23" s="19">
        <f>[19]Agosto!$G$19</f>
        <v>24</v>
      </c>
      <c r="Q23" s="19">
        <f>[19]Agosto!$G$20</f>
        <v>17</v>
      </c>
      <c r="R23" s="19">
        <f>[19]Agosto!$G$21</f>
        <v>19</v>
      </c>
      <c r="S23" s="19">
        <f>[19]Agosto!$G$22</f>
        <v>23</v>
      </c>
      <c r="T23" s="19">
        <f>[19]Agosto!$G$23</f>
        <v>16</v>
      </c>
      <c r="U23" s="19">
        <f>[19]Agosto!$G$24</f>
        <v>19</v>
      </c>
      <c r="V23" s="19">
        <f>[19]Agosto!$G$25</f>
        <v>18</v>
      </c>
      <c r="W23" s="19">
        <f>[19]Agosto!$G$26</f>
        <v>20</v>
      </c>
      <c r="X23" s="19">
        <f>[19]Agosto!$G$27</f>
        <v>34</v>
      </c>
      <c r="Y23" s="19">
        <f>[19]Agosto!$G$28</f>
        <v>43</v>
      </c>
      <c r="Z23" s="19">
        <f>[19]Agosto!$G$29</f>
        <v>55</v>
      </c>
      <c r="AA23" s="19">
        <f>[19]Agosto!$G$30</f>
        <v>60</v>
      </c>
      <c r="AB23" s="19">
        <f>[19]Agosto!$G$31</f>
        <v>26</v>
      </c>
      <c r="AC23" s="19">
        <f>[19]Agosto!$G$32</f>
        <v>17</v>
      </c>
      <c r="AD23" s="19">
        <f>[19]Agosto!$G$33</f>
        <v>12</v>
      </c>
      <c r="AE23" s="19">
        <f>[19]Agosto!$G$34</f>
        <v>14</v>
      </c>
      <c r="AF23" s="19">
        <f>[19]Agosto!$G$35</f>
        <v>22</v>
      </c>
      <c r="AG23" s="39">
        <f t="shared" si="5"/>
        <v>12</v>
      </c>
      <c r="AH23" s="36">
        <f t="shared" si="6"/>
        <v>26.70967741935484</v>
      </c>
    </row>
    <row r="24" spans="1:36" ht="17.100000000000001" customHeight="1" x14ac:dyDescent="0.2">
      <c r="A24" s="16" t="s">
        <v>14</v>
      </c>
      <c r="B24" s="19">
        <f>[20]Agosto!$G$5</f>
        <v>22</v>
      </c>
      <c r="C24" s="19">
        <f>[20]Agosto!$G$6</f>
        <v>17</v>
      </c>
      <c r="D24" s="19">
        <f>[20]Agosto!$G$7</f>
        <v>18</v>
      </c>
      <c r="E24" s="19">
        <f>[20]Agosto!$G$8</f>
        <v>17</v>
      </c>
      <c r="F24" s="19">
        <f>[20]Agosto!$G$9</f>
        <v>16</v>
      </c>
      <c r="G24" s="19">
        <f>[20]Agosto!$G$10</f>
        <v>16</v>
      </c>
      <c r="H24" s="19">
        <f>[20]Agosto!$G$11</f>
        <v>18</v>
      </c>
      <c r="I24" s="19">
        <f>[20]Agosto!$G$12</f>
        <v>21</v>
      </c>
      <c r="J24" s="19">
        <f>[20]Agosto!$G$13</f>
        <v>14</v>
      </c>
      <c r="K24" s="19">
        <f>[20]Agosto!$G$14</f>
        <v>30</v>
      </c>
      <c r="L24" s="19">
        <f>[20]Agosto!$G$15</f>
        <v>26</v>
      </c>
      <c r="M24" s="19">
        <f>[20]Agosto!$G$16</f>
        <v>24</v>
      </c>
      <c r="N24" s="19">
        <f>[20]Agosto!$G$17</f>
        <v>18</v>
      </c>
      <c r="O24" s="19">
        <f>[20]Agosto!$G$18</f>
        <v>28</v>
      </c>
      <c r="P24" s="19">
        <f>[20]Agosto!$G$19</f>
        <v>24</v>
      </c>
      <c r="Q24" s="19">
        <f>[20]Agosto!$G$20</f>
        <v>20</v>
      </c>
      <c r="R24" s="19">
        <f>[20]Agosto!$G$21</f>
        <v>21</v>
      </c>
      <c r="S24" s="19">
        <f>[20]Agosto!$G$22</f>
        <v>28</v>
      </c>
      <c r="T24" s="19">
        <f>[20]Agosto!$G$23</f>
        <v>20</v>
      </c>
      <c r="U24" s="19">
        <f>[20]Agosto!$G$24</f>
        <v>22</v>
      </c>
      <c r="V24" s="19">
        <f>[20]Agosto!$G$25</f>
        <v>20</v>
      </c>
      <c r="W24" s="19">
        <f>[20]Agosto!$G$26</f>
        <v>17</v>
      </c>
      <c r="X24" s="19">
        <f>[20]Agosto!$G$27</f>
        <v>14</v>
      </c>
      <c r="Y24" s="19">
        <f>[20]Agosto!$G$28</f>
        <v>18</v>
      </c>
      <c r="Z24" s="19">
        <f>[20]Agosto!$G$29</f>
        <v>20</v>
      </c>
      <c r="AA24" s="19">
        <f>[20]Agosto!$G$30</f>
        <v>43</v>
      </c>
      <c r="AB24" s="19">
        <f>[20]Agosto!$G$31</f>
        <v>41</v>
      </c>
      <c r="AC24" s="19">
        <f>[20]Agosto!$G$32</f>
        <v>21</v>
      </c>
      <c r="AD24" s="19">
        <f>[20]Agosto!$G$33</f>
        <v>16</v>
      </c>
      <c r="AE24" s="19">
        <f>[20]Agosto!$G$34</f>
        <v>18</v>
      </c>
      <c r="AF24" s="19">
        <f>[20]Agosto!$G$35</f>
        <v>21</v>
      </c>
      <c r="AG24" s="39">
        <f t="shared" si="5"/>
        <v>14</v>
      </c>
      <c r="AH24" s="36">
        <f t="shared" si="6"/>
        <v>21.580645161290324</v>
      </c>
    </row>
    <row r="25" spans="1:36" ht="17.100000000000001" customHeight="1" x14ac:dyDescent="0.2">
      <c r="A25" s="16" t="s">
        <v>15</v>
      </c>
      <c r="B25" s="19">
        <f>[21]Agosto!$G$5</f>
        <v>25</v>
      </c>
      <c r="C25" s="19">
        <f>[21]Agosto!$G$6</f>
        <v>32</v>
      </c>
      <c r="D25" s="19">
        <f>[21]Agosto!$G$7</f>
        <v>31</v>
      </c>
      <c r="E25" s="19">
        <f>[21]Agosto!$G$8</f>
        <v>48</v>
      </c>
      <c r="F25" s="19">
        <f>[21]Agosto!$G$9</f>
        <v>32</v>
      </c>
      <c r="G25" s="19">
        <f>[21]Agosto!$G$10</f>
        <v>23</v>
      </c>
      <c r="H25" s="19">
        <f>[21]Agosto!$G$11</f>
        <v>22</v>
      </c>
      <c r="I25" s="19">
        <f>[21]Agosto!$G$12</f>
        <v>29</v>
      </c>
      <c r="J25" s="19">
        <f>[21]Agosto!$G$13</f>
        <v>48</v>
      </c>
      <c r="K25" s="19">
        <f>[21]Agosto!$G$14</f>
        <v>44</v>
      </c>
      <c r="L25" s="19">
        <f>[21]Agosto!$G$15</f>
        <v>22</v>
      </c>
      <c r="M25" s="19">
        <f>[21]Agosto!$G$16</f>
        <v>24</v>
      </c>
      <c r="N25" s="19">
        <f>[21]Agosto!$G$17</f>
        <v>30</v>
      </c>
      <c r="O25" s="19">
        <f>[21]Agosto!$G$18</f>
        <v>32</v>
      </c>
      <c r="P25" s="19">
        <f>[21]Agosto!$G$19</f>
        <v>27</v>
      </c>
      <c r="Q25" s="19">
        <f>[21]Agosto!$G$20</f>
        <v>27</v>
      </c>
      <c r="R25" s="19">
        <f>[21]Agosto!$G$21</f>
        <v>26</v>
      </c>
      <c r="S25" s="19">
        <f>[21]Agosto!$G$22</f>
        <v>35</v>
      </c>
      <c r="T25" s="19">
        <f>[21]Agosto!$G$23</f>
        <v>31</v>
      </c>
      <c r="U25" s="19">
        <f>[21]Agosto!$G$24</f>
        <v>24</v>
      </c>
      <c r="V25" s="19">
        <f>[21]Agosto!$G$25</f>
        <v>22</v>
      </c>
      <c r="W25" s="19">
        <f>[21]Agosto!$G$26</f>
        <v>19</v>
      </c>
      <c r="X25" s="19">
        <f>[21]Agosto!$G$27</f>
        <v>32</v>
      </c>
      <c r="Y25" s="19">
        <f>[21]Agosto!$G$28</f>
        <v>65</v>
      </c>
      <c r="Z25" s="19">
        <f>[21]Agosto!$G$29</f>
        <v>78</v>
      </c>
      <c r="AA25" s="19">
        <f>[21]Agosto!$G$30</f>
        <v>87</v>
      </c>
      <c r="AB25" s="19">
        <f>[21]Agosto!$G$31</f>
        <v>22</v>
      </c>
      <c r="AC25" s="19">
        <f>[21]Agosto!$G$32</f>
        <v>13</v>
      </c>
      <c r="AD25" s="19">
        <f>[21]Agosto!$G$33</f>
        <v>19</v>
      </c>
      <c r="AE25" s="19">
        <f>[21]Agosto!$G$34</f>
        <v>14</v>
      </c>
      <c r="AF25" s="19">
        <f>[21]Agosto!$G$35</f>
        <v>21</v>
      </c>
      <c r="AG25" s="39">
        <f t="shared" si="5"/>
        <v>13</v>
      </c>
      <c r="AH25" s="36">
        <f t="shared" si="6"/>
        <v>32.387096774193552</v>
      </c>
    </row>
    <row r="26" spans="1:36" ht="17.100000000000001" customHeight="1" x14ac:dyDescent="0.2">
      <c r="A26" s="16" t="s">
        <v>16</v>
      </c>
      <c r="B26" s="19">
        <f>[22]Agosto!$G$5</f>
        <v>26</v>
      </c>
      <c r="C26" s="19">
        <f>[22]Agosto!$G$6</f>
        <v>37</v>
      </c>
      <c r="D26" s="19">
        <f>[22]Agosto!$G$7</f>
        <v>49</v>
      </c>
      <c r="E26" s="19">
        <f>[22]Agosto!$G$8</f>
        <v>49</v>
      </c>
      <c r="F26" s="19">
        <f>[22]Agosto!$G$9</f>
        <v>31</v>
      </c>
      <c r="G26" s="19">
        <f>[22]Agosto!$G$10</f>
        <v>23</v>
      </c>
      <c r="H26" s="19">
        <f>[22]Agosto!$G$11</f>
        <v>21</v>
      </c>
      <c r="I26" s="19">
        <f>[22]Agosto!$G$12</f>
        <v>31</v>
      </c>
      <c r="J26" s="19">
        <f>[22]Agosto!$G$13</f>
        <v>46</v>
      </c>
      <c r="K26" s="19">
        <f>[22]Agosto!$G$14</f>
        <v>31</v>
      </c>
      <c r="L26" s="19">
        <f>[22]Agosto!$G$15</f>
        <v>21</v>
      </c>
      <c r="M26" s="19">
        <f>[22]Agosto!$G$16</f>
        <v>26</v>
      </c>
      <c r="N26" s="19">
        <f>[22]Agosto!$G$17</f>
        <v>39</v>
      </c>
      <c r="O26" s="19">
        <f>[22]Agosto!$G$18</f>
        <v>27</v>
      </c>
      <c r="P26" s="19">
        <f>[22]Agosto!$G$19</f>
        <v>23</v>
      </c>
      <c r="Q26" s="19">
        <f>[22]Agosto!$G$20</f>
        <v>18</v>
      </c>
      <c r="R26" s="19">
        <f>[22]Agosto!$G$21</f>
        <v>27</v>
      </c>
      <c r="S26" s="19">
        <f>[22]Agosto!$G$22</f>
        <v>22</v>
      </c>
      <c r="T26" s="19">
        <f>[22]Agosto!$G$23</f>
        <v>20</v>
      </c>
      <c r="U26" s="19">
        <f>[22]Agosto!$G$24</f>
        <v>19</v>
      </c>
      <c r="V26" s="19">
        <f>[22]Agosto!$G$25</f>
        <v>19</v>
      </c>
      <c r="W26" s="19">
        <f>[22]Agosto!$G$26</f>
        <v>21</v>
      </c>
      <c r="X26" s="19">
        <f>[22]Agosto!$G$27</f>
        <v>34</v>
      </c>
      <c r="Y26" s="19">
        <f>[22]Agosto!$G$28</f>
        <v>43</v>
      </c>
      <c r="Z26" s="19">
        <f>[22]Agosto!$G$29</f>
        <v>55</v>
      </c>
      <c r="AA26" s="19" t="str">
        <f>[22]Agosto!$G$30</f>
        <v>*</v>
      </c>
      <c r="AB26" s="19">
        <f>[22]Agosto!$G$31</f>
        <v>19</v>
      </c>
      <c r="AC26" s="19">
        <f>[22]Agosto!$G$32</f>
        <v>14</v>
      </c>
      <c r="AD26" s="19">
        <f>[22]Agosto!$G$33</f>
        <v>12</v>
      </c>
      <c r="AE26" s="19">
        <f>[22]Agosto!$G$34</f>
        <v>10</v>
      </c>
      <c r="AF26" s="19">
        <f>[22]Agosto!$G$35</f>
        <v>18</v>
      </c>
      <c r="AG26" s="39">
        <f t="shared" si="5"/>
        <v>10</v>
      </c>
      <c r="AH26" s="36">
        <f t="shared" si="6"/>
        <v>27.7</v>
      </c>
    </row>
    <row r="27" spans="1:36" ht="17.100000000000001" customHeight="1" x14ac:dyDescent="0.2">
      <c r="A27" s="16" t="s">
        <v>17</v>
      </c>
      <c r="B27" s="19">
        <f>[23]Agosto!$G$5</f>
        <v>19</v>
      </c>
      <c r="C27" s="19">
        <f>[23]Agosto!$G$6</f>
        <v>20</v>
      </c>
      <c r="D27" s="19">
        <f>[23]Agosto!$G$7</f>
        <v>22</v>
      </c>
      <c r="E27" s="19">
        <f>[23]Agosto!$G$8</f>
        <v>39</v>
      </c>
      <c r="F27" s="19">
        <f>[23]Agosto!$G$9</f>
        <v>19</v>
      </c>
      <c r="G27" s="19">
        <f>[23]Agosto!$G$10</f>
        <v>16</v>
      </c>
      <c r="H27" s="19">
        <f>[23]Agosto!$G$11</f>
        <v>18</v>
      </c>
      <c r="I27" s="19">
        <f>[23]Agosto!$G$12</f>
        <v>18</v>
      </c>
      <c r="J27" s="19">
        <f>[23]Agosto!$G$13</f>
        <v>28</v>
      </c>
      <c r="K27" s="19">
        <f>[23]Agosto!$G$14</f>
        <v>41</v>
      </c>
      <c r="L27" s="19">
        <f>[23]Agosto!$G$15</f>
        <v>22</v>
      </c>
      <c r="M27" s="19">
        <f>[23]Agosto!$G$16</f>
        <v>21</v>
      </c>
      <c r="N27" s="19">
        <f>[23]Agosto!$G$17</f>
        <v>24</v>
      </c>
      <c r="O27" s="19">
        <f>[23]Agosto!$G$18</f>
        <v>23</v>
      </c>
      <c r="P27" s="19">
        <f>[23]Agosto!$G$19</f>
        <v>26</v>
      </c>
      <c r="Q27" s="19">
        <f>[23]Agosto!$G$20</f>
        <v>28</v>
      </c>
      <c r="R27" s="19">
        <f>[23]Agosto!$G$21</f>
        <v>27</v>
      </c>
      <c r="S27" s="19">
        <f>[23]Agosto!$G$22</f>
        <v>29</v>
      </c>
      <c r="T27" s="19">
        <f>[23]Agosto!$G$23</f>
        <v>25</v>
      </c>
      <c r="U27" s="19">
        <f>[23]Agosto!$G$24</f>
        <v>19</v>
      </c>
      <c r="V27" s="18">
        <v>18</v>
      </c>
      <c r="W27" s="19">
        <v>15</v>
      </c>
      <c r="X27" s="19">
        <v>20</v>
      </c>
      <c r="Y27" s="19">
        <v>41</v>
      </c>
      <c r="Z27" s="19">
        <v>55</v>
      </c>
      <c r="AA27" s="19">
        <v>63</v>
      </c>
      <c r="AB27" s="19">
        <v>22</v>
      </c>
      <c r="AC27" s="19">
        <v>19</v>
      </c>
      <c r="AD27" s="19">
        <v>18</v>
      </c>
      <c r="AE27" s="19">
        <v>13</v>
      </c>
      <c r="AF27" s="19">
        <v>18</v>
      </c>
      <c r="AG27" s="39">
        <f t="shared" si="5"/>
        <v>13</v>
      </c>
      <c r="AH27" s="36">
        <f t="shared" si="6"/>
        <v>25.35483870967742</v>
      </c>
      <c r="AJ27" s="45" t="s">
        <v>52</v>
      </c>
    </row>
    <row r="28" spans="1:36" ht="17.100000000000001" customHeight="1" x14ac:dyDescent="0.2">
      <c r="A28" s="16" t="s">
        <v>18</v>
      </c>
      <c r="B28" s="19">
        <f>[24]Agosto!$G$5</f>
        <v>22</v>
      </c>
      <c r="C28" s="19">
        <f>[24]Agosto!$G$6</f>
        <v>22</v>
      </c>
      <c r="D28" s="19">
        <f>[24]Agosto!$G$7</f>
        <v>21</v>
      </c>
      <c r="E28" s="19">
        <f>[24]Agosto!$G$8</f>
        <v>23</v>
      </c>
      <c r="F28" s="19">
        <f>[24]Agosto!$G$9</f>
        <v>19</v>
      </c>
      <c r="G28" s="19">
        <f>[24]Agosto!$G$10</f>
        <v>16</v>
      </c>
      <c r="H28" s="19">
        <f>[24]Agosto!$G$11</f>
        <v>18</v>
      </c>
      <c r="I28" s="19">
        <f>[24]Agosto!$G$12</f>
        <v>20</v>
      </c>
      <c r="J28" s="19">
        <f>[24]Agosto!$G$13</f>
        <v>23</v>
      </c>
      <c r="K28" s="19">
        <f>[24]Agosto!$G$14</f>
        <v>60</v>
      </c>
      <c r="L28" s="19">
        <f>[24]Agosto!$G$15</f>
        <v>27</v>
      </c>
      <c r="M28" s="19">
        <f>[24]Agosto!$G$16</f>
        <v>22</v>
      </c>
      <c r="N28" s="19">
        <f>[24]Agosto!$G$17</f>
        <v>19</v>
      </c>
      <c r="O28" s="19">
        <f>[24]Agosto!$G$18</f>
        <v>24</v>
      </c>
      <c r="P28" s="19">
        <f>[24]Agosto!$G$19</f>
        <v>17</v>
      </c>
      <c r="Q28" s="19">
        <f>[24]Agosto!$G$20</f>
        <v>14</v>
      </c>
      <c r="R28" s="19">
        <f>[24]Agosto!$G$21</f>
        <v>18</v>
      </c>
      <c r="S28" s="19">
        <f>[24]Agosto!$G$22</f>
        <v>19</v>
      </c>
      <c r="T28" s="19">
        <f>[24]Agosto!$G$23</f>
        <v>17</v>
      </c>
      <c r="U28" s="19">
        <f>[24]Agosto!$G$24</f>
        <v>18</v>
      </c>
      <c r="V28" s="19">
        <f>[24]Agosto!$G$25</f>
        <v>18</v>
      </c>
      <c r="W28" s="19">
        <f>[24]Agosto!$G$26</f>
        <v>17</v>
      </c>
      <c r="X28" s="19">
        <f>[24]Agosto!$G$27</f>
        <v>18</v>
      </c>
      <c r="Y28" s="19">
        <f>[24]Agosto!$G$28</f>
        <v>19</v>
      </c>
      <c r="Z28" s="19">
        <f>[24]Agosto!$G$29</f>
        <v>43</v>
      </c>
      <c r="AA28" s="19">
        <f>[24]Agosto!$G$30</f>
        <v>60</v>
      </c>
      <c r="AB28" s="19">
        <f>[24]Agosto!$G$31</f>
        <v>29</v>
      </c>
      <c r="AC28" s="19">
        <f>[24]Agosto!$G$32</f>
        <v>12</v>
      </c>
      <c r="AD28" s="19">
        <f>[24]Agosto!$G$33</f>
        <v>10</v>
      </c>
      <c r="AE28" s="19" t="str">
        <f>[24]Agosto!$G$34</f>
        <v>*</v>
      </c>
      <c r="AF28" s="19" t="str">
        <f>[24]Agosto!$G$35</f>
        <v>*</v>
      </c>
      <c r="AG28" s="39">
        <f>MIN(B28:AF28)</f>
        <v>10</v>
      </c>
      <c r="AH28" s="36">
        <f t="shared" si="6"/>
        <v>22.931034482758619</v>
      </c>
    </row>
    <row r="29" spans="1:36" ht="17.100000000000001" customHeight="1" x14ac:dyDescent="0.2">
      <c r="A29" s="16" t="s">
        <v>19</v>
      </c>
      <c r="B29" s="19">
        <f>[25]Agosto!$G$5</f>
        <v>23</v>
      </c>
      <c r="C29" s="19">
        <f>[25]Agosto!$G$6</f>
        <v>28</v>
      </c>
      <c r="D29" s="19">
        <f>[25]Agosto!$G$7</f>
        <v>42</v>
      </c>
      <c r="E29" s="19">
        <f>[25]Agosto!$G$8</f>
        <v>43</v>
      </c>
      <c r="F29" s="19">
        <f>[25]Agosto!$G$9</f>
        <v>36</v>
      </c>
      <c r="G29" s="19">
        <f>[25]Agosto!$G$10</f>
        <v>26</v>
      </c>
      <c r="H29" s="19">
        <f>[25]Agosto!$G$11</f>
        <v>23</v>
      </c>
      <c r="I29" s="19">
        <f>[25]Agosto!$G$12</f>
        <v>26</v>
      </c>
      <c r="J29" s="19">
        <f>[25]Agosto!$G$13</f>
        <v>42</v>
      </c>
      <c r="K29" s="19">
        <f>[25]Agosto!$G$14</f>
        <v>42</v>
      </c>
      <c r="L29" s="19">
        <f>[25]Agosto!$G$15</f>
        <v>26</v>
      </c>
      <c r="M29" s="19">
        <f>[25]Agosto!$G$16</f>
        <v>30</v>
      </c>
      <c r="N29" s="19">
        <f>[25]Agosto!$G$17</f>
        <v>49</v>
      </c>
      <c r="O29" s="19">
        <f>[25]Agosto!$G$18</f>
        <v>34</v>
      </c>
      <c r="P29" s="19">
        <f>[25]Agosto!$G$19</f>
        <v>26</v>
      </c>
      <c r="Q29" s="19">
        <f>[25]Agosto!$G$20</f>
        <v>30</v>
      </c>
      <c r="R29" s="19">
        <f>[25]Agosto!$G$21</f>
        <v>28</v>
      </c>
      <c r="S29" s="19">
        <f>[25]Agosto!$G$22</f>
        <v>33</v>
      </c>
      <c r="T29" s="19">
        <f>[25]Agosto!$G$23</f>
        <v>32</v>
      </c>
      <c r="U29" s="19">
        <f>[25]Agosto!$G$24</f>
        <v>30</v>
      </c>
      <c r="V29" s="19">
        <f>[25]Agosto!$G$25</f>
        <v>21</v>
      </c>
      <c r="W29" s="19">
        <f>[25]Agosto!$G$26</f>
        <v>18</v>
      </c>
      <c r="X29" s="19">
        <f>[25]Agosto!$G$27</f>
        <v>28</v>
      </c>
      <c r="Y29" s="19">
        <f>[25]Agosto!$G$28</f>
        <v>67</v>
      </c>
      <c r="Z29" s="19">
        <f>[25]Agosto!$G$29</f>
        <v>73</v>
      </c>
      <c r="AA29" s="19">
        <f>[25]Agosto!$G$30</f>
        <v>85</v>
      </c>
      <c r="AB29" s="19">
        <f>[25]Agosto!$G$31</f>
        <v>31</v>
      </c>
      <c r="AC29" s="19">
        <f>[25]Agosto!$G$32</f>
        <v>22</v>
      </c>
      <c r="AD29" s="19">
        <f>[25]Agosto!$G$33</f>
        <v>15</v>
      </c>
      <c r="AE29" s="19">
        <f>[25]Agosto!$G$34</f>
        <v>17</v>
      </c>
      <c r="AF29" s="19">
        <f>[25]Agosto!$G$35</f>
        <v>18</v>
      </c>
      <c r="AG29" s="39">
        <f t="shared" si="5"/>
        <v>15</v>
      </c>
      <c r="AH29" s="36">
        <f t="shared" si="6"/>
        <v>33.677419354838712</v>
      </c>
    </row>
    <row r="30" spans="1:36" ht="17.100000000000001" customHeight="1" x14ac:dyDescent="0.2">
      <c r="A30" s="16" t="s">
        <v>31</v>
      </c>
      <c r="B30" s="19">
        <f>[26]Agosto!$G$5</f>
        <v>23</v>
      </c>
      <c r="C30" s="19">
        <f>[26]Agosto!$G$6</f>
        <v>23</v>
      </c>
      <c r="D30" s="19">
        <f>[26]Agosto!$G$7</f>
        <v>24</v>
      </c>
      <c r="E30" s="19">
        <f>[26]Agosto!$G$8</f>
        <v>30</v>
      </c>
      <c r="F30" s="19">
        <f>[26]Agosto!$G$9</f>
        <v>19</v>
      </c>
      <c r="G30" s="19">
        <f>[26]Agosto!$G$10</f>
        <v>17</v>
      </c>
      <c r="H30" s="19">
        <f>[26]Agosto!$G$11</f>
        <v>19</v>
      </c>
      <c r="I30" s="19">
        <f>[26]Agosto!$G$12</f>
        <v>24</v>
      </c>
      <c r="J30" s="19">
        <f>[26]Agosto!$G$13</f>
        <v>37</v>
      </c>
      <c r="K30" s="19">
        <f>[26]Agosto!$G$14</f>
        <v>32</v>
      </c>
      <c r="L30" s="19">
        <f>[26]Agosto!$G$15</f>
        <v>17</v>
      </c>
      <c r="M30" s="19">
        <f>[26]Agosto!$G$16</f>
        <v>23</v>
      </c>
      <c r="N30" s="19">
        <f>[26]Agosto!$G$17</f>
        <v>28</v>
      </c>
      <c r="O30" s="19">
        <f>[26]Agosto!$G$18</f>
        <v>26</v>
      </c>
      <c r="P30" s="19">
        <f>[26]Agosto!$G$19</f>
        <v>24</v>
      </c>
      <c r="Q30" s="19">
        <f>[26]Agosto!$G$20</f>
        <v>21</v>
      </c>
      <c r="R30" s="19">
        <f>[26]Agosto!$G$21</f>
        <v>25</v>
      </c>
      <c r="S30" s="19">
        <f>[26]Agosto!$G$22</f>
        <v>29</v>
      </c>
      <c r="T30" s="19">
        <f>[26]Agosto!$G$23</f>
        <v>20</v>
      </c>
      <c r="U30" s="19">
        <f>[26]Agosto!$G$24</f>
        <v>20</v>
      </c>
      <c r="V30" s="19">
        <f>[26]Agosto!$G$25</f>
        <v>18</v>
      </c>
      <c r="W30" s="19">
        <f>[26]Agosto!$G$26</f>
        <v>17</v>
      </c>
      <c r="X30" s="19">
        <f>[26]Agosto!$G$27</f>
        <v>24</v>
      </c>
      <c r="Y30" s="19">
        <f>[26]Agosto!$G$28</f>
        <v>39</v>
      </c>
      <c r="Z30" s="19">
        <f>[26]Agosto!$G$29</f>
        <v>53</v>
      </c>
      <c r="AA30" s="19">
        <f>[26]Agosto!$G$30</f>
        <v>61</v>
      </c>
      <c r="AB30" s="19">
        <f>[26]Agosto!$G$31</f>
        <v>15</v>
      </c>
      <c r="AC30" s="19">
        <f>[26]Agosto!$G$32</f>
        <v>17</v>
      </c>
      <c r="AD30" s="19">
        <f>[26]Agosto!$G$33</f>
        <v>11</v>
      </c>
      <c r="AE30" s="19">
        <f>[26]Agosto!$G$34</f>
        <v>14</v>
      </c>
      <c r="AF30" s="19">
        <f>[26]Agosto!$G$35</f>
        <v>18</v>
      </c>
      <c r="AG30" s="39">
        <f t="shared" si="5"/>
        <v>11</v>
      </c>
      <c r="AH30" s="36">
        <f>AVERAGE(B30:AF30)</f>
        <v>24.774193548387096</v>
      </c>
    </row>
    <row r="31" spans="1:36" ht="17.100000000000001" customHeight="1" x14ac:dyDescent="0.2">
      <c r="A31" s="16" t="s">
        <v>48</v>
      </c>
      <c r="B31" s="19">
        <f>[27]Agosto!$G$5</f>
        <v>23</v>
      </c>
      <c r="C31" s="19">
        <f>[27]Agosto!$G$6</f>
        <v>20</v>
      </c>
      <c r="D31" s="19">
        <f>[27]Agosto!$G$7</f>
        <v>19</v>
      </c>
      <c r="E31" s="19">
        <f>[27]Agosto!$G$8</f>
        <v>18</v>
      </c>
      <c r="F31" s="19">
        <f>[27]Agosto!$G$9</f>
        <v>15</v>
      </c>
      <c r="G31" s="19">
        <f>[27]Agosto!$G$10</f>
        <v>17</v>
      </c>
      <c r="H31" s="19">
        <f>[27]Agosto!$G$11</f>
        <v>16</v>
      </c>
      <c r="I31" s="19">
        <f>[27]Agosto!$G$12</f>
        <v>15</v>
      </c>
      <c r="J31" s="19">
        <f>[27]Agosto!$G$13</f>
        <v>20</v>
      </c>
      <c r="K31" s="19">
        <f>[27]Agosto!$G$14</f>
        <v>54</v>
      </c>
      <c r="L31" s="19">
        <f>[27]Agosto!$G$15</f>
        <v>30</v>
      </c>
      <c r="M31" s="19">
        <f>[27]Agosto!$G$16</f>
        <v>20</v>
      </c>
      <c r="N31" s="19">
        <f>[27]Agosto!$G$17</f>
        <v>24</v>
      </c>
      <c r="O31" s="19">
        <f>[27]Agosto!$G$18</f>
        <v>30</v>
      </c>
      <c r="P31" s="19">
        <f>[27]Agosto!$G$19</f>
        <v>18</v>
      </c>
      <c r="Q31" s="19">
        <f>[27]Agosto!$G$20</f>
        <v>17</v>
      </c>
      <c r="R31" s="19">
        <f>[27]Agosto!$G$21</f>
        <v>20</v>
      </c>
      <c r="S31" s="19">
        <f>[27]Agosto!$G$22</f>
        <v>16</v>
      </c>
      <c r="T31" s="19">
        <f>[27]Agosto!$G$23</f>
        <v>15</v>
      </c>
      <c r="U31" s="19">
        <f>[27]Agosto!$G$24</f>
        <v>17</v>
      </c>
      <c r="V31" s="19">
        <f>[27]Agosto!$G$25</f>
        <v>15</v>
      </c>
      <c r="W31" s="19">
        <f>[27]Agosto!$G$26</f>
        <v>17</v>
      </c>
      <c r="X31" s="19">
        <f>[27]Agosto!$G$27</f>
        <v>14</v>
      </c>
      <c r="Y31" s="19">
        <f>[27]Agosto!$G$28</f>
        <v>24</v>
      </c>
      <c r="Z31" s="19">
        <f>[27]Agosto!$G$29</f>
        <v>42</v>
      </c>
      <c r="AA31" s="19">
        <f>[27]Agosto!$G$30</f>
        <v>57</v>
      </c>
      <c r="AB31" s="19">
        <f>[27]Agosto!$G$31</f>
        <v>33</v>
      </c>
      <c r="AC31" s="19">
        <f>[27]Agosto!$G$32</f>
        <v>15</v>
      </c>
      <c r="AD31" s="19">
        <f>[27]Agosto!$G$33</f>
        <v>13</v>
      </c>
      <c r="AE31" s="19">
        <f>[27]Agosto!$G$34</f>
        <v>13</v>
      </c>
      <c r="AF31" s="19">
        <f>[27]Agosto!$G$35</f>
        <v>23</v>
      </c>
      <c r="AG31" s="39">
        <f t="shared" si="5"/>
        <v>13</v>
      </c>
      <c r="AH31" s="36">
        <f>AVERAGE(B31:AF31)</f>
        <v>22.258064516129032</v>
      </c>
    </row>
    <row r="32" spans="1:36" ht="17.100000000000001" customHeight="1" x14ac:dyDescent="0.2">
      <c r="A32" s="16" t="s">
        <v>20</v>
      </c>
      <c r="B32" s="19">
        <f>[28]Agosto!$G$5</f>
        <v>22</v>
      </c>
      <c r="C32" s="19">
        <f>[28]Agosto!$G$6</f>
        <v>21</v>
      </c>
      <c r="D32" s="19">
        <f>[28]Agosto!$G$7</f>
        <v>20</v>
      </c>
      <c r="E32" s="19">
        <f>[28]Agosto!$G$8</f>
        <v>21</v>
      </c>
      <c r="F32" s="19">
        <f>[28]Agosto!$G$9</f>
        <v>19</v>
      </c>
      <c r="G32" s="19">
        <f>[28]Agosto!$G$10</f>
        <v>15</v>
      </c>
      <c r="H32" s="19">
        <f>[28]Agosto!$G$11</f>
        <v>23</v>
      </c>
      <c r="I32" s="19">
        <f>[28]Agosto!$G$12</f>
        <v>22</v>
      </c>
      <c r="J32" s="19">
        <f>[28]Agosto!$G$13</f>
        <v>18</v>
      </c>
      <c r="K32" s="19">
        <f>[28]Agosto!$G$14</f>
        <v>42</v>
      </c>
      <c r="L32" s="19">
        <f>[28]Agosto!$G$15</f>
        <v>32</v>
      </c>
      <c r="M32" s="19">
        <f>[28]Agosto!$G$16</f>
        <v>23</v>
      </c>
      <c r="N32" s="19">
        <f>[28]Agosto!$G$17</f>
        <v>20</v>
      </c>
      <c r="O32" s="19">
        <f>[28]Agosto!$G$18</f>
        <v>27</v>
      </c>
      <c r="P32" s="19">
        <f>[28]Agosto!$G$19</f>
        <v>19</v>
      </c>
      <c r="Q32" s="19">
        <f>[28]Agosto!$G$20</f>
        <v>25</v>
      </c>
      <c r="R32" s="19">
        <f>[28]Agosto!$G$21</f>
        <v>24</v>
      </c>
      <c r="S32" s="19">
        <f>[28]Agosto!$G$22</f>
        <v>26</v>
      </c>
      <c r="T32" s="19">
        <f>[28]Agosto!$G$23</f>
        <v>22</v>
      </c>
      <c r="U32" s="19">
        <f>[28]Agosto!$G$24</f>
        <v>25</v>
      </c>
      <c r="V32" s="19">
        <f>[28]Agosto!$G$25</f>
        <v>20</v>
      </c>
      <c r="W32" s="19">
        <f>[28]Agosto!$G$26</f>
        <v>19</v>
      </c>
      <c r="X32" s="19">
        <f>[28]Agosto!$G$27</f>
        <v>15</v>
      </c>
      <c r="Y32" s="19">
        <f>[28]Agosto!$G$28</f>
        <v>19</v>
      </c>
      <c r="Z32" s="19">
        <f>[28]Agosto!$G$29</f>
        <v>26</v>
      </c>
      <c r="AA32" s="19">
        <f>[28]Agosto!$G$30</f>
        <v>48</v>
      </c>
      <c r="AB32" s="19">
        <f>[28]Agosto!$G$31</f>
        <v>41</v>
      </c>
      <c r="AC32" s="19">
        <f>[28]Agosto!$G$32</f>
        <v>20</v>
      </c>
      <c r="AD32" s="19">
        <f>[28]Agosto!$G$33</f>
        <v>16</v>
      </c>
      <c r="AE32" s="19">
        <f>[28]Agosto!$G$34</f>
        <v>15</v>
      </c>
      <c r="AF32" s="19">
        <f>[28]Agosto!$G$35</f>
        <v>23</v>
      </c>
      <c r="AG32" s="39">
        <f>MIN(B32:AF32)</f>
        <v>15</v>
      </c>
      <c r="AH32" s="36">
        <f>AVERAGE(B32:AF32)</f>
        <v>23.483870967741936</v>
      </c>
    </row>
    <row r="33" spans="1:34" s="5" customFormat="1" ht="17.100000000000001" customHeight="1" x14ac:dyDescent="0.2">
      <c r="A33" s="40" t="s">
        <v>35</v>
      </c>
      <c r="B33" s="32">
        <f t="shared" ref="B33:AG33" si="9">MIN(B5:B32)</f>
        <v>15</v>
      </c>
      <c r="C33" s="32">
        <f t="shared" si="9"/>
        <v>17</v>
      </c>
      <c r="D33" s="32">
        <f t="shared" si="9"/>
        <v>14</v>
      </c>
      <c r="E33" s="32">
        <f t="shared" si="9"/>
        <v>14</v>
      </c>
      <c r="F33" s="32">
        <f t="shared" si="9"/>
        <v>14</v>
      </c>
      <c r="G33" s="32">
        <f t="shared" si="9"/>
        <v>13</v>
      </c>
      <c r="H33" s="32">
        <f t="shared" si="9"/>
        <v>14</v>
      </c>
      <c r="I33" s="32">
        <f t="shared" si="9"/>
        <v>13</v>
      </c>
      <c r="J33" s="32">
        <f t="shared" si="9"/>
        <v>14</v>
      </c>
      <c r="K33" s="32">
        <f t="shared" si="9"/>
        <v>25</v>
      </c>
      <c r="L33" s="32">
        <f t="shared" si="9"/>
        <v>16</v>
      </c>
      <c r="M33" s="32">
        <f t="shared" si="9"/>
        <v>17</v>
      </c>
      <c r="N33" s="32">
        <f t="shared" si="9"/>
        <v>15</v>
      </c>
      <c r="O33" s="32">
        <f t="shared" si="9"/>
        <v>20</v>
      </c>
      <c r="P33" s="32">
        <f t="shared" si="9"/>
        <v>17</v>
      </c>
      <c r="Q33" s="32">
        <f t="shared" si="9"/>
        <v>13</v>
      </c>
      <c r="R33" s="32">
        <f t="shared" si="9"/>
        <v>15</v>
      </c>
      <c r="S33" s="32">
        <f t="shared" si="9"/>
        <v>15</v>
      </c>
      <c r="T33" s="32">
        <f t="shared" si="9"/>
        <v>14</v>
      </c>
      <c r="U33" s="32">
        <f t="shared" si="9"/>
        <v>15</v>
      </c>
      <c r="V33" s="32">
        <f t="shared" si="9"/>
        <v>14</v>
      </c>
      <c r="W33" s="32">
        <f t="shared" si="9"/>
        <v>14</v>
      </c>
      <c r="X33" s="32">
        <f t="shared" si="9"/>
        <v>14</v>
      </c>
      <c r="Y33" s="32">
        <f t="shared" si="9"/>
        <v>16</v>
      </c>
      <c r="Z33" s="32">
        <f t="shared" si="9"/>
        <v>20</v>
      </c>
      <c r="AA33" s="32">
        <f t="shared" si="9"/>
        <v>36</v>
      </c>
      <c r="AB33" s="32">
        <f t="shared" si="9"/>
        <v>10</v>
      </c>
      <c r="AC33" s="32">
        <f t="shared" si="9"/>
        <v>12</v>
      </c>
      <c r="AD33" s="32">
        <f t="shared" si="9"/>
        <v>7</v>
      </c>
      <c r="AE33" s="32">
        <f t="shared" si="9"/>
        <v>10</v>
      </c>
      <c r="AF33" s="32">
        <f t="shared" si="9"/>
        <v>15</v>
      </c>
      <c r="AG33" s="34">
        <f t="shared" si="9"/>
        <v>7</v>
      </c>
      <c r="AH33" s="38">
        <f>AVERAGE(AH5:AH32)</f>
        <v>26.202265402034005</v>
      </c>
    </row>
    <row r="34" spans="1:34" x14ac:dyDescent="0.2">
      <c r="A34" s="50"/>
      <c r="B34" s="50" t="s">
        <v>62</v>
      </c>
      <c r="C34" s="50"/>
      <c r="D34" s="50"/>
      <c r="E34" s="50"/>
    </row>
    <row r="35" spans="1:34" x14ac:dyDescent="0.2">
      <c r="D35" s="2" t="s">
        <v>52</v>
      </c>
      <c r="G35" s="2" t="s">
        <v>56</v>
      </c>
    </row>
    <row r="36" spans="1:34" x14ac:dyDescent="0.2">
      <c r="G36" s="49" t="s">
        <v>57</v>
      </c>
      <c r="U36" s="51"/>
      <c r="V36" s="50"/>
      <c r="W36" s="50"/>
      <c r="X36" s="50"/>
      <c r="Y36" s="50"/>
      <c r="Z36" s="50"/>
    </row>
    <row r="37" spans="1:34" x14ac:dyDescent="0.2">
      <c r="AH37" s="47" t="s">
        <v>52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zoomScale="90" zoomScaleNormal="90" workbookViewId="0">
      <selection activeCell="AG33" sqref="AG3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9" bestFit="1" customWidth="1"/>
  </cols>
  <sheetData>
    <row r="1" spans="1:35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5" s="4" customFormat="1" ht="20.100000000000001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5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39</v>
      </c>
    </row>
    <row r="4" spans="1:35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37</v>
      </c>
    </row>
    <row r="5" spans="1:35" s="5" customFormat="1" ht="20.100000000000001" customHeight="1" x14ac:dyDescent="0.2">
      <c r="A5" s="16" t="s">
        <v>44</v>
      </c>
      <c r="B5" s="17">
        <f>[1]Agosto!$H$5</f>
        <v>11.520000000000001</v>
      </c>
      <c r="C5" s="17">
        <f>[1]Agosto!$H$6</f>
        <v>6.84</v>
      </c>
      <c r="D5" s="17">
        <f>[1]Agosto!$H$7</f>
        <v>14.04</v>
      </c>
      <c r="E5" s="17">
        <f>[1]Agosto!$H$8</f>
        <v>11.520000000000001</v>
      </c>
      <c r="F5" s="17">
        <f>[1]Agosto!$H$9</f>
        <v>13.68</v>
      </c>
      <c r="G5" s="17">
        <f>[1]Agosto!$H$10</f>
        <v>7.5600000000000005</v>
      </c>
      <c r="H5" s="17">
        <f>[1]Agosto!$H$11</f>
        <v>15.48</v>
      </c>
      <c r="I5" s="17">
        <f>[1]Agosto!$H$12</f>
        <v>16.920000000000002</v>
      </c>
      <c r="J5" s="17">
        <f>[1]Agosto!$H$13</f>
        <v>10.44</v>
      </c>
      <c r="K5" s="17">
        <f>[1]Agosto!$H$14</f>
        <v>18.720000000000002</v>
      </c>
      <c r="L5" s="17">
        <f>[1]Agosto!$H$15</f>
        <v>8.2799999999999994</v>
      </c>
      <c r="M5" s="17">
        <f>[1]Agosto!$H$16</f>
        <v>6.84</v>
      </c>
      <c r="N5" s="17">
        <f>[1]Agosto!$H$17</f>
        <v>12.24</v>
      </c>
      <c r="O5" s="17">
        <f>[1]Agosto!$H$18</f>
        <v>21.6</v>
      </c>
      <c r="P5" s="17">
        <f>[1]Agosto!$H$19</f>
        <v>12.96</v>
      </c>
      <c r="Q5" s="17">
        <f>[1]Agosto!$H$20</f>
        <v>8.64</v>
      </c>
      <c r="R5" s="17">
        <f>[1]Agosto!$H$21</f>
        <v>11.520000000000001</v>
      </c>
      <c r="S5" s="17">
        <f>[1]Agosto!$H$22</f>
        <v>11.520000000000001</v>
      </c>
      <c r="T5" s="17">
        <f>[1]Agosto!$H$23</f>
        <v>9.7200000000000006</v>
      </c>
      <c r="U5" s="17">
        <f>[1]Agosto!$H$24</f>
        <v>13.32</v>
      </c>
      <c r="V5" s="17">
        <f>[1]Agosto!$H$25</f>
        <v>18.36</v>
      </c>
      <c r="W5" s="17">
        <f>[1]Agosto!$H$26</f>
        <v>10.8</v>
      </c>
      <c r="X5" s="17">
        <f>[1]Agosto!$H$27</f>
        <v>12.24</v>
      </c>
      <c r="Y5" s="17">
        <f>[1]Agosto!$H$28</f>
        <v>18</v>
      </c>
      <c r="Z5" s="17">
        <f>[1]Agosto!$H$29</f>
        <v>14.4</v>
      </c>
      <c r="AA5" s="17">
        <f>[1]Agosto!$H$30</f>
        <v>18.36</v>
      </c>
      <c r="AB5" s="17">
        <f>[1]Agosto!$H$31</f>
        <v>17.28</v>
      </c>
      <c r="AC5" s="17">
        <f>[1]Agosto!$H$32</f>
        <v>10.8</v>
      </c>
      <c r="AD5" s="17">
        <f>[1]Agosto!$H$33</f>
        <v>11.879999999999999</v>
      </c>
      <c r="AE5" s="17">
        <f>[1]Agosto!$H$34</f>
        <v>20.88</v>
      </c>
      <c r="AF5" s="17">
        <f>[1]Agosto!$H$35</f>
        <v>11.520000000000001</v>
      </c>
      <c r="AG5" s="34">
        <f>MAX(B5:AF5)</f>
        <v>21.6</v>
      </c>
    </row>
    <row r="6" spans="1:35" ht="17.100000000000001" customHeight="1" x14ac:dyDescent="0.2">
      <c r="A6" s="16" t="s">
        <v>0</v>
      </c>
      <c r="B6" s="18">
        <f>[2]Agosto!$H$5</f>
        <v>20.16</v>
      </c>
      <c r="C6" s="18">
        <f>[2]Agosto!$H$6</f>
        <v>16.559999999999999</v>
      </c>
      <c r="D6" s="18">
        <f>[2]Agosto!$H$7</f>
        <v>18</v>
      </c>
      <c r="E6" s="18">
        <f>[2]Agosto!$H$8</f>
        <v>12.6</v>
      </c>
      <c r="F6" s="18">
        <f>[2]Agosto!$H$9</f>
        <v>14.04</v>
      </c>
      <c r="G6" s="18">
        <f>[2]Agosto!$H$10</f>
        <v>7.9200000000000008</v>
      </c>
      <c r="H6" s="18">
        <f>[2]Agosto!$H$11</f>
        <v>20.88</v>
      </c>
      <c r="I6" s="18">
        <f>[2]Agosto!$H$12</f>
        <v>27.720000000000002</v>
      </c>
      <c r="J6" s="18">
        <f>[2]Agosto!$H$13</f>
        <v>17.28</v>
      </c>
      <c r="K6" s="18">
        <f>[2]Agosto!$H$14</f>
        <v>14.76</v>
      </c>
      <c r="L6" s="18">
        <f>[2]Agosto!$H$15</f>
        <v>12.96</v>
      </c>
      <c r="M6" s="18">
        <f>[2]Agosto!$H$16</f>
        <v>11.879999999999999</v>
      </c>
      <c r="N6" s="18">
        <f>[2]Agosto!$H$17</f>
        <v>30.6</v>
      </c>
      <c r="O6" s="18">
        <f>[2]Agosto!$H$18</f>
        <v>21.240000000000002</v>
      </c>
      <c r="P6" s="18">
        <f>[2]Agosto!$H$19</f>
        <v>21.6</v>
      </c>
      <c r="Q6" s="18">
        <f>[2]Agosto!$H$20</f>
        <v>12.6</v>
      </c>
      <c r="R6" s="18">
        <f>[2]Agosto!$H$21</f>
        <v>12.96</v>
      </c>
      <c r="S6" s="18">
        <f>[2]Agosto!$H$22</f>
        <v>26.64</v>
      </c>
      <c r="T6" s="18">
        <f>[2]Agosto!$H$23</f>
        <v>18.720000000000002</v>
      </c>
      <c r="U6" s="18">
        <f>[2]Agosto!$H$24</f>
        <v>19.440000000000001</v>
      </c>
      <c r="V6" s="18">
        <f>[2]Agosto!$H$25</f>
        <v>17.28</v>
      </c>
      <c r="W6" s="18">
        <f>[2]Agosto!$H$26</f>
        <v>25.2</v>
      </c>
      <c r="X6" s="18">
        <f>[2]Agosto!$H$27</f>
        <v>12.24</v>
      </c>
      <c r="Y6" s="18">
        <f>[2]Agosto!$H$28</f>
        <v>12.24</v>
      </c>
      <c r="Z6" s="18">
        <f>[2]Agosto!$H$29</f>
        <v>14.04</v>
      </c>
      <c r="AA6" s="18">
        <f>[2]Agosto!$H$30</f>
        <v>19.8</v>
      </c>
      <c r="AB6" s="18">
        <f>[2]Agosto!$H$31</f>
        <v>16.920000000000002</v>
      </c>
      <c r="AC6" s="18">
        <f>[2]Agosto!$H$32</f>
        <v>12.6</v>
      </c>
      <c r="AD6" s="18">
        <f>[2]Agosto!$H$33</f>
        <v>16.2</v>
      </c>
      <c r="AE6" s="18">
        <f>[2]Agosto!$H$34</f>
        <v>19.079999999999998</v>
      </c>
      <c r="AF6" s="18">
        <f>[2]Agosto!$H$35</f>
        <v>15.120000000000001</v>
      </c>
      <c r="AG6" s="35">
        <f>MAX(B6:AF6)</f>
        <v>30.6</v>
      </c>
    </row>
    <row r="7" spans="1:35" ht="17.100000000000001" customHeight="1" x14ac:dyDescent="0.2">
      <c r="A7" s="16" t="s">
        <v>1</v>
      </c>
      <c r="B7" s="18">
        <f>[3]Agosto!$H$5</f>
        <v>10.8</v>
      </c>
      <c r="C7" s="18">
        <f>[3]Agosto!$H$6</f>
        <v>12.24</v>
      </c>
      <c r="D7" s="18">
        <f>[3]Agosto!$H$7</f>
        <v>10.8</v>
      </c>
      <c r="E7" s="18">
        <f>[3]Agosto!$H$8</f>
        <v>7.9200000000000008</v>
      </c>
      <c r="F7" s="18">
        <f>[3]Agosto!$H$9</f>
        <v>11.16</v>
      </c>
      <c r="G7" s="18">
        <f>[3]Agosto!$H$10</f>
        <v>7.5600000000000005</v>
      </c>
      <c r="H7" s="18">
        <f>[3]Agosto!$H$11</f>
        <v>20.88</v>
      </c>
      <c r="I7" s="18">
        <f>[3]Agosto!$H$12</f>
        <v>27.720000000000002</v>
      </c>
      <c r="J7" s="18">
        <f>[3]Agosto!$H$13</f>
        <v>14.4</v>
      </c>
      <c r="K7" s="18">
        <f>[3]Agosto!$H$14</f>
        <v>12.96</v>
      </c>
      <c r="L7" s="18">
        <f>[3]Agosto!$H$15</f>
        <v>14.76</v>
      </c>
      <c r="M7" s="18">
        <f>[3]Agosto!$H$16</f>
        <v>9.7200000000000006</v>
      </c>
      <c r="N7" s="18">
        <f>[3]Agosto!$H$17</f>
        <v>14.04</v>
      </c>
      <c r="O7" s="18">
        <f>[3]Agosto!$H$18</f>
        <v>13.32</v>
      </c>
      <c r="P7" s="18">
        <f>[3]Agosto!$H$19</f>
        <v>11.879999999999999</v>
      </c>
      <c r="Q7" s="18">
        <f>[3]Agosto!$H$20</f>
        <v>12.6</v>
      </c>
      <c r="R7" s="18">
        <f>[3]Agosto!$H$21</f>
        <v>11.16</v>
      </c>
      <c r="S7" s="18">
        <f>[3]Agosto!$H$22</f>
        <v>18</v>
      </c>
      <c r="T7" s="18">
        <f>[3]Agosto!$H$23</f>
        <v>13.68</v>
      </c>
      <c r="U7" s="18">
        <f>[3]Agosto!$H$24</f>
        <v>25.2</v>
      </c>
      <c r="V7" s="18">
        <f>[3]Agosto!$H$25</f>
        <v>16.2</v>
      </c>
      <c r="W7" s="18">
        <f>[3]Agosto!$H$26</f>
        <v>14.04</v>
      </c>
      <c r="X7" s="18">
        <f>[3]Agosto!$H$27</f>
        <v>7.2</v>
      </c>
      <c r="Y7" s="18">
        <f>[3]Agosto!$H$28</f>
        <v>11.879999999999999</v>
      </c>
      <c r="Z7" s="18">
        <f>[3]Agosto!$H$29</f>
        <v>9</v>
      </c>
      <c r="AA7" s="18">
        <f>[3]Agosto!$H$30</f>
        <v>12.6</v>
      </c>
      <c r="AB7" s="18">
        <f>[3]Agosto!$H$31</f>
        <v>12.24</v>
      </c>
      <c r="AC7" s="18">
        <f>[3]Agosto!$H$32</f>
        <v>15.120000000000001</v>
      </c>
      <c r="AD7" s="18">
        <f>[3]Agosto!$H$33</f>
        <v>9.3600000000000012</v>
      </c>
      <c r="AE7" s="18">
        <f>[3]Agosto!$H$34</f>
        <v>12.96</v>
      </c>
      <c r="AF7" s="18">
        <f>[3]Agosto!$H$35</f>
        <v>9.3600000000000012</v>
      </c>
      <c r="AG7" s="35">
        <f t="shared" ref="AG7:AG19" si="1">MAX(B7:AF7)</f>
        <v>27.720000000000002</v>
      </c>
    </row>
    <row r="8" spans="1:35" ht="17.100000000000001" customHeight="1" x14ac:dyDescent="0.2">
      <c r="A8" s="16" t="s">
        <v>53</v>
      </c>
      <c r="B8" s="18">
        <v>21.24</v>
      </c>
      <c r="C8" s="18">
        <v>17.28</v>
      </c>
      <c r="D8" s="18">
        <v>21.24</v>
      </c>
      <c r="E8" s="18">
        <v>17.28</v>
      </c>
      <c r="F8" s="18">
        <v>17.64</v>
      </c>
      <c r="G8" s="18">
        <v>16.920000000000002</v>
      </c>
      <c r="H8" s="18">
        <v>21.6</v>
      </c>
      <c r="I8" s="18">
        <v>21.6</v>
      </c>
      <c r="J8" s="18">
        <v>24.84</v>
      </c>
      <c r="K8" s="18">
        <v>32.4</v>
      </c>
      <c r="L8" s="18">
        <v>11.52</v>
      </c>
      <c r="M8" s="18">
        <v>18.36</v>
      </c>
      <c r="N8" s="18">
        <v>17.64</v>
      </c>
      <c r="O8" s="18">
        <v>37.08</v>
      </c>
      <c r="P8" s="18">
        <v>26.28</v>
      </c>
      <c r="Q8" s="18">
        <v>21.96</v>
      </c>
      <c r="R8" s="18">
        <v>23.04</v>
      </c>
      <c r="S8" s="18">
        <v>24.48</v>
      </c>
      <c r="T8" s="18">
        <v>28.08</v>
      </c>
      <c r="U8" s="18">
        <v>30.24</v>
      </c>
      <c r="V8" s="18">
        <v>24.84</v>
      </c>
      <c r="W8" s="18">
        <v>18</v>
      </c>
      <c r="X8" s="18">
        <v>14.4</v>
      </c>
      <c r="Y8" s="18">
        <v>21.6</v>
      </c>
      <c r="Z8" s="18">
        <v>21.96</v>
      </c>
      <c r="AA8" s="18">
        <v>23.76</v>
      </c>
      <c r="AB8" s="18">
        <v>22.68</v>
      </c>
      <c r="AC8" s="18">
        <v>15.48</v>
      </c>
      <c r="AD8" s="18">
        <v>15.84</v>
      </c>
      <c r="AE8" s="18">
        <v>20.16</v>
      </c>
      <c r="AF8" s="18">
        <v>22.32</v>
      </c>
      <c r="AG8" s="35">
        <f t="shared" si="1"/>
        <v>37.08</v>
      </c>
      <c r="AI8" s="45" t="s">
        <v>52</v>
      </c>
    </row>
    <row r="9" spans="1:35" ht="17.100000000000001" customHeight="1" x14ac:dyDescent="0.2">
      <c r="A9" s="16" t="s">
        <v>45</v>
      </c>
      <c r="B9" s="18">
        <f>[5]Agosto!$H$5</f>
        <v>12.96</v>
      </c>
      <c r="C9" s="18">
        <f>[5]Agosto!$H$6</f>
        <v>13.32</v>
      </c>
      <c r="D9" s="18">
        <f>[5]Agosto!$H$7</f>
        <v>11.879999999999999</v>
      </c>
      <c r="E9" s="18">
        <f>[5]Agosto!$H$8</f>
        <v>10.8</v>
      </c>
      <c r="F9" s="18">
        <f>[5]Agosto!$H$9</f>
        <v>14.4</v>
      </c>
      <c r="G9" s="18">
        <f>[5]Agosto!$H$10</f>
        <v>13.32</v>
      </c>
      <c r="H9" s="18">
        <f>[5]Agosto!$H$11</f>
        <v>22.68</v>
      </c>
      <c r="I9" s="18">
        <f>[5]Agosto!$H$12</f>
        <v>20.52</v>
      </c>
      <c r="J9" s="18">
        <f>[5]Agosto!$H$13</f>
        <v>17.64</v>
      </c>
      <c r="K9" s="18">
        <f>[5]Agosto!$H$14</f>
        <v>19.8</v>
      </c>
      <c r="L9" s="18">
        <f>[5]Agosto!$H$15</f>
        <v>10.44</v>
      </c>
      <c r="M9" s="18">
        <f>[5]Agosto!$H$16</f>
        <v>11.879999999999999</v>
      </c>
      <c r="N9" s="18">
        <f>[5]Agosto!$H$17</f>
        <v>28.8</v>
      </c>
      <c r="O9" s="18">
        <f>[5]Agosto!$H$18</f>
        <v>26.64</v>
      </c>
      <c r="P9" s="18">
        <f>[5]Agosto!$H$19</f>
        <v>9.7200000000000006</v>
      </c>
      <c r="Q9" s="18">
        <f>[5]Agosto!$H$20</f>
        <v>11.16</v>
      </c>
      <c r="R9" s="18">
        <f>[5]Agosto!$H$21</f>
        <v>12.96</v>
      </c>
      <c r="S9" s="18">
        <f>[5]Agosto!$H$22</f>
        <v>11.16</v>
      </c>
      <c r="T9" s="18">
        <f>[5]Agosto!$H$23</f>
        <v>10.44</v>
      </c>
      <c r="U9" s="18">
        <f>[5]Agosto!$H$24</f>
        <v>12.96</v>
      </c>
      <c r="V9" s="18">
        <f>[5]Agosto!$H$25</f>
        <v>15.120000000000001</v>
      </c>
      <c r="W9" s="18">
        <f>[5]Agosto!$H$26</f>
        <v>18</v>
      </c>
      <c r="X9" s="18">
        <f>[5]Agosto!$H$27</f>
        <v>16.2</v>
      </c>
      <c r="Y9" s="18">
        <f>[5]Agosto!$H$28</f>
        <v>16.559999999999999</v>
      </c>
      <c r="Z9" s="18">
        <f>[5]Agosto!$H$29</f>
        <v>16.920000000000002</v>
      </c>
      <c r="AA9" s="18">
        <f>[5]Agosto!$H$30</f>
        <v>19.440000000000001</v>
      </c>
      <c r="AB9" s="18">
        <f>[5]Agosto!$H$31</f>
        <v>14.76</v>
      </c>
      <c r="AC9" s="18">
        <f>[5]Agosto!$H$32</f>
        <v>7.5600000000000005</v>
      </c>
      <c r="AD9" s="18">
        <f>[5]Agosto!$H$33</f>
        <v>10.08</v>
      </c>
      <c r="AE9" s="18">
        <f>[5]Agosto!$H$34</f>
        <v>15.840000000000002</v>
      </c>
      <c r="AF9" s="18">
        <f>[5]Agosto!$H$35</f>
        <v>16.2</v>
      </c>
      <c r="AG9" s="35">
        <f t="shared" si="1"/>
        <v>28.8</v>
      </c>
    </row>
    <row r="10" spans="1:35" ht="17.100000000000001" customHeight="1" x14ac:dyDescent="0.2">
      <c r="A10" s="16" t="s">
        <v>2</v>
      </c>
      <c r="B10" s="18">
        <f>[6]Agosto!$H$5</f>
        <v>17.28</v>
      </c>
      <c r="C10" s="18">
        <f>[6]Agosto!$H$6</f>
        <v>12.96</v>
      </c>
      <c r="D10" s="18">
        <f>[6]Agosto!$H$7</f>
        <v>18.36</v>
      </c>
      <c r="E10" s="18">
        <f>[6]Agosto!$H$8</f>
        <v>15.48</v>
      </c>
      <c r="F10" s="18">
        <f>[6]Agosto!$H$9</f>
        <v>23.400000000000002</v>
      </c>
      <c r="G10" s="18">
        <f>[6]Agosto!$H$10</f>
        <v>12.6</v>
      </c>
      <c r="H10" s="18">
        <f>[6]Agosto!$H$11</f>
        <v>24.48</v>
      </c>
      <c r="I10" s="18">
        <f>[6]Agosto!$H$12</f>
        <v>24.48</v>
      </c>
      <c r="J10" s="18">
        <f>[6]Agosto!$H$13</f>
        <v>18.720000000000002</v>
      </c>
      <c r="K10" s="18">
        <f>[6]Agosto!$H$14</f>
        <v>18.36</v>
      </c>
      <c r="L10" s="18">
        <f>[6]Agosto!$H$15</f>
        <v>23.759999999999998</v>
      </c>
      <c r="M10" s="18">
        <f>[6]Agosto!$H$16</f>
        <v>18</v>
      </c>
      <c r="N10" s="18">
        <f>[6]Agosto!$H$17</f>
        <v>22.32</v>
      </c>
      <c r="O10" s="18">
        <f>[6]Agosto!$H$18</f>
        <v>34.56</v>
      </c>
      <c r="P10" s="18">
        <f>[6]Agosto!$H$19</f>
        <v>24.840000000000003</v>
      </c>
      <c r="Q10" s="18">
        <f>[6]Agosto!$H$20</f>
        <v>29.52</v>
      </c>
      <c r="R10" s="18">
        <f>[6]Agosto!$H$21</f>
        <v>16.920000000000002</v>
      </c>
      <c r="S10" s="18">
        <f>[6]Agosto!$H$22</f>
        <v>29.52</v>
      </c>
      <c r="T10" s="18">
        <f>[6]Agosto!$H$23</f>
        <v>32.76</v>
      </c>
      <c r="U10" s="18">
        <f>[6]Agosto!$H$24</f>
        <v>33.480000000000004</v>
      </c>
      <c r="V10" s="18">
        <f>[6]Agosto!$H$25</f>
        <v>28.8</v>
      </c>
      <c r="W10" s="18">
        <f>[6]Agosto!$H$26</f>
        <v>19.8</v>
      </c>
      <c r="X10" s="18">
        <f>[6]Agosto!$H$27</f>
        <v>16.559999999999999</v>
      </c>
      <c r="Y10" s="18">
        <f>[6]Agosto!$H$28</f>
        <v>17.64</v>
      </c>
      <c r="Z10" s="18">
        <f>[6]Agosto!$H$29</f>
        <v>20.52</v>
      </c>
      <c r="AA10" s="18">
        <f>[6]Agosto!$H$30</f>
        <v>20.16</v>
      </c>
      <c r="AB10" s="18">
        <f>[6]Agosto!$H$31</f>
        <v>20.52</v>
      </c>
      <c r="AC10" s="18">
        <f>[6]Agosto!$H$32</f>
        <v>25.92</v>
      </c>
      <c r="AD10" s="18">
        <f>[6]Agosto!$H$33</f>
        <v>20.88</v>
      </c>
      <c r="AE10" s="18">
        <f>[6]Agosto!$H$34</f>
        <v>24.12</v>
      </c>
      <c r="AF10" s="18">
        <f>[6]Agosto!$H$35</f>
        <v>18.720000000000002</v>
      </c>
      <c r="AG10" s="35">
        <f t="shared" si="1"/>
        <v>34.56</v>
      </c>
      <c r="AI10" s="45" t="s">
        <v>52</v>
      </c>
    </row>
    <row r="11" spans="1:35" ht="17.100000000000001" customHeight="1" x14ac:dyDescent="0.2">
      <c r="A11" s="16" t="s">
        <v>3</v>
      </c>
      <c r="B11" s="18">
        <f>[7]Agosto!$H$5</f>
        <v>8.2799999999999994</v>
      </c>
      <c r="C11" s="18">
        <f>[7]Agosto!$H$6</f>
        <v>6.48</v>
      </c>
      <c r="D11" s="18">
        <f>[7]Agosto!$H$7</f>
        <v>13.32</v>
      </c>
      <c r="E11" s="18">
        <f>[7]Agosto!$H$8</f>
        <v>8.2799999999999994</v>
      </c>
      <c r="F11" s="18">
        <f>[7]Agosto!$H$9</f>
        <v>16.920000000000002</v>
      </c>
      <c r="G11" s="18">
        <f>[7]Agosto!$H$10</f>
        <v>12.6</v>
      </c>
      <c r="H11" s="18">
        <f>[7]Agosto!$H$11</f>
        <v>24.48</v>
      </c>
      <c r="I11" s="18">
        <f>[7]Agosto!$H$12</f>
        <v>15.120000000000001</v>
      </c>
      <c r="J11" s="18">
        <f>[7]Agosto!$H$13</f>
        <v>8.64</v>
      </c>
      <c r="K11" s="18">
        <f>[7]Agosto!$H$14</f>
        <v>16.920000000000002</v>
      </c>
      <c r="L11" s="18">
        <f>[7]Agosto!$H$15</f>
        <v>7.2</v>
      </c>
      <c r="M11" s="18">
        <f>[7]Agosto!$H$16</f>
        <v>10.44</v>
      </c>
      <c r="N11" s="18">
        <f>[7]Agosto!$H$17</f>
        <v>14.04</v>
      </c>
      <c r="O11" s="18">
        <f>[7]Agosto!$H$18</f>
        <v>16.920000000000002</v>
      </c>
      <c r="P11" s="18">
        <f>[7]Agosto!$H$19</f>
        <v>24.12</v>
      </c>
      <c r="Q11" s="18">
        <f>[7]Agosto!$H$20</f>
        <v>10.8</v>
      </c>
      <c r="R11" s="18">
        <f>[7]Agosto!$H$21</f>
        <v>11.16</v>
      </c>
      <c r="S11" s="18">
        <f>[7]Agosto!$H$22</f>
        <v>8.64</v>
      </c>
      <c r="T11" s="18">
        <f>[7]Agosto!$H$23</f>
        <v>8.2799999999999994</v>
      </c>
      <c r="U11" s="18">
        <f>[7]Agosto!$H$24</f>
        <v>11.879999999999999</v>
      </c>
      <c r="V11" s="18">
        <f>[7]Agosto!$H$25</f>
        <v>18.36</v>
      </c>
      <c r="W11" s="18">
        <f>[7]Agosto!$H$26</f>
        <v>11.879999999999999</v>
      </c>
      <c r="X11" s="18">
        <f>[7]Agosto!$H$27</f>
        <v>11.879999999999999</v>
      </c>
      <c r="Y11" s="18">
        <f>[7]Agosto!$H$28</f>
        <v>18</v>
      </c>
      <c r="Z11" s="18">
        <f>[7]Agosto!$H$29</f>
        <v>12.24</v>
      </c>
      <c r="AA11" s="18">
        <f>[7]Agosto!$H$30</f>
        <v>16.2</v>
      </c>
      <c r="AB11" s="18">
        <f>[7]Agosto!$H$31</f>
        <v>14.76</v>
      </c>
      <c r="AC11" s="18">
        <f>[7]Agosto!$H$32</f>
        <v>10.08</v>
      </c>
      <c r="AD11" s="18">
        <f>[7]Agosto!$H$33</f>
        <v>14.04</v>
      </c>
      <c r="AE11" s="18">
        <f>[7]Agosto!$H$34</f>
        <v>12.6</v>
      </c>
      <c r="AF11" s="18">
        <f>[7]Agosto!$H$35</f>
        <v>14.04</v>
      </c>
      <c r="AG11" s="35">
        <f t="shared" si="1"/>
        <v>24.48</v>
      </c>
    </row>
    <row r="12" spans="1:35" ht="17.100000000000001" customHeight="1" x14ac:dyDescent="0.2">
      <c r="A12" s="16" t="s">
        <v>4</v>
      </c>
      <c r="B12" s="18">
        <f>[8]Agosto!$H$5</f>
        <v>14.04</v>
      </c>
      <c r="C12" s="18">
        <f>[8]Agosto!$H$6</f>
        <v>12.24</v>
      </c>
      <c r="D12" s="18">
        <f>[8]Agosto!$H$7</f>
        <v>11.879999999999999</v>
      </c>
      <c r="E12" s="18">
        <f>[8]Agosto!$H$8</f>
        <v>11.16</v>
      </c>
      <c r="F12" s="18">
        <f>[8]Agosto!$H$9</f>
        <v>20.52</v>
      </c>
      <c r="G12" s="18">
        <f>[8]Agosto!$H$10</f>
        <v>13.68</v>
      </c>
      <c r="H12" s="18">
        <f>[8]Agosto!$H$11</f>
        <v>23.400000000000002</v>
      </c>
      <c r="I12" s="18">
        <f>[8]Agosto!$H$12</f>
        <v>19.079999999999998</v>
      </c>
      <c r="J12" s="18">
        <f>[8]Agosto!$H$13</f>
        <v>17.28</v>
      </c>
      <c r="K12" s="18">
        <f>[8]Agosto!$H$14</f>
        <v>14.4</v>
      </c>
      <c r="L12" s="18">
        <f>[8]Agosto!$H$15</f>
        <v>14.76</v>
      </c>
      <c r="M12" s="18">
        <f>[8]Agosto!$H$16</f>
        <v>14.4</v>
      </c>
      <c r="N12" s="18">
        <f>[8]Agosto!$H$17</f>
        <v>26.64</v>
      </c>
      <c r="O12" s="18">
        <f>[8]Agosto!$H$18</f>
        <v>22.68</v>
      </c>
      <c r="P12" s="18">
        <f>[8]Agosto!$H$19</f>
        <v>25.2</v>
      </c>
      <c r="Q12" s="18">
        <f>[8]Agosto!$H$20</f>
        <v>18.720000000000002</v>
      </c>
      <c r="R12" s="18">
        <f>[8]Agosto!$H$21</f>
        <v>12.6</v>
      </c>
      <c r="S12" s="18">
        <f>[8]Agosto!$H$22</f>
        <v>18</v>
      </c>
      <c r="T12" s="18">
        <f>[8]Agosto!$H$23</f>
        <v>20.88</v>
      </c>
      <c r="U12" s="18">
        <f>[8]Agosto!$H$24</f>
        <v>19.8</v>
      </c>
      <c r="V12" s="18">
        <f>[8]Agosto!$H$25</f>
        <v>20.88</v>
      </c>
      <c r="W12" s="18">
        <f>[8]Agosto!$H$26</f>
        <v>16.2</v>
      </c>
      <c r="X12" s="18">
        <f>[8]Agosto!$H$27</f>
        <v>18.36</v>
      </c>
      <c r="Y12" s="18">
        <f>[8]Agosto!$H$28</f>
        <v>15.48</v>
      </c>
      <c r="Z12" s="18">
        <f>[8]Agosto!$H$29</f>
        <v>10.8</v>
      </c>
      <c r="AA12" s="18">
        <f>[8]Agosto!$H$30</f>
        <v>19.079999999999998</v>
      </c>
      <c r="AB12" s="18">
        <f>[8]Agosto!$H$31</f>
        <v>17.64</v>
      </c>
      <c r="AC12" s="18">
        <f>[8]Agosto!$H$32</f>
        <v>15.48</v>
      </c>
      <c r="AD12" s="18">
        <f>[8]Agosto!$H$33</f>
        <v>23.400000000000002</v>
      </c>
      <c r="AE12" s="18">
        <f>[8]Agosto!$H$34</f>
        <v>22.32</v>
      </c>
      <c r="AF12" s="18">
        <f>[8]Agosto!$H$35</f>
        <v>15.48</v>
      </c>
      <c r="AG12" s="35">
        <f t="shared" si="1"/>
        <v>26.64</v>
      </c>
    </row>
    <row r="13" spans="1:35" ht="17.100000000000001" customHeight="1" x14ac:dyDescent="0.2">
      <c r="A13" s="16" t="s">
        <v>5</v>
      </c>
      <c r="B13" s="18">
        <f>[9]Agosto!$H$5</f>
        <v>10.8</v>
      </c>
      <c r="C13" s="18">
        <f>[9]Agosto!$H$6</f>
        <v>8.64</v>
      </c>
      <c r="D13" s="18">
        <f>[9]Agosto!$H$7</f>
        <v>14.76</v>
      </c>
      <c r="E13" s="18">
        <f>[9]Agosto!$H$8</f>
        <v>10.8</v>
      </c>
      <c r="F13" s="18">
        <f>[9]Agosto!$H$9</f>
        <v>11.16</v>
      </c>
      <c r="G13" s="18">
        <f>[9]Agosto!$H$10</f>
        <v>14.4</v>
      </c>
      <c r="H13" s="18">
        <f>[9]Agosto!$H$11</f>
        <v>14.76</v>
      </c>
      <c r="I13" s="18">
        <f>[9]Agosto!$H$12</f>
        <v>11.879999999999999</v>
      </c>
      <c r="J13" s="18">
        <f>[9]Agosto!$H$13</f>
        <v>22.68</v>
      </c>
      <c r="K13" s="18">
        <f>[9]Agosto!$H$14</f>
        <v>23.400000000000002</v>
      </c>
      <c r="L13" s="18">
        <f>[9]Agosto!$H$15</f>
        <v>16.559999999999999</v>
      </c>
      <c r="M13" s="18">
        <f>[9]Agosto!$H$16</f>
        <v>14.4</v>
      </c>
      <c r="N13" s="18">
        <f>[9]Agosto!$H$17</f>
        <v>31.319999999999997</v>
      </c>
      <c r="O13" s="18">
        <f>[9]Agosto!$H$18</f>
        <v>34.200000000000003</v>
      </c>
      <c r="P13" s="18">
        <f>[9]Agosto!$H$19</f>
        <v>16.2</v>
      </c>
      <c r="Q13" s="18">
        <f>[9]Agosto!$H$20</f>
        <v>12.6</v>
      </c>
      <c r="R13" s="18">
        <f>[9]Agosto!$H$21</f>
        <v>8.2799999999999994</v>
      </c>
      <c r="S13" s="18">
        <f>[9]Agosto!$H$22</f>
        <v>11.879999999999999</v>
      </c>
      <c r="T13" s="18">
        <f>[9]Agosto!$H$23</f>
        <v>21.240000000000002</v>
      </c>
      <c r="U13" s="18">
        <f>[9]Agosto!$H$24</f>
        <v>18</v>
      </c>
      <c r="V13" s="18">
        <f>[9]Agosto!$H$25</f>
        <v>16.920000000000002</v>
      </c>
      <c r="W13" s="18">
        <f>[9]Agosto!$H$26</f>
        <v>13.32</v>
      </c>
      <c r="X13" s="18">
        <f>[9]Agosto!$H$27</f>
        <v>20.16</v>
      </c>
      <c r="Y13" s="18">
        <f>[9]Agosto!$H$28</f>
        <v>27.720000000000002</v>
      </c>
      <c r="Z13" s="18">
        <f>[9]Agosto!$H$29</f>
        <v>29.16</v>
      </c>
      <c r="AA13" s="18">
        <f>[9]Agosto!$H$30</f>
        <v>19.440000000000001</v>
      </c>
      <c r="AB13" s="18">
        <f>[9]Agosto!$H$31</f>
        <v>23.400000000000002</v>
      </c>
      <c r="AC13" s="18">
        <f>[9]Agosto!$H$32</f>
        <v>14.4</v>
      </c>
      <c r="AD13" s="18">
        <f>[9]Agosto!$H$33</f>
        <v>11.16</v>
      </c>
      <c r="AE13" s="18">
        <f>[9]Agosto!$H$34</f>
        <v>14.76</v>
      </c>
      <c r="AF13" s="18">
        <f>[9]Agosto!$H$35</f>
        <v>13.32</v>
      </c>
      <c r="AG13" s="35">
        <f t="shared" si="1"/>
        <v>34.200000000000003</v>
      </c>
    </row>
    <row r="14" spans="1:35" ht="17.100000000000001" customHeight="1" x14ac:dyDescent="0.2">
      <c r="A14" s="16" t="s">
        <v>47</v>
      </c>
      <c r="B14" s="18">
        <f>[10]Agosto!$H$5</f>
        <v>23.040000000000003</v>
      </c>
      <c r="C14" s="18">
        <f>[10]Agosto!$H$6</f>
        <v>20.52</v>
      </c>
      <c r="D14" s="18">
        <f>[10]Agosto!$H$7</f>
        <v>20.88</v>
      </c>
      <c r="E14" s="18">
        <f>[10]Agosto!$H$8</f>
        <v>20.52</v>
      </c>
      <c r="F14" s="18">
        <f>[10]Agosto!$H$9</f>
        <v>23.040000000000003</v>
      </c>
      <c r="G14" s="18">
        <f>[10]Agosto!$H$10</f>
        <v>19.8</v>
      </c>
      <c r="H14" s="18">
        <f>[10]Agosto!$H$11</f>
        <v>26.64</v>
      </c>
      <c r="I14" s="18">
        <f>[10]Agosto!$H$12</f>
        <v>24.840000000000003</v>
      </c>
      <c r="J14" s="18">
        <f>[10]Agosto!$H$13</f>
        <v>23.400000000000002</v>
      </c>
      <c r="K14" s="18">
        <f>[10]Agosto!$H$14</f>
        <v>19.8</v>
      </c>
      <c r="L14" s="18">
        <f>[10]Agosto!$H$15</f>
        <v>16.559999999999999</v>
      </c>
      <c r="M14" s="18">
        <f>[10]Agosto!$H$16</f>
        <v>24.840000000000003</v>
      </c>
      <c r="N14" s="18">
        <f>[10]Agosto!$H$17</f>
        <v>25.56</v>
      </c>
      <c r="O14" s="18">
        <f>[10]Agosto!$H$18</f>
        <v>24.48</v>
      </c>
      <c r="P14" s="18">
        <f>[10]Agosto!$H$19</f>
        <v>26.64</v>
      </c>
      <c r="Q14" s="18">
        <f>[10]Agosto!$H$20</f>
        <v>28.08</v>
      </c>
      <c r="R14" s="18">
        <f>[10]Agosto!$H$21</f>
        <v>15.120000000000001</v>
      </c>
      <c r="S14" s="18">
        <f>[10]Agosto!$H$22</f>
        <v>24.840000000000003</v>
      </c>
      <c r="T14" s="18">
        <f>[10]Agosto!$H$23</f>
        <v>23.400000000000002</v>
      </c>
      <c r="U14" s="18">
        <f>[10]Agosto!$H$24</f>
        <v>24.12</v>
      </c>
      <c r="V14" s="18">
        <f>[10]Agosto!$H$25</f>
        <v>23.400000000000002</v>
      </c>
      <c r="W14" s="18">
        <f>[10]Agosto!$H$26</f>
        <v>20.52</v>
      </c>
      <c r="X14" s="18">
        <f>[10]Agosto!$H$27</f>
        <v>23.759999999999998</v>
      </c>
      <c r="Y14" s="18">
        <f>[10]Agosto!$H$28</f>
        <v>19.8</v>
      </c>
      <c r="Z14" s="18">
        <f>[10]Agosto!$H$29</f>
        <v>25.2</v>
      </c>
      <c r="AA14" s="18">
        <f>[10]Agosto!$H$30</f>
        <v>23.040000000000003</v>
      </c>
      <c r="AB14" s="18">
        <f>[10]Agosto!$H$31</f>
        <v>18.36</v>
      </c>
      <c r="AC14" s="18">
        <f>[10]Agosto!$H$32</f>
        <v>17.64</v>
      </c>
      <c r="AD14" s="18">
        <f>[10]Agosto!$H$33</f>
        <v>24.48</v>
      </c>
      <c r="AE14" s="18">
        <f>[10]Agosto!$H$34</f>
        <v>27</v>
      </c>
      <c r="AF14" s="18">
        <f>[10]Agosto!$H$35</f>
        <v>18.720000000000002</v>
      </c>
      <c r="AG14" s="35">
        <f t="shared" si="1"/>
        <v>28.08</v>
      </c>
    </row>
    <row r="15" spans="1:35" ht="17.100000000000001" customHeight="1" x14ac:dyDescent="0.2">
      <c r="A15" s="16" t="s">
        <v>6</v>
      </c>
      <c r="B15" s="18">
        <f>[11]Agosto!$H$5</f>
        <v>9.3600000000000012</v>
      </c>
      <c r="C15" s="18">
        <f>[11]Agosto!$H$6</f>
        <v>4.32</v>
      </c>
      <c r="D15" s="18">
        <f>[11]Agosto!$H$7</f>
        <v>4.6800000000000006</v>
      </c>
      <c r="E15" s="18">
        <f>[11]Agosto!$H$8</f>
        <v>4.32</v>
      </c>
      <c r="F15" s="18">
        <f>[11]Agosto!$H$9</f>
        <v>9.3600000000000012</v>
      </c>
      <c r="G15" s="18">
        <f>[11]Agosto!$H$10</f>
        <v>9</v>
      </c>
      <c r="H15" s="18">
        <f>[11]Agosto!$H$11</f>
        <v>11.520000000000001</v>
      </c>
      <c r="I15" s="18">
        <f>[11]Agosto!$H$12</f>
        <v>16.920000000000002</v>
      </c>
      <c r="J15" s="18">
        <f>[11]Agosto!$H$13</f>
        <v>14.04</v>
      </c>
      <c r="K15" s="18">
        <f>[11]Agosto!$H$14</f>
        <v>19.8</v>
      </c>
      <c r="L15" s="18">
        <f>[11]Agosto!$H$15</f>
        <v>12.6</v>
      </c>
      <c r="M15" s="18">
        <f>[11]Agosto!$H$16</f>
        <v>4.32</v>
      </c>
      <c r="N15" s="18">
        <f>[11]Agosto!$H$17</f>
        <v>18.720000000000002</v>
      </c>
      <c r="O15" s="18">
        <f>[11]Agosto!$H$18</f>
        <v>17.64</v>
      </c>
      <c r="P15" s="18">
        <f>[11]Agosto!$H$19</f>
        <v>14.76</v>
      </c>
      <c r="Q15" s="18">
        <f>[11]Agosto!$H$20</f>
        <v>7.9200000000000008</v>
      </c>
      <c r="R15" s="18">
        <f>[11]Agosto!$H$21</f>
        <v>9.3600000000000012</v>
      </c>
      <c r="S15" s="18">
        <f>[11]Agosto!$H$22</f>
        <v>10.44</v>
      </c>
      <c r="T15" s="18">
        <f>[11]Agosto!$H$23</f>
        <v>6.48</v>
      </c>
      <c r="U15" s="18">
        <f>[11]Agosto!$H$24</f>
        <v>11.520000000000001</v>
      </c>
      <c r="V15" s="18">
        <f>[11]Agosto!$H$25</f>
        <v>9.3600000000000012</v>
      </c>
      <c r="W15" s="18">
        <f>[11]Agosto!$H$26</f>
        <v>11.879999999999999</v>
      </c>
      <c r="X15" s="18">
        <f>[11]Agosto!$H$27</f>
        <v>11.16</v>
      </c>
      <c r="Y15" s="18">
        <f>[11]Agosto!$H$28</f>
        <v>16.2</v>
      </c>
      <c r="Z15" s="18">
        <f>[11]Agosto!$H$29</f>
        <v>17.64</v>
      </c>
      <c r="AA15" s="18">
        <f>[11]Agosto!$H$30</f>
        <v>18.720000000000002</v>
      </c>
      <c r="AB15" s="18">
        <f>[11]Agosto!$H$31</f>
        <v>12.6</v>
      </c>
      <c r="AC15" s="18">
        <f>[11]Agosto!$H$32</f>
        <v>13.68</v>
      </c>
      <c r="AD15" s="18">
        <f>[11]Agosto!$H$33</f>
        <v>8.2799999999999994</v>
      </c>
      <c r="AE15" s="18">
        <f>[11]Agosto!$H$34</f>
        <v>5.7600000000000007</v>
      </c>
      <c r="AF15" s="18">
        <f>[11]Agosto!$H$35</f>
        <v>10.08</v>
      </c>
      <c r="AG15" s="35">
        <f t="shared" si="1"/>
        <v>19.8</v>
      </c>
    </row>
    <row r="16" spans="1:35" ht="17.100000000000001" customHeight="1" x14ac:dyDescent="0.2">
      <c r="A16" s="16" t="s">
        <v>7</v>
      </c>
      <c r="B16" s="18">
        <f>[12]Agosto!$H$5</f>
        <v>17.28</v>
      </c>
      <c r="C16" s="18">
        <f>[12]Agosto!$H$6</f>
        <v>18.720000000000002</v>
      </c>
      <c r="D16" s="18">
        <f>[12]Agosto!$H$7</f>
        <v>16.559999999999999</v>
      </c>
      <c r="E16" s="18">
        <f>[12]Agosto!$H$8</f>
        <v>13.68</v>
      </c>
      <c r="F16" s="18">
        <f>[12]Agosto!$H$9</f>
        <v>14.4</v>
      </c>
      <c r="G16" s="18">
        <f>[12]Agosto!$H$10</f>
        <v>15.840000000000002</v>
      </c>
      <c r="H16" s="18">
        <f>[12]Agosto!$H$11</f>
        <v>24.12</v>
      </c>
      <c r="I16" s="18">
        <f>[12]Agosto!$H$12</f>
        <v>25.92</v>
      </c>
      <c r="J16" s="18">
        <f>[12]Agosto!$H$13</f>
        <v>16.559999999999999</v>
      </c>
      <c r="K16" s="18">
        <f>[12]Agosto!$H$14</f>
        <v>19.079999999999998</v>
      </c>
      <c r="L16" s="18">
        <f>[12]Agosto!$H$15</f>
        <v>13.68</v>
      </c>
      <c r="M16" s="18">
        <f>[12]Agosto!$H$16</f>
        <v>18.720000000000002</v>
      </c>
      <c r="N16" s="18">
        <f>[12]Agosto!$H$17</f>
        <v>32.76</v>
      </c>
      <c r="O16" s="18">
        <f>[12]Agosto!$H$18</f>
        <v>32.04</v>
      </c>
      <c r="P16" s="18">
        <f>[12]Agosto!$H$19</f>
        <v>22.68</v>
      </c>
      <c r="Q16" s="18">
        <f>[12]Agosto!$H$20</f>
        <v>13.68</v>
      </c>
      <c r="R16" s="18">
        <f>[12]Agosto!$H$21</f>
        <v>16.2</v>
      </c>
      <c r="S16" s="18">
        <f>[12]Agosto!$H$22</f>
        <v>18.36</v>
      </c>
      <c r="T16" s="18">
        <f>[12]Agosto!$H$23</f>
        <v>16.920000000000002</v>
      </c>
      <c r="U16" s="18">
        <f>[12]Agosto!$H$24</f>
        <v>19.8</v>
      </c>
      <c r="V16" s="18">
        <f>[12]Agosto!$H$25</f>
        <v>18.36</v>
      </c>
      <c r="W16" s="18">
        <f>[12]Agosto!$H$26</f>
        <v>20.88</v>
      </c>
      <c r="X16" s="18">
        <f>[12]Agosto!$H$27</f>
        <v>16.2</v>
      </c>
      <c r="Y16" s="18">
        <f>[12]Agosto!$H$28</f>
        <v>17.64</v>
      </c>
      <c r="Z16" s="18">
        <f>[12]Agosto!$H$29</f>
        <v>19.440000000000001</v>
      </c>
      <c r="AA16" s="18">
        <f>[12]Agosto!$H$30</f>
        <v>15.48</v>
      </c>
      <c r="AB16" s="18">
        <f>[12]Agosto!$H$31</f>
        <v>22.32</v>
      </c>
      <c r="AC16" s="18">
        <f>[12]Agosto!$H$32</f>
        <v>16.2</v>
      </c>
      <c r="AD16" s="18">
        <f>[12]Agosto!$H$33</f>
        <v>16.2</v>
      </c>
      <c r="AE16" s="18">
        <f>[12]Agosto!$H$34</f>
        <v>19.079999999999998</v>
      </c>
      <c r="AF16" s="18">
        <f>[12]Agosto!$H$35</f>
        <v>16.2</v>
      </c>
      <c r="AG16" s="35">
        <f t="shared" si="1"/>
        <v>32.76</v>
      </c>
    </row>
    <row r="17" spans="1:33" ht="17.100000000000001" customHeight="1" x14ac:dyDescent="0.2">
      <c r="A17" s="16" t="s">
        <v>8</v>
      </c>
      <c r="B17" s="18">
        <f>[13]Agosto!$H$5</f>
        <v>21.240000000000002</v>
      </c>
      <c r="C17" s="18">
        <f>[13]Agosto!$H$6</f>
        <v>17.28</v>
      </c>
      <c r="D17" s="18">
        <f>[13]Agosto!$H$7</f>
        <v>9.3600000000000012</v>
      </c>
      <c r="E17" s="18">
        <f>[13]Agosto!$H$8</f>
        <v>9</v>
      </c>
      <c r="F17" s="18">
        <f>[13]Agosto!$H$9</f>
        <v>15.120000000000001</v>
      </c>
      <c r="G17" s="18">
        <f>[13]Agosto!$H$10</f>
        <v>3.24</v>
      </c>
      <c r="H17" s="18">
        <f>[13]Agosto!$H$11</f>
        <v>23.040000000000003</v>
      </c>
      <c r="I17" s="18">
        <f>[13]Agosto!$H$12</f>
        <v>21.240000000000002</v>
      </c>
      <c r="J17" s="18">
        <f>[13]Agosto!$H$13</f>
        <v>17.28</v>
      </c>
      <c r="K17" s="18">
        <f>[13]Agosto!$H$14</f>
        <v>21.6</v>
      </c>
      <c r="L17" s="18">
        <f>[13]Agosto!$H$15</f>
        <v>4.32</v>
      </c>
      <c r="M17" s="18">
        <f>[13]Agosto!$H$16</f>
        <v>15.840000000000002</v>
      </c>
      <c r="N17" s="18">
        <f>[13]Agosto!$H$17</f>
        <v>29.16</v>
      </c>
      <c r="O17" s="18">
        <f>[13]Agosto!$H$18</f>
        <v>24.48</v>
      </c>
      <c r="P17" s="18">
        <f>[13]Agosto!$H$19</f>
        <v>17.64</v>
      </c>
      <c r="Q17" s="18">
        <f>[13]Agosto!$H$20</f>
        <v>24.12</v>
      </c>
      <c r="R17" s="18">
        <f>[13]Agosto!$H$21</f>
        <v>11.16</v>
      </c>
      <c r="S17" s="18">
        <f>[13]Agosto!$H$22</f>
        <v>27.720000000000002</v>
      </c>
      <c r="T17" s="18">
        <f>[13]Agosto!$H$23</f>
        <v>24.12</v>
      </c>
      <c r="U17" s="18">
        <f>[13]Agosto!$H$24</f>
        <v>23.400000000000002</v>
      </c>
      <c r="V17" s="18">
        <f>[13]Agosto!$H$25</f>
        <v>19.8</v>
      </c>
      <c r="W17" s="18">
        <f>[13]Agosto!$H$26</f>
        <v>20.88</v>
      </c>
      <c r="X17" s="18">
        <f>[13]Agosto!$H$27</f>
        <v>12.96</v>
      </c>
      <c r="Y17" s="18">
        <f>[13]Agosto!$H$28</f>
        <v>14.76</v>
      </c>
      <c r="Z17" s="18">
        <f>[13]Agosto!$H$29</f>
        <v>16.559999999999999</v>
      </c>
      <c r="AA17" s="18">
        <f>[13]Agosto!$H$30</f>
        <v>20.52</v>
      </c>
      <c r="AB17" s="18">
        <f>[13]Agosto!$H$31</f>
        <v>19.440000000000001</v>
      </c>
      <c r="AC17" s="18">
        <f>[13]Agosto!$H$32</f>
        <v>12.24</v>
      </c>
      <c r="AD17" s="18">
        <f>[13]Agosto!$H$33</f>
        <v>14.76</v>
      </c>
      <c r="AE17" s="18">
        <f>[13]Agosto!$H$34</f>
        <v>21.96</v>
      </c>
      <c r="AF17" s="18">
        <f>[13]Agosto!$H$35</f>
        <v>21.240000000000002</v>
      </c>
      <c r="AG17" s="35">
        <f t="shared" si="1"/>
        <v>29.16</v>
      </c>
    </row>
    <row r="18" spans="1:33" ht="17.100000000000001" customHeight="1" x14ac:dyDescent="0.2">
      <c r="A18" s="16" t="s">
        <v>9</v>
      </c>
      <c r="B18" s="18">
        <f>[14]Agosto!$H$5</f>
        <v>16.2</v>
      </c>
      <c r="C18" s="18">
        <f>[14]Agosto!$H$6</f>
        <v>15.840000000000002</v>
      </c>
      <c r="D18" s="18">
        <f>[14]Agosto!$H$7</f>
        <v>17.28</v>
      </c>
      <c r="E18" s="18">
        <f>[14]Agosto!$H$8</f>
        <v>14.4</v>
      </c>
      <c r="F18" s="18">
        <f>[14]Agosto!$H$9</f>
        <v>19.440000000000001</v>
      </c>
      <c r="G18" s="18">
        <f>[14]Agosto!$H$10</f>
        <v>18</v>
      </c>
      <c r="H18" s="18">
        <f>[14]Agosto!$H$11</f>
        <v>24.840000000000003</v>
      </c>
      <c r="I18" s="18">
        <f>[14]Agosto!$H$12</f>
        <v>26.64</v>
      </c>
      <c r="J18" s="18">
        <f>[14]Agosto!$H$13</f>
        <v>24.840000000000003</v>
      </c>
      <c r="K18" s="18">
        <f>[14]Agosto!$H$14</f>
        <v>20.88</v>
      </c>
      <c r="L18" s="18">
        <f>[14]Agosto!$H$15</f>
        <v>16.920000000000002</v>
      </c>
      <c r="M18" s="18">
        <f>[14]Agosto!$H$16</f>
        <v>17.28</v>
      </c>
      <c r="N18" s="18">
        <f>[14]Agosto!$H$17</f>
        <v>30.240000000000002</v>
      </c>
      <c r="O18" s="18">
        <f>[14]Agosto!$H$18</f>
        <v>36</v>
      </c>
      <c r="P18" s="18">
        <f>[14]Agosto!$H$19</f>
        <v>18.720000000000002</v>
      </c>
      <c r="Q18" s="18">
        <f>[14]Agosto!$H$20</f>
        <v>15.120000000000001</v>
      </c>
      <c r="R18" s="18">
        <f>[14]Agosto!$H$21</f>
        <v>14.76</v>
      </c>
      <c r="S18" s="18">
        <f>[14]Agosto!$H$22</f>
        <v>19.440000000000001</v>
      </c>
      <c r="T18" s="18">
        <f>[14]Agosto!$H$23</f>
        <v>18.36</v>
      </c>
      <c r="U18" s="18">
        <f>[14]Agosto!$H$24</f>
        <v>17.28</v>
      </c>
      <c r="V18" s="18">
        <f>[14]Agosto!$H$25</f>
        <v>20.52</v>
      </c>
      <c r="W18" s="18">
        <f>[14]Agosto!$H$26</f>
        <v>25.2</v>
      </c>
      <c r="X18" s="18">
        <f>[14]Agosto!$H$27</f>
        <v>19.440000000000001</v>
      </c>
      <c r="Y18" s="18">
        <f>[14]Agosto!$H$28</f>
        <v>19.440000000000001</v>
      </c>
      <c r="Z18" s="18">
        <f>[14]Agosto!$H$29</f>
        <v>23.040000000000003</v>
      </c>
      <c r="AA18" s="18">
        <f>[14]Agosto!$H$30</f>
        <v>19.440000000000001</v>
      </c>
      <c r="AB18" s="18">
        <v>20.16</v>
      </c>
      <c r="AC18" s="18">
        <v>18</v>
      </c>
      <c r="AD18" s="18">
        <v>14.04</v>
      </c>
      <c r="AE18" s="18">
        <v>18.36</v>
      </c>
      <c r="AF18" s="18">
        <v>20.16</v>
      </c>
      <c r="AG18" s="35">
        <f t="shared" si="1"/>
        <v>36</v>
      </c>
    </row>
    <row r="19" spans="1:33" ht="17.100000000000001" customHeight="1" x14ac:dyDescent="0.2">
      <c r="A19" s="16" t="s">
        <v>46</v>
      </c>
      <c r="B19" s="18">
        <f>[15]Agosto!$H$5</f>
        <v>20.88</v>
      </c>
      <c r="C19" s="18">
        <f>[15]Agosto!$H$6</f>
        <v>12.96</v>
      </c>
      <c r="D19" s="18">
        <f>[15]Agosto!$H$7</f>
        <v>17.64</v>
      </c>
      <c r="E19" s="18">
        <f>[15]Agosto!$H$8</f>
        <v>5.04</v>
      </c>
      <c r="F19" s="18">
        <f>[15]Agosto!$H$9</f>
        <v>15.840000000000002</v>
      </c>
      <c r="G19" s="18">
        <f>[15]Agosto!$H$10</f>
        <v>12.24</v>
      </c>
      <c r="H19" s="18">
        <f>[15]Agosto!$H$11</f>
        <v>20.88</v>
      </c>
      <c r="I19" s="18">
        <f>[15]Agosto!$H$12</f>
        <v>18.720000000000002</v>
      </c>
      <c r="J19" s="18">
        <f>[15]Agosto!$H$13</f>
        <v>18</v>
      </c>
      <c r="K19" s="18">
        <f>[15]Agosto!$H$14</f>
        <v>14.4</v>
      </c>
      <c r="L19" s="18">
        <f>[15]Agosto!$H$15</f>
        <v>11.879999999999999</v>
      </c>
      <c r="M19" s="18">
        <f>[15]Agosto!$H$16</f>
        <v>15.120000000000001</v>
      </c>
      <c r="N19" s="18">
        <f>[15]Agosto!$H$17</f>
        <v>20.16</v>
      </c>
      <c r="O19" s="18">
        <f>[15]Agosto!$H$18</f>
        <v>14.04</v>
      </c>
      <c r="P19" s="18">
        <f>[15]Agosto!$H$19</f>
        <v>10.08</v>
      </c>
      <c r="Q19" s="18">
        <f>[15]Agosto!$H$20</f>
        <v>9.7200000000000006</v>
      </c>
      <c r="R19" s="18">
        <f>[15]Agosto!$H$21</f>
        <v>6.84</v>
      </c>
      <c r="S19" s="18">
        <f>[15]Agosto!$H$22</f>
        <v>14.04</v>
      </c>
      <c r="T19" s="18">
        <f>[15]Agosto!$H$23</f>
        <v>10.8</v>
      </c>
      <c r="U19" s="18">
        <f>[15]Agosto!$H$24</f>
        <v>14.4</v>
      </c>
      <c r="V19" s="18">
        <f>[15]Agosto!$H$25</f>
        <v>21.6</v>
      </c>
      <c r="W19" s="18">
        <f>[15]Agosto!$H$26</f>
        <v>20.52</v>
      </c>
      <c r="X19" s="18">
        <f>[15]Agosto!$H$27</f>
        <v>18.36</v>
      </c>
      <c r="Y19" s="18">
        <f>[15]Agosto!$H$28</f>
        <v>13.68</v>
      </c>
      <c r="Z19" s="18">
        <f>[15]Agosto!$H$29</f>
        <v>18</v>
      </c>
      <c r="AA19" s="18">
        <f>[15]Agosto!$H$30</f>
        <v>19.079999999999998</v>
      </c>
      <c r="AB19" s="18">
        <f>[15]Agosto!$H$31</f>
        <v>11.16</v>
      </c>
      <c r="AC19" s="18">
        <f>[15]Agosto!$H$32</f>
        <v>9</v>
      </c>
      <c r="AD19" s="18">
        <f>[15]Agosto!$H$33</f>
        <v>10.08</v>
      </c>
      <c r="AE19" s="18">
        <f>[15]Agosto!$H$34</f>
        <v>20.16</v>
      </c>
      <c r="AF19" s="18">
        <f>[15]Agosto!$H$35</f>
        <v>17.64</v>
      </c>
      <c r="AG19" s="35">
        <f t="shared" si="1"/>
        <v>21.6</v>
      </c>
    </row>
    <row r="20" spans="1:33" ht="17.100000000000001" customHeight="1" x14ac:dyDescent="0.2">
      <c r="A20" s="16" t="s">
        <v>10</v>
      </c>
      <c r="B20" s="18">
        <f>[16]Agosto!$H$5</f>
        <v>16.920000000000002</v>
      </c>
      <c r="C20" s="18">
        <f>[16]Agosto!$H$6</f>
        <v>15.840000000000002</v>
      </c>
      <c r="D20" s="18">
        <f>[16]Agosto!$H$7</f>
        <v>16.559999999999999</v>
      </c>
      <c r="E20" s="18">
        <f>[16]Agosto!$H$8</f>
        <v>8.64</v>
      </c>
      <c r="F20" s="18">
        <f>[16]Agosto!$H$9</f>
        <v>16.920000000000002</v>
      </c>
      <c r="G20" s="18">
        <f>[16]Agosto!$H$10</f>
        <v>14.04</v>
      </c>
      <c r="H20" s="18">
        <f>[16]Agosto!$H$11</f>
        <v>19.8</v>
      </c>
      <c r="I20" s="18">
        <f>[16]Agosto!$H$12</f>
        <v>18.36</v>
      </c>
      <c r="J20" s="18">
        <f>[16]Agosto!$H$13</f>
        <v>21.240000000000002</v>
      </c>
      <c r="K20" s="18">
        <f>[16]Agosto!$H$14</f>
        <v>18.36</v>
      </c>
      <c r="L20" s="18">
        <f>[16]Agosto!$H$15</f>
        <v>9</v>
      </c>
      <c r="M20" s="18">
        <f>[16]Agosto!$H$16</f>
        <v>11.16</v>
      </c>
      <c r="N20" s="18">
        <f>[16]Agosto!$H$17</f>
        <v>20.16</v>
      </c>
      <c r="O20" s="18">
        <f>[16]Agosto!$H$18</f>
        <v>16.559999999999999</v>
      </c>
      <c r="P20" s="18">
        <f>[16]Agosto!$H$19</f>
        <v>14.04</v>
      </c>
      <c r="Q20" s="18">
        <f>[16]Agosto!$H$20</f>
        <v>9.3600000000000012</v>
      </c>
      <c r="R20" s="18">
        <f>[16]Agosto!$H$21</f>
        <v>8.2799999999999994</v>
      </c>
      <c r="S20" s="18">
        <f>[16]Agosto!$H$22</f>
        <v>13.68</v>
      </c>
      <c r="T20" s="18">
        <f>[16]Agosto!$H$23</f>
        <v>12.6</v>
      </c>
      <c r="U20" s="18">
        <f>[16]Agosto!$H$24</f>
        <v>14.4</v>
      </c>
      <c r="V20" s="18">
        <f>[16]Agosto!$H$25</f>
        <v>15.48</v>
      </c>
      <c r="W20" s="18">
        <f>[16]Agosto!$H$26</f>
        <v>18</v>
      </c>
      <c r="X20" s="18">
        <f>[16]Agosto!$H$27</f>
        <v>12.96</v>
      </c>
      <c r="Y20" s="18">
        <f>[16]Agosto!$H$28</f>
        <v>13.32</v>
      </c>
      <c r="Z20" s="18">
        <f>[16]Agosto!$H$29</f>
        <v>15.840000000000002</v>
      </c>
      <c r="AA20" s="18">
        <f>[16]Agosto!$H$30</f>
        <v>19.8</v>
      </c>
      <c r="AB20" s="18">
        <f>[16]Agosto!$H$31</f>
        <v>14.4</v>
      </c>
      <c r="AC20" s="18">
        <f>[16]Agosto!$H$32</f>
        <v>9</v>
      </c>
      <c r="AD20" s="18">
        <f>[16]Agosto!$H$33</f>
        <v>9.7200000000000006</v>
      </c>
      <c r="AE20" s="18">
        <f>[16]Agosto!$H$34</f>
        <v>15.840000000000002</v>
      </c>
      <c r="AF20" s="18">
        <f>[16]Agosto!$H$35</f>
        <v>17.28</v>
      </c>
      <c r="AG20" s="35">
        <f>MAX(B20:AF20)</f>
        <v>21.240000000000002</v>
      </c>
    </row>
    <row r="21" spans="1:33" ht="17.100000000000001" customHeight="1" x14ac:dyDescent="0.2">
      <c r="A21" s="16" t="s">
        <v>11</v>
      </c>
      <c r="B21" s="18">
        <f>[17]Agosto!$H$5</f>
        <v>8.64</v>
      </c>
      <c r="C21" s="18">
        <f>[17]Agosto!$H$6</f>
        <v>12.6</v>
      </c>
      <c r="D21" s="18">
        <f>[17]Agosto!$H$7</f>
        <v>9</v>
      </c>
      <c r="E21" s="18">
        <f>[17]Agosto!$H$8</f>
        <v>5.7600000000000007</v>
      </c>
      <c r="F21" s="18">
        <f>[17]Agosto!$H$9</f>
        <v>7.9200000000000008</v>
      </c>
      <c r="G21" s="18">
        <f>[17]Agosto!$H$10</f>
        <v>5.4</v>
      </c>
      <c r="H21" s="18">
        <f>[17]Agosto!$H$11</f>
        <v>11.879999999999999</v>
      </c>
      <c r="I21" s="18">
        <f>[17]Agosto!$H$12</f>
        <v>15.120000000000001</v>
      </c>
      <c r="J21" s="18">
        <f>[17]Agosto!$H$13</f>
        <v>26.64</v>
      </c>
      <c r="K21" s="18">
        <f>[17]Agosto!$H$14</f>
        <v>11.520000000000001</v>
      </c>
      <c r="L21" s="18">
        <f>[17]Agosto!$H$15</f>
        <v>11.16</v>
      </c>
      <c r="M21" s="18">
        <f>[17]Agosto!$H$16</f>
        <v>7.2</v>
      </c>
      <c r="N21" s="18">
        <f>[17]Agosto!$H$17</f>
        <v>22.68</v>
      </c>
      <c r="O21" s="18">
        <f>[17]Agosto!$H$18</f>
        <v>14.4</v>
      </c>
      <c r="P21" s="18">
        <f>[17]Agosto!$H$19</f>
        <v>14.4</v>
      </c>
      <c r="Q21" s="18">
        <f>[17]Agosto!$H$20</f>
        <v>13.32</v>
      </c>
      <c r="R21" s="18">
        <f>[17]Agosto!$H$21</f>
        <v>10.08</v>
      </c>
      <c r="S21" s="18">
        <f>[17]Agosto!$H$22</f>
        <v>14.76</v>
      </c>
      <c r="T21" s="18">
        <f>[17]Agosto!$H$23</f>
        <v>10.44</v>
      </c>
      <c r="U21" s="18">
        <f>[17]Agosto!$H$24</f>
        <v>10.44</v>
      </c>
      <c r="V21" s="18">
        <f>[17]Agosto!$H$25</f>
        <v>9.3600000000000012</v>
      </c>
      <c r="W21" s="18">
        <f>[17]Agosto!$H$26</f>
        <v>9.7200000000000006</v>
      </c>
      <c r="X21" s="18">
        <f>[17]Agosto!$H$27</f>
        <v>18</v>
      </c>
      <c r="Y21" s="18">
        <f>[17]Agosto!$H$28</f>
        <v>9.7200000000000006</v>
      </c>
      <c r="Z21" s="18">
        <f>[17]Agosto!$H$29</f>
        <v>12.24</v>
      </c>
      <c r="AA21" s="18">
        <f>[17]Agosto!$H$30</f>
        <v>18.36</v>
      </c>
      <c r="AB21" s="18">
        <f>[17]Agosto!$H$31</f>
        <v>9.3600000000000012</v>
      </c>
      <c r="AC21" s="18">
        <f>[17]Agosto!$H$32</f>
        <v>13.68</v>
      </c>
      <c r="AD21" s="18">
        <f>[17]Agosto!$H$33</f>
        <v>12.24</v>
      </c>
      <c r="AE21" s="18">
        <f>[17]Agosto!$H$34</f>
        <v>9.3600000000000012</v>
      </c>
      <c r="AF21" s="18">
        <f>[17]Agosto!$H$35</f>
        <v>7.2</v>
      </c>
      <c r="AG21" s="35">
        <f>MAX(B21:AF21)</f>
        <v>26.64</v>
      </c>
    </row>
    <row r="22" spans="1:33" ht="17.100000000000001" customHeight="1" x14ac:dyDescent="0.2">
      <c r="A22" s="16" t="s">
        <v>12</v>
      </c>
      <c r="B22" s="18">
        <f>[18]Agosto!$H$5</f>
        <v>9</v>
      </c>
      <c r="C22" s="18">
        <f>[18]Agosto!$H$6</f>
        <v>6.84</v>
      </c>
      <c r="D22" s="18">
        <f>[18]Agosto!$H$7</f>
        <v>9.3600000000000012</v>
      </c>
      <c r="E22" s="18">
        <f>[18]Agosto!$H$8</f>
        <v>7.2</v>
      </c>
      <c r="F22" s="18">
        <f>[18]Agosto!$H$9</f>
        <v>8.64</v>
      </c>
      <c r="G22" s="18">
        <f>[18]Agosto!$H$10</f>
        <v>8.2799999999999994</v>
      </c>
      <c r="H22" s="18">
        <f>[18]Agosto!$H$11</f>
        <v>12.6</v>
      </c>
      <c r="I22" s="18">
        <f>[18]Agosto!$H$12</f>
        <v>12.96</v>
      </c>
      <c r="J22" s="18">
        <f>[18]Agosto!$H$13</f>
        <v>15.48</v>
      </c>
      <c r="K22" s="18">
        <f>[18]Agosto!$H$14</f>
        <v>9.7200000000000006</v>
      </c>
      <c r="L22" s="18">
        <f>[18]Agosto!$H$15</f>
        <v>7.9200000000000008</v>
      </c>
      <c r="M22" s="18">
        <f>[18]Agosto!$H$16</f>
        <v>12.96</v>
      </c>
      <c r="N22" s="18">
        <f>[18]Agosto!$H$17</f>
        <v>15.120000000000001</v>
      </c>
      <c r="O22" s="18">
        <f>[18]Agosto!$H$18</f>
        <v>16.559999999999999</v>
      </c>
      <c r="P22" s="18">
        <f>[18]Agosto!$H$19</f>
        <v>11.16</v>
      </c>
      <c r="Q22" s="18">
        <f>[18]Agosto!$H$20</f>
        <v>10.44</v>
      </c>
      <c r="R22" s="18">
        <f>[18]Agosto!$H$21</f>
        <v>7.5600000000000005</v>
      </c>
      <c r="S22" s="18">
        <f>[18]Agosto!$H$22</f>
        <v>9.3600000000000012</v>
      </c>
      <c r="T22" s="18">
        <f>[18]Agosto!$H$23</f>
        <v>7.9200000000000008</v>
      </c>
      <c r="U22" s="18">
        <f>[18]Agosto!$H$24</f>
        <v>12.24</v>
      </c>
      <c r="V22" s="18">
        <f>[18]Agosto!$H$25</f>
        <v>12.96</v>
      </c>
      <c r="W22" s="18">
        <f>[18]Agosto!$H$26</f>
        <v>14.76</v>
      </c>
      <c r="X22" s="18">
        <f>[18]Agosto!$H$27</f>
        <v>9.7200000000000006</v>
      </c>
      <c r="Y22" s="18">
        <f>[18]Agosto!$H$28</f>
        <v>9.3600000000000012</v>
      </c>
      <c r="Z22" s="18">
        <f>[18]Agosto!$H$29</f>
        <v>10.8</v>
      </c>
      <c r="AA22" s="18">
        <f>[18]Agosto!$H$30</f>
        <v>11.879999999999999</v>
      </c>
      <c r="AB22" s="18">
        <f>[18]Agosto!$H$31</f>
        <v>14.76</v>
      </c>
      <c r="AC22" s="18">
        <f>[18]Agosto!$H$32</f>
        <v>10.08</v>
      </c>
      <c r="AD22" s="18">
        <f>[18]Agosto!$H$33</f>
        <v>7.9200000000000008</v>
      </c>
      <c r="AE22" s="18">
        <f>[18]Agosto!$H$34</f>
        <v>10.8</v>
      </c>
      <c r="AF22" s="18">
        <f>[18]Agosto!$H$35</f>
        <v>10.8</v>
      </c>
      <c r="AG22" s="35">
        <f>MAX(B22:AF22)</f>
        <v>16.559999999999999</v>
      </c>
    </row>
    <row r="23" spans="1:33" ht="17.100000000000001" customHeight="1" x14ac:dyDescent="0.2">
      <c r="A23" s="16" t="s">
        <v>13</v>
      </c>
      <c r="B23" s="18">
        <f>[19]Agosto!$H$5</f>
        <v>17.64</v>
      </c>
      <c r="C23" s="18">
        <f>[19]Agosto!$H$6</f>
        <v>19.440000000000001</v>
      </c>
      <c r="D23" s="18">
        <f>[19]Agosto!$H$7</f>
        <v>18</v>
      </c>
      <c r="E23" s="18">
        <f>[19]Agosto!$H$8</f>
        <v>14.4</v>
      </c>
      <c r="F23" s="18">
        <f>[19]Agosto!$H$9</f>
        <v>15.48</v>
      </c>
      <c r="G23" s="18">
        <f>[19]Agosto!$H$10</f>
        <v>13.68</v>
      </c>
      <c r="H23" s="18">
        <f>[19]Agosto!$H$11</f>
        <v>28.8</v>
      </c>
      <c r="I23" s="18">
        <f>[19]Agosto!$H$12</f>
        <v>24.48</v>
      </c>
      <c r="J23" s="18">
        <f>[19]Agosto!$H$13</f>
        <v>29.880000000000003</v>
      </c>
      <c r="K23" s="18">
        <f>[19]Agosto!$H$14</f>
        <v>28.08</v>
      </c>
      <c r="L23" s="18">
        <f>[19]Agosto!$H$15</f>
        <v>1.8</v>
      </c>
      <c r="M23" s="18">
        <f>[19]Agosto!$H$16</f>
        <v>20.52</v>
      </c>
      <c r="N23" s="18">
        <f>[19]Agosto!$H$17</f>
        <v>27.720000000000002</v>
      </c>
      <c r="O23" s="18">
        <f>[19]Agosto!$H$18</f>
        <v>28.44</v>
      </c>
      <c r="P23" s="18">
        <f>[19]Agosto!$H$19</f>
        <v>11.879999999999999</v>
      </c>
      <c r="Q23" s="18">
        <f>[19]Agosto!$H$20</f>
        <v>0</v>
      </c>
      <c r="R23" s="18">
        <f>[19]Agosto!$H$21</f>
        <v>7.2</v>
      </c>
      <c r="S23" s="18">
        <f>[19]Agosto!$H$22</f>
        <v>0.36000000000000004</v>
      </c>
      <c r="T23" s="18">
        <f>[19]Agosto!$H$23</f>
        <v>5.7600000000000007</v>
      </c>
      <c r="U23" s="18">
        <f>[19]Agosto!$H$24</f>
        <v>27.36</v>
      </c>
      <c r="V23" s="18">
        <f>[19]Agosto!$H$25</f>
        <v>29.880000000000003</v>
      </c>
      <c r="W23" s="18">
        <f>[19]Agosto!$H$26</f>
        <v>27.720000000000002</v>
      </c>
      <c r="X23" s="18">
        <f>[19]Agosto!$H$27</f>
        <v>21.240000000000002</v>
      </c>
      <c r="Y23" s="18">
        <f>[19]Agosto!$H$28</f>
        <v>20.16</v>
      </c>
      <c r="Z23" s="18">
        <f>[19]Agosto!$H$29</f>
        <v>25.2</v>
      </c>
      <c r="AA23" s="18">
        <f>[19]Agosto!$H$30</f>
        <v>24.48</v>
      </c>
      <c r="AB23" s="18">
        <f>[19]Agosto!$H$31</f>
        <v>22.32</v>
      </c>
      <c r="AC23" s="18">
        <f>[19]Agosto!$H$32</f>
        <v>8.2799999999999994</v>
      </c>
      <c r="AD23" s="18">
        <f>[19]Agosto!$H$33</f>
        <v>0.36000000000000004</v>
      </c>
      <c r="AE23" s="18">
        <f>[19]Agosto!$H$34</f>
        <v>18</v>
      </c>
      <c r="AF23" s="18">
        <f>[19]Agosto!$H$35</f>
        <v>21.96</v>
      </c>
      <c r="AG23" s="35">
        <f>MAX(B23:AF23)</f>
        <v>29.880000000000003</v>
      </c>
    </row>
    <row r="24" spans="1:33" ht="17.100000000000001" customHeight="1" x14ac:dyDescent="0.2">
      <c r="A24" s="16" t="s">
        <v>14</v>
      </c>
      <c r="B24" s="18">
        <f>[20]Agosto!$H$5</f>
        <v>15.120000000000001</v>
      </c>
      <c r="C24" s="18">
        <f>[20]Agosto!$H$6</f>
        <v>17.64</v>
      </c>
      <c r="D24" s="18">
        <f>[20]Agosto!$H$7</f>
        <v>13.68</v>
      </c>
      <c r="E24" s="18">
        <f>[20]Agosto!$H$8</f>
        <v>12.24</v>
      </c>
      <c r="F24" s="18">
        <f>[20]Agosto!$H$9</f>
        <v>17.28</v>
      </c>
      <c r="G24" s="18">
        <f>[20]Agosto!$H$10</f>
        <v>16.559999999999999</v>
      </c>
      <c r="H24" s="18">
        <f>[20]Agosto!$H$11</f>
        <v>19.8</v>
      </c>
      <c r="I24" s="18">
        <f>[20]Agosto!$H$12</f>
        <v>20.16</v>
      </c>
      <c r="J24" s="18">
        <f>[20]Agosto!$H$13</f>
        <v>15.840000000000002</v>
      </c>
      <c r="K24" s="18">
        <f>[20]Agosto!$H$14</f>
        <v>27</v>
      </c>
      <c r="L24" s="18">
        <f>[20]Agosto!$H$15</f>
        <v>16.2</v>
      </c>
      <c r="M24" s="18">
        <f>[20]Agosto!$H$16</f>
        <v>11.879999999999999</v>
      </c>
      <c r="N24" s="18">
        <f>[20]Agosto!$H$17</f>
        <v>14.76</v>
      </c>
      <c r="O24" s="18">
        <f>[20]Agosto!$H$18</f>
        <v>29.880000000000003</v>
      </c>
      <c r="P24" s="18">
        <f>[20]Agosto!$H$19</f>
        <v>23.400000000000002</v>
      </c>
      <c r="Q24" s="18">
        <f>[20]Agosto!$H$20</f>
        <v>12.96</v>
      </c>
      <c r="R24" s="18">
        <f>[20]Agosto!$H$21</f>
        <v>14.4</v>
      </c>
      <c r="S24" s="18">
        <f>[20]Agosto!$H$22</f>
        <v>14.4</v>
      </c>
      <c r="T24" s="18">
        <f>[20]Agosto!$H$23</f>
        <v>18</v>
      </c>
      <c r="U24" s="18">
        <f>[20]Agosto!$H$24</f>
        <v>16.559999999999999</v>
      </c>
      <c r="V24" s="18">
        <f>[20]Agosto!$H$25</f>
        <v>25.92</v>
      </c>
      <c r="W24" s="18">
        <f>[20]Agosto!$H$26</f>
        <v>16.559999999999999</v>
      </c>
      <c r="X24" s="18">
        <f>[20]Agosto!$H$27</f>
        <v>17.64</v>
      </c>
      <c r="Y24" s="18">
        <f>[20]Agosto!$H$28</f>
        <v>20.16</v>
      </c>
      <c r="Z24" s="18">
        <f>[20]Agosto!$H$29</f>
        <v>14.04</v>
      </c>
      <c r="AA24" s="18">
        <f>[20]Agosto!$H$30</f>
        <v>26.64</v>
      </c>
      <c r="AB24" s="18">
        <f>[20]Agosto!$H$31</f>
        <v>24.48</v>
      </c>
      <c r="AC24" s="18">
        <f>[20]Agosto!$H$32</f>
        <v>16.559999999999999</v>
      </c>
      <c r="AD24" s="18">
        <f>[20]Agosto!$H$33</f>
        <v>11.879999999999999</v>
      </c>
      <c r="AE24" s="18">
        <f>[20]Agosto!$H$34</f>
        <v>14.4</v>
      </c>
      <c r="AF24" s="18">
        <f>[20]Agosto!$H$35</f>
        <v>20.16</v>
      </c>
      <c r="AG24" s="35">
        <f>MAX(B24:AF24)</f>
        <v>29.880000000000003</v>
      </c>
    </row>
    <row r="25" spans="1:33" ht="17.100000000000001" customHeight="1" x14ac:dyDescent="0.2">
      <c r="A25" s="16" t="s">
        <v>15</v>
      </c>
      <c r="B25" s="18">
        <f>[21]Agosto!$H$5</f>
        <v>17.28</v>
      </c>
      <c r="C25" s="18">
        <f>[21]Agosto!$H$6</f>
        <v>16.559999999999999</v>
      </c>
      <c r="D25" s="18">
        <f>[21]Agosto!$H$7</f>
        <v>16.920000000000002</v>
      </c>
      <c r="E25" s="18">
        <f>[21]Agosto!$H$8</f>
        <v>12.96</v>
      </c>
      <c r="F25" s="18">
        <f>[21]Agosto!$H$9</f>
        <v>20.88</v>
      </c>
      <c r="G25" s="18">
        <f>[21]Agosto!$H$10</f>
        <v>10.44</v>
      </c>
      <c r="H25" s="18">
        <f>[21]Agosto!$H$11</f>
        <v>22.32</v>
      </c>
      <c r="I25" s="18">
        <f>[21]Agosto!$H$12</f>
        <v>21.6</v>
      </c>
      <c r="J25" s="18">
        <f>[21]Agosto!$H$13</f>
        <v>23.040000000000003</v>
      </c>
      <c r="K25" s="18">
        <f>[21]Agosto!$H$14</f>
        <v>23.040000000000003</v>
      </c>
      <c r="L25" s="18">
        <f>[21]Agosto!$H$15</f>
        <v>17.64</v>
      </c>
      <c r="M25" s="18">
        <f>[21]Agosto!$H$16</f>
        <v>17.64</v>
      </c>
      <c r="N25" s="18">
        <f>[21]Agosto!$H$17</f>
        <v>24.12</v>
      </c>
      <c r="O25" s="18">
        <f>[21]Agosto!$H$18</f>
        <v>22.68</v>
      </c>
      <c r="P25" s="18">
        <f>[21]Agosto!$H$19</f>
        <v>21.6</v>
      </c>
      <c r="Q25" s="18">
        <f>[21]Agosto!$H$20</f>
        <v>20.88</v>
      </c>
      <c r="R25" s="18">
        <f>[21]Agosto!$H$21</f>
        <v>11.879999999999999</v>
      </c>
      <c r="S25" s="18">
        <f>[21]Agosto!$H$22</f>
        <v>26.28</v>
      </c>
      <c r="T25" s="18">
        <f>[21]Agosto!$H$23</f>
        <v>26.28</v>
      </c>
      <c r="U25" s="18">
        <f>[21]Agosto!$H$24</f>
        <v>24.48</v>
      </c>
      <c r="V25" s="18">
        <f>[21]Agosto!$H$25</f>
        <v>19.079999999999998</v>
      </c>
      <c r="W25" s="18">
        <f>[21]Agosto!$H$26</f>
        <v>19.440000000000001</v>
      </c>
      <c r="X25" s="18">
        <f>[21]Agosto!$H$27</f>
        <v>15.120000000000001</v>
      </c>
      <c r="Y25" s="18">
        <f>[21]Agosto!$H$28</f>
        <v>19.8</v>
      </c>
      <c r="Z25" s="18">
        <f>[21]Agosto!$H$29</f>
        <v>20.16</v>
      </c>
      <c r="AA25" s="18">
        <f>[21]Agosto!$H$30</f>
        <v>19.8</v>
      </c>
      <c r="AB25" s="18">
        <f>[21]Agosto!$H$31</f>
        <v>20.16</v>
      </c>
      <c r="AC25" s="18">
        <f>[21]Agosto!$H$32</f>
        <v>14.76</v>
      </c>
      <c r="AD25" s="18">
        <f>[21]Agosto!$H$33</f>
        <v>28.44</v>
      </c>
      <c r="AE25" s="18">
        <f>[21]Agosto!$H$34</f>
        <v>23.400000000000002</v>
      </c>
      <c r="AF25" s="18">
        <f>[21]Agosto!$H$35</f>
        <v>20.52</v>
      </c>
      <c r="AG25" s="35">
        <f t="shared" ref="AG25:AG32" si="2">MAX(B25:AF25)</f>
        <v>28.44</v>
      </c>
    </row>
    <row r="26" spans="1:33" ht="17.100000000000001" customHeight="1" x14ac:dyDescent="0.2">
      <c r="A26" s="16" t="s">
        <v>16</v>
      </c>
      <c r="B26" s="18">
        <f>[22]Agosto!$H$5</f>
        <v>15.48</v>
      </c>
      <c r="C26" s="18">
        <f>[22]Agosto!$H$6</f>
        <v>14.76</v>
      </c>
      <c r="D26" s="18">
        <f>[22]Agosto!$H$7</f>
        <v>14.04</v>
      </c>
      <c r="E26" s="18">
        <f>[22]Agosto!$H$8</f>
        <v>15.120000000000001</v>
      </c>
      <c r="F26" s="18">
        <f>[22]Agosto!$H$9</f>
        <v>13.68</v>
      </c>
      <c r="G26" s="18">
        <f>[22]Agosto!$H$10</f>
        <v>10.44</v>
      </c>
      <c r="H26" s="18">
        <f>[22]Agosto!$H$11</f>
        <v>19.8</v>
      </c>
      <c r="I26" s="18">
        <f>[22]Agosto!$H$12</f>
        <v>20.52</v>
      </c>
      <c r="J26" s="18">
        <f>[22]Agosto!$H$13</f>
        <v>19.079999999999998</v>
      </c>
      <c r="K26" s="18">
        <f>[22]Agosto!$H$14</f>
        <v>68.688000000000002</v>
      </c>
      <c r="L26" s="18">
        <f>[22]Agosto!$H$15</f>
        <v>14.76</v>
      </c>
      <c r="M26" s="18">
        <f>[22]Agosto!$H$16</f>
        <v>13.68</v>
      </c>
      <c r="N26" s="18">
        <f>[22]Agosto!$H$17</f>
        <v>28.08</v>
      </c>
      <c r="O26" s="18">
        <f>[22]Agosto!$H$18</f>
        <v>30.240000000000002</v>
      </c>
      <c r="P26" s="18">
        <f>[22]Agosto!$H$19</f>
        <v>10.08</v>
      </c>
      <c r="Q26" s="18">
        <f>[22]Agosto!$H$20</f>
        <v>12.24</v>
      </c>
      <c r="R26" s="18">
        <f>[22]Agosto!$H$21</f>
        <v>15.120000000000001</v>
      </c>
      <c r="S26" s="18">
        <f>[22]Agosto!$H$22</f>
        <v>7.9200000000000008</v>
      </c>
      <c r="T26" s="18">
        <f>[22]Agosto!$H$23</f>
        <v>11.520000000000001</v>
      </c>
      <c r="U26" s="18">
        <f>[22]Agosto!$H$24</f>
        <v>18.36</v>
      </c>
      <c r="V26" s="18">
        <f>[22]Agosto!$H$25</f>
        <v>20.52</v>
      </c>
      <c r="W26" s="18">
        <f>[22]Agosto!$H$26</f>
        <v>20.52</v>
      </c>
      <c r="X26" s="18">
        <f>[22]Agosto!$H$27</f>
        <v>18</v>
      </c>
      <c r="Y26" s="18">
        <f>[22]Agosto!$H$28</f>
        <v>17.28</v>
      </c>
      <c r="Z26" s="18">
        <f>[22]Agosto!$H$29</f>
        <v>17.28</v>
      </c>
      <c r="AA26" s="18" t="str">
        <f>[22]Agosto!$H$30</f>
        <v>*</v>
      </c>
      <c r="AB26" s="18">
        <f>[22]Agosto!$H$31</f>
        <v>13.68</v>
      </c>
      <c r="AC26" s="18">
        <f>[22]Agosto!$H$32</f>
        <v>13.68</v>
      </c>
      <c r="AD26" s="18">
        <f>[22]Agosto!$H$33</f>
        <v>8.64</v>
      </c>
      <c r="AE26" s="18">
        <f>[22]Agosto!$H$34</f>
        <v>14.4</v>
      </c>
      <c r="AF26" s="18">
        <f>[22]Agosto!$H$35</f>
        <v>17.64</v>
      </c>
      <c r="AG26" s="35">
        <f t="shared" si="2"/>
        <v>68.688000000000002</v>
      </c>
    </row>
    <row r="27" spans="1:33" ht="17.100000000000001" customHeight="1" x14ac:dyDescent="0.2">
      <c r="A27" s="16" t="s">
        <v>17</v>
      </c>
      <c r="B27" s="18">
        <f>[23]Agosto!$H$5</f>
        <v>17.64</v>
      </c>
      <c r="C27" s="18">
        <f>[23]Agosto!$H$6</f>
        <v>19.8</v>
      </c>
      <c r="D27" s="18">
        <f>[23]Agosto!$H$7</f>
        <v>18.720000000000002</v>
      </c>
      <c r="E27" s="18">
        <f>[23]Agosto!$H$8</f>
        <v>9.7200000000000006</v>
      </c>
      <c r="F27" s="18">
        <f>[23]Agosto!$H$9</f>
        <v>16.920000000000002</v>
      </c>
      <c r="G27" s="18">
        <f>[23]Agosto!$H$10</f>
        <v>15.48</v>
      </c>
      <c r="H27" s="18">
        <f>[23]Agosto!$H$11</f>
        <v>27.36</v>
      </c>
      <c r="I27" s="18">
        <f>[23]Agosto!$H$12</f>
        <v>32.04</v>
      </c>
      <c r="J27" s="18">
        <f>[23]Agosto!$H$13</f>
        <v>27.36</v>
      </c>
      <c r="K27" s="18">
        <f>[23]Agosto!$H$14</f>
        <v>21.240000000000002</v>
      </c>
      <c r="L27" s="18">
        <f>[23]Agosto!$H$15</f>
        <v>8.2799999999999994</v>
      </c>
      <c r="M27" s="18">
        <f>[23]Agosto!$H$16</f>
        <v>13.32</v>
      </c>
      <c r="N27" s="18">
        <f>[23]Agosto!$H$17</f>
        <v>28.44</v>
      </c>
      <c r="O27" s="18">
        <f>[23]Agosto!$H$18</f>
        <v>27.36</v>
      </c>
      <c r="P27" s="18">
        <f>[23]Agosto!$H$19</f>
        <v>9.7200000000000006</v>
      </c>
      <c r="Q27" s="18">
        <f>[23]Agosto!$H$20</f>
        <v>10.44</v>
      </c>
      <c r="R27" s="18">
        <f>[23]Agosto!$H$21</f>
        <v>12.6</v>
      </c>
      <c r="S27" s="18">
        <f>[23]Agosto!$H$22</f>
        <v>10.8</v>
      </c>
      <c r="T27" s="18">
        <f>[23]Agosto!$H$23</f>
        <v>9.3600000000000012</v>
      </c>
      <c r="U27" s="18">
        <f>[23]Agosto!$H$24</f>
        <v>14.04</v>
      </c>
      <c r="V27" s="18">
        <v>21.24</v>
      </c>
      <c r="W27" s="18">
        <v>22.32</v>
      </c>
      <c r="X27" s="18">
        <v>8.2799999999999994</v>
      </c>
      <c r="Y27" s="18">
        <v>6.48</v>
      </c>
      <c r="Z27" s="18">
        <v>10.08</v>
      </c>
      <c r="AA27" s="18">
        <v>18.36</v>
      </c>
      <c r="AB27" s="18">
        <v>14.04</v>
      </c>
      <c r="AC27" s="18">
        <v>0.72</v>
      </c>
      <c r="AD27" s="18">
        <v>0.36</v>
      </c>
      <c r="AE27" s="18">
        <v>20.16</v>
      </c>
      <c r="AF27" s="18">
        <v>22.32</v>
      </c>
      <c r="AG27" s="35">
        <f t="shared" si="2"/>
        <v>32.04</v>
      </c>
    </row>
    <row r="28" spans="1:33" ht="17.100000000000001" customHeight="1" x14ac:dyDescent="0.2">
      <c r="A28" s="16" t="s">
        <v>18</v>
      </c>
      <c r="B28" s="18">
        <f>[24]Agosto!$H$5</f>
        <v>19.440000000000001</v>
      </c>
      <c r="C28" s="18">
        <f>[24]Agosto!$H$6</f>
        <v>15.48</v>
      </c>
      <c r="D28" s="18">
        <f>[24]Agosto!$H$7</f>
        <v>16.559999999999999</v>
      </c>
      <c r="E28" s="18">
        <f>[24]Agosto!$H$8</f>
        <v>13.68</v>
      </c>
      <c r="F28" s="18">
        <f>[24]Agosto!$H$9</f>
        <v>19.8</v>
      </c>
      <c r="G28" s="18">
        <f>[24]Agosto!$H$10</f>
        <v>14.4</v>
      </c>
      <c r="H28" s="18">
        <f>[24]Agosto!$H$11</f>
        <v>18.36</v>
      </c>
      <c r="I28" s="18">
        <f>[24]Agosto!$H$12</f>
        <v>17.64</v>
      </c>
      <c r="J28" s="18">
        <f>[24]Agosto!$H$13</f>
        <v>23.040000000000003</v>
      </c>
      <c r="K28" s="18">
        <f>[24]Agosto!$H$14</f>
        <v>27</v>
      </c>
      <c r="L28" s="18">
        <f>[24]Agosto!$H$15</f>
        <v>20.16</v>
      </c>
      <c r="M28" s="18">
        <f>[24]Agosto!$H$16</f>
        <v>8.64</v>
      </c>
      <c r="N28" s="18">
        <f>[24]Agosto!$H$17</f>
        <v>29.52</v>
      </c>
      <c r="O28" s="18">
        <f>[24]Agosto!$H$18</f>
        <v>30.6</v>
      </c>
      <c r="P28" s="18">
        <f>[24]Agosto!$H$19</f>
        <v>34.92</v>
      </c>
      <c r="Q28" s="18">
        <f>[24]Agosto!$H$20</f>
        <v>22.32</v>
      </c>
      <c r="R28" s="18">
        <f>[24]Agosto!$H$21</f>
        <v>16.2</v>
      </c>
      <c r="S28" s="18">
        <f>[24]Agosto!$H$22</f>
        <v>24.12</v>
      </c>
      <c r="T28" s="18">
        <f>[24]Agosto!$H$23</f>
        <v>16.920000000000002</v>
      </c>
      <c r="U28" s="18">
        <f>[24]Agosto!$H$24</f>
        <v>27.720000000000002</v>
      </c>
      <c r="V28" s="18">
        <f>[24]Agosto!$H$25</f>
        <v>20.52</v>
      </c>
      <c r="W28" s="18">
        <f>[24]Agosto!$H$26</f>
        <v>18</v>
      </c>
      <c r="X28" s="18">
        <f>[24]Agosto!$H$27</f>
        <v>11.520000000000001</v>
      </c>
      <c r="Y28" s="18">
        <f>[24]Agosto!$H$28</f>
        <v>23.400000000000002</v>
      </c>
      <c r="Z28" s="18">
        <f>[24]Agosto!$H$29</f>
        <v>21.6</v>
      </c>
      <c r="AA28" s="18">
        <f>[24]Agosto!$H$30</f>
        <v>24.12</v>
      </c>
      <c r="AB28" s="18">
        <f>[24]Agosto!$H$31</f>
        <v>20.52</v>
      </c>
      <c r="AC28" s="18">
        <f>[24]Agosto!$H$32</f>
        <v>24.48</v>
      </c>
      <c r="AD28" s="18">
        <f>[24]Agosto!$H$33</f>
        <v>21.6</v>
      </c>
      <c r="AE28" s="18" t="str">
        <f>[24]Agosto!$H$34</f>
        <v>*</v>
      </c>
      <c r="AF28" s="18" t="str">
        <f>[24]Agosto!$H$35</f>
        <v>*</v>
      </c>
      <c r="AG28" s="35">
        <f t="shared" si="2"/>
        <v>34.92</v>
      </c>
    </row>
    <row r="29" spans="1:33" ht="17.100000000000001" customHeight="1" x14ac:dyDescent="0.2">
      <c r="A29" s="16" t="s">
        <v>19</v>
      </c>
      <c r="B29" s="18">
        <f>[25]Agosto!$H$5</f>
        <v>21.96</v>
      </c>
      <c r="C29" s="18">
        <f>[25]Agosto!$H$6</f>
        <v>22.68</v>
      </c>
      <c r="D29" s="18">
        <f>[25]Agosto!$H$7</f>
        <v>20.16</v>
      </c>
      <c r="E29" s="18">
        <f>[25]Agosto!$H$8</f>
        <v>23.400000000000002</v>
      </c>
      <c r="F29" s="18">
        <f>[25]Agosto!$H$9</f>
        <v>16.920000000000002</v>
      </c>
      <c r="G29" s="18">
        <f>[25]Agosto!$H$10</f>
        <v>11.879999999999999</v>
      </c>
      <c r="H29" s="18">
        <f>[25]Agosto!$H$11</f>
        <v>25.92</v>
      </c>
      <c r="I29" s="18">
        <f>[25]Agosto!$H$12</f>
        <v>20.52</v>
      </c>
      <c r="J29" s="18">
        <f>[25]Agosto!$H$13</f>
        <v>16.2</v>
      </c>
      <c r="K29" s="18">
        <f>[25]Agosto!$H$14</f>
        <v>18.720000000000002</v>
      </c>
      <c r="L29" s="18">
        <f>[25]Agosto!$H$15</f>
        <v>12.24</v>
      </c>
      <c r="M29" s="18">
        <f>[25]Agosto!$H$16</f>
        <v>21.96</v>
      </c>
      <c r="N29" s="18">
        <f>[25]Agosto!$H$17</f>
        <v>30.6</v>
      </c>
      <c r="O29" s="18">
        <f>[25]Agosto!$H$18</f>
        <v>26.64</v>
      </c>
      <c r="P29" s="18">
        <f>[25]Agosto!$H$19</f>
        <v>15.840000000000002</v>
      </c>
      <c r="Q29" s="18">
        <f>[25]Agosto!$H$20</f>
        <v>19.079999999999998</v>
      </c>
      <c r="R29" s="18">
        <f>[25]Agosto!$H$21</f>
        <v>14.4</v>
      </c>
      <c r="S29" s="18">
        <f>[25]Agosto!$H$22</f>
        <v>22.32</v>
      </c>
      <c r="T29" s="18">
        <f>[25]Agosto!$H$23</f>
        <v>25.92</v>
      </c>
      <c r="U29" s="18">
        <f>[25]Agosto!$H$24</f>
        <v>24.48</v>
      </c>
      <c r="V29" s="18">
        <f>[25]Agosto!$H$25</f>
        <v>25.2</v>
      </c>
      <c r="W29" s="18">
        <f>[25]Agosto!$H$26</f>
        <v>23.040000000000003</v>
      </c>
      <c r="X29" s="18">
        <f>[25]Agosto!$H$27</f>
        <v>14.04</v>
      </c>
      <c r="Y29" s="18">
        <f>[25]Agosto!$H$28</f>
        <v>14.4</v>
      </c>
      <c r="Z29" s="18">
        <f>[25]Agosto!$H$29</f>
        <v>14.76</v>
      </c>
      <c r="AA29" s="18">
        <f>[25]Agosto!$H$30</f>
        <v>18</v>
      </c>
      <c r="AB29" s="18">
        <f>[25]Agosto!$H$31</f>
        <v>23.040000000000003</v>
      </c>
      <c r="AC29" s="18">
        <f>[25]Agosto!$H$32</f>
        <v>10.8</v>
      </c>
      <c r="AD29" s="18">
        <f>[25]Agosto!$H$33</f>
        <v>15.120000000000001</v>
      </c>
      <c r="AE29" s="18">
        <f>[25]Agosto!$H$34</f>
        <v>21.96</v>
      </c>
      <c r="AF29" s="18">
        <f>[25]Agosto!$H$35</f>
        <v>22.32</v>
      </c>
      <c r="AG29" s="35">
        <f t="shared" si="2"/>
        <v>30.6</v>
      </c>
    </row>
    <row r="30" spans="1:33" ht="17.100000000000001" customHeight="1" x14ac:dyDescent="0.2">
      <c r="A30" s="16" t="s">
        <v>31</v>
      </c>
      <c r="B30" s="18">
        <f>[26]Agosto!$H$5</f>
        <v>17.28</v>
      </c>
      <c r="C30" s="18">
        <f>[26]Agosto!$H$6</f>
        <v>13.32</v>
      </c>
      <c r="D30" s="18">
        <f>[26]Agosto!$H$7</f>
        <v>17.28</v>
      </c>
      <c r="E30" s="18">
        <f>[26]Agosto!$H$8</f>
        <v>11.879999999999999</v>
      </c>
      <c r="F30" s="18">
        <f>[26]Agosto!$H$9</f>
        <v>16.2</v>
      </c>
      <c r="G30" s="18">
        <f>[26]Agosto!$H$10</f>
        <v>9</v>
      </c>
      <c r="H30" s="18">
        <f>[26]Agosto!$H$11</f>
        <v>22.68</v>
      </c>
      <c r="I30" s="18">
        <f>[26]Agosto!$H$12</f>
        <v>21.96</v>
      </c>
      <c r="J30" s="18">
        <f>[26]Agosto!$H$13</f>
        <v>24.48</v>
      </c>
      <c r="K30" s="18">
        <f>[26]Agosto!$H$14</f>
        <v>18.36</v>
      </c>
      <c r="L30" s="18">
        <f>[26]Agosto!$H$15</f>
        <v>12.24</v>
      </c>
      <c r="M30" s="18">
        <f>[26]Agosto!$H$16</f>
        <v>15.48</v>
      </c>
      <c r="N30" s="18">
        <f>[26]Agosto!$H$17</f>
        <v>24.48</v>
      </c>
      <c r="O30" s="18">
        <f>[26]Agosto!$H$18</f>
        <v>18</v>
      </c>
      <c r="P30" s="18">
        <f>[26]Agosto!$H$19</f>
        <v>14.76</v>
      </c>
      <c r="Q30" s="18">
        <f>[26]Agosto!$H$20</f>
        <v>14.04</v>
      </c>
      <c r="R30" s="18">
        <f>[26]Agosto!$H$21</f>
        <v>14.04</v>
      </c>
      <c r="S30" s="18">
        <f>[26]Agosto!$H$22</f>
        <v>15.48</v>
      </c>
      <c r="T30" s="18">
        <f>[26]Agosto!$H$23</f>
        <v>16.2</v>
      </c>
      <c r="U30" s="18">
        <f>[26]Agosto!$H$24</f>
        <v>33.840000000000003</v>
      </c>
      <c r="V30" s="18">
        <f>[26]Agosto!$H$25</f>
        <v>25.56</v>
      </c>
      <c r="W30" s="18">
        <f>[26]Agosto!$H$26</f>
        <v>16.2</v>
      </c>
      <c r="X30" s="18">
        <f>[26]Agosto!$H$27</f>
        <v>13.68</v>
      </c>
      <c r="Y30" s="18">
        <f>[26]Agosto!$H$28</f>
        <v>14.76</v>
      </c>
      <c r="Z30" s="18">
        <f>[26]Agosto!$H$29</f>
        <v>18.36</v>
      </c>
      <c r="AA30" s="18">
        <f>[26]Agosto!$H$30</f>
        <v>19.079999999999998</v>
      </c>
      <c r="AB30" s="18">
        <f>[26]Agosto!$H$31</f>
        <v>17.64</v>
      </c>
      <c r="AC30" s="18">
        <f>[26]Agosto!$H$32</f>
        <v>12.96</v>
      </c>
      <c r="AD30" s="18">
        <f>[26]Agosto!$H$33</f>
        <v>16.920000000000002</v>
      </c>
      <c r="AE30" s="18">
        <f>[26]Agosto!$H$34</f>
        <v>18.720000000000002</v>
      </c>
      <c r="AF30" s="18">
        <f>[26]Agosto!$H$35</f>
        <v>16.920000000000002</v>
      </c>
      <c r="AG30" s="35">
        <f t="shared" si="2"/>
        <v>33.840000000000003</v>
      </c>
    </row>
    <row r="31" spans="1:33" ht="17.100000000000001" customHeight="1" x14ac:dyDescent="0.2">
      <c r="A31" s="16" t="s">
        <v>48</v>
      </c>
      <c r="B31" s="18">
        <f>[27]Agosto!$H$5</f>
        <v>23.400000000000002</v>
      </c>
      <c r="C31" s="18">
        <f>[27]Agosto!$H$6</f>
        <v>19.079999999999998</v>
      </c>
      <c r="D31" s="18">
        <f>[27]Agosto!$H$7</f>
        <v>15.120000000000001</v>
      </c>
      <c r="E31" s="18">
        <f>[27]Agosto!$H$8</f>
        <v>17.28</v>
      </c>
      <c r="F31" s="18">
        <f>[27]Agosto!$H$9</f>
        <v>19.079999999999998</v>
      </c>
      <c r="G31" s="18">
        <f>[27]Agosto!$H$10</f>
        <v>18</v>
      </c>
      <c r="H31" s="18">
        <f>[27]Agosto!$H$11</f>
        <v>29.16</v>
      </c>
      <c r="I31" s="18">
        <f>[27]Agosto!$H$12</f>
        <v>29.880000000000003</v>
      </c>
      <c r="J31" s="18">
        <f>[27]Agosto!$H$13</f>
        <v>25.2</v>
      </c>
      <c r="K31" s="18">
        <f>[27]Agosto!$H$14</f>
        <v>31.680000000000003</v>
      </c>
      <c r="L31" s="18">
        <f>[27]Agosto!$H$15</f>
        <v>28.44</v>
      </c>
      <c r="M31" s="18">
        <f>[27]Agosto!$H$16</f>
        <v>20.16</v>
      </c>
      <c r="N31" s="18">
        <f>[27]Agosto!$H$17</f>
        <v>23.040000000000003</v>
      </c>
      <c r="O31" s="18">
        <f>[27]Agosto!$H$18</f>
        <v>32.76</v>
      </c>
      <c r="P31" s="18">
        <f>[27]Agosto!$H$19</f>
        <v>37.080000000000005</v>
      </c>
      <c r="Q31" s="18">
        <f>[27]Agosto!$H$20</f>
        <v>26.28</v>
      </c>
      <c r="R31" s="18">
        <f>[27]Agosto!$H$21</f>
        <v>28.08</v>
      </c>
      <c r="S31" s="18">
        <f>[27]Agosto!$H$22</f>
        <v>24.12</v>
      </c>
      <c r="T31" s="18">
        <f>[27]Agosto!$H$23</f>
        <v>25.92</v>
      </c>
      <c r="U31" s="18">
        <f>[27]Agosto!$H$24</f>
        <v>27.720000000000002</v>
      </c>
      <c r="V31" s="18">
        <f>[27]Agosto!$H$25</f>
        <v>38.519999999999996</v>
      </c>
      <c r="W31" s="18">
        <f>[27]Agosto!$H$26</f>
        <v>30.6</v>
      </c>
      <c r="X31" s="18">
        <f>[27]Agosto!$H$27</f>
        <v>30.240000000000002</v>
      </c>
      <c r="Y31" s="18">
        <f>[27]Agosto!$H$28</f>
        <v>21.96</v>
      </c>
      <c r="Z31" s="18">
        <f>[27]Agosto!$H$29</f>
        <v>24.48</v>
      </c>
      <c r="AA31" s="18">
        <f>[27]Agosto!$H$30</f>
        <v>25.92</v>
      </c>
      <c r="AB31" s="18">
        <f>[27]Agosto!$H$31</f>
        <v>21.6</v>
      </c>
      <c r="AC31" s="18">
        <f>[27]Agosto!$H$32</f>
        <v>33.840000000000003</v>
      </c>
      <c r="AD31" s="18">
        <f>[27]Agosto!$H$33</f>
        <v>31.319999999999997</v>
      </c>
      <c r="AE31" s="18">
        <f>[27]Agosto!$H$34</f>
        <v>23.759999999999998</v>
      </c>
      <c r="AF31" s="18">
        <f>[27]Agosto!$H$35</f>
        <v>25.92</v>
      </c>
      <c r="AG31" s="35">
        <f t="shared" si="2"/>
        <v>38.519999999999996</v>
      </c>
    </row>
    <row r="32" spans="1:33" ht="17.100000000000001" customHeight="1" x14ac:dyDescent="0.2">
      <c r="A32" s="16" t="s">
        <v>20</v>
      </c>
      <c r="B32" s="18">
        <f>[28]Agosto!$H$5</f>
        <v>13.32</v>
      </c>
      <c r="C32" s="18">
        <f>[28]Agosto!$H$6</f>
        <v>5.7600000000000007</v>
      </c>
      <c r="D32" s="18">
        <f>[28]Agosto!$H$7</f>
        <v>12.24</v>
      </c>
      <c r="E32" s="18">
        <f>[28]Agosto!$H$8</f>
        <v>11.16</v>
      </c>
      <c r="F32" s="18">
        <f>[28]Agosto!$H$9</f>
        <v>13.32</v>
      </c>
      <c r="G32" s="18">
        <f>[28]Agosto!$H$10</f>
        <v>11.16</v>
      </c>
      <c r="H32" s="18">
        <f>[28]Agosto!$H$11</f>
        <v>15.48</v>
      </c>
      <c r="I32" s="18">
        <f>[28]Agosto!$H$12</f>
        <v>16.2</v>
      </c>
      <c r="J32" s="18">
        <f>[28]Agosto!$H$13</f>
        <v>12.6</v>
      </c>
      <c r="K32" s="18">
        <f>[28]Agosto!$H$14</f>
        <v>16.920000000000002</v>
      </c>
      <c r="L32" s="18">
        <f>[28]Agosto!$H$15</f>
        <v>6.84</v>
      </c>
      <c r="M32" s="18">
        <f>[28]Agosto!$H$16</f>
        <v>8.2799999999999994</v>
      </c>
      <c r="N32" s="18">
        <f>[28]Agosto!$H$17</f>
        <v>12.6</v>
      </c>
      <c r="O32" s="18">
        <f>[28]Agosto!$H$18</f>
        <v>20.88</v>
      </c>
      <c r="P32" s="18">
        <f>[28]Agosto!$H$19</f>
        <v>13.68</v>
      </c>
      <c r="Q32" s="18">
        <f>[28]Agosto!$H$20</f>
        <v>9.3600000000000012</v>
      </c>
      <c r="R32" s="18">
        <f>[28]Agosto!$H$21</f>
        <v>12.24</v>
      </c>
      <c r="S32" s="18">
        <f>[28]Agosto!$H$22</f>
        <v>7.9200000000000008</v>
      </c>
      <c r="T32" s="18">
        <f>[28]Agosto!$H$23</f>
        <v>7.5600000000000005</v>
      </c>
      <c r="U32" s="18">
        <f>[28]Agosto!$H$24</f>
        <v>10.44</v>
      </c>
      <c r="V32" s="18">
        <f>[28]Agosto!$H$25</f>
        <v>15.120000000000001</v>
      </c>
      <c r="W32" s="18">
        <f>[28]Agosto!$H$26</f>
        <v>8.64</v>
      </c>
      <c r="X32" s="18">
        <f>[28]Agosto!$H$27</f>
        <v>9.3600000000000012</v>
      </c>
      <c r="Y32" s="18">
        <f>[28]Agosto!$H$28</f>
        <v>12.24</v>
      </c>
      <c r="Z32" s="18">
        <f>[28]Agosto!$H$29</f>
        <v>15.840000000000002</v>
      </c>
      <c r="AA32" s="18">
        <f>[28]Agosto!$H$30</f>
        <v>15.840000000000002</v>
      </c>
      <c r="AB32" s="18">
        <f>[28]Agosto!$H$31</f>
        <v>18.36</v>
      </c>
      <c r="AC32" s="18">
        <f>[28]Agosto!$H$32</f>
        <v>8.2799999999999994</v>
      </c>
      <c r="AD32" s="18">
        <f>[28]Agosto!$H$33</f>
        <v>10.08</v>
      </c>
      <c r="AE32" s="18">
        <f>[28]Agosto!$H$34</f>
        <v>14.04</v>
      </c>
      <c r="AF32" s="18">
        <f>[28]Agosto!$H$35</f>
        <v>13.68</v>
      </c>
      <c r="AG32" s="35">
        <f t="shared" si="2"/>
        <v>20.88</v>
      </c>
    </row>
    <row r="33" spans="1:36" s="5" customFormat="1" ht="17.100000000000001" customHeight="1" x14ac:dyDescent="0.2">
      <c r="A33" s="31" t="s">
        <v>33</v>
      </c>
      <c r="B33" s="32">
        <f t="shared" ref="B33:AG33" si="3">MAX(B5:B32)</f>
        <v>23.400000000000002</v>
      </c>
      <c r="C33" s="32">
        <f t="shared" si="3"/>
        <v>22.68</v>
      </c>
      <c r="D33" s="32">
        <f t="shared" si="3"/>
        <v>21.24</v>
      </c>
      <c r="E33" s="32">
        <f t="shared" si="3"/>
        <v>23.400000000000002</v>
      </c>
      <c r="F33" s="32">
        <f t="shared" si="3"/>
        <v>23.400000000000002</v>
      </c>
      <c r="G33" s="32">
        <f t="shared" si="3"/>
        <v>19.8</v>
      </c>
      <c r="H33" s="32">
        <f t="shared" si="3"/>
        <v>29.16</v>
      </c>
      <c r="I33" s="32">
        <f t="shared" si="3"/>
        <v>32.04</v>
      </c>
      <c r="J33" s="32">
        <f t="shared" si="3"/>
        <v>29.880000000000003</v>
      </c>
      <c r="K33" s="32">
        <f t="shared" si="3"/>
        <v>68.688000000000002</v>
      </c>
      <c r="L33" s="32">
        <f t="shared" si="3"/>
        <v>28.44</v>
      </c>
      <c r="M33" s="32">
        <f t="shared" si="3"/>
        <v>24.840000000000003</v>
      </c>
      <c r="N33" s="32">
        <f t="shared" si="3"/>
        <v>32.76</v>
      </c>
      <c r="O33" s="32">
        <f t="shared" si="3"/>
        <v>37.08</v>
      </c>
      <c r="P33" s="32">
        <f t="shared" si="3"/>
        <v>37.080000000000005</v>
      </c>
      <c r="Q33" s="32">
        <f t="shared" si="3"/>
        <v>29.52</v>
      </c>
      <c r="R33" s="32">
        <f t="shared" si="3"/>
        <v>28.08</v>
      </c>
      <c r="S33" s="32">
        <f t="shared" si="3"/>
        <v>29.52</v>
      </c>
      <c r="T33" s="32">
        <f t="shared" si="3"/>
        <v>32.76</v>
      </c>
      <c r="U33" s="32">
        <f t="shared" si="3"/>
        <v>33.840000000000003</v>
      </c>
      <c r="V33" s="32">
        <f t="shared" si="3"/>
        <v>38.519999999999996</v>
      </c>
      <c r="W33" s="32">
        <f t="shared" si="3"/>
        <v>30.6</v>
      </c>
      <c r="X33" s="32">
        <f t="shared" si="3"/>
        <v>30.240000000000002</v>
      </c>
      <c r="Y33" s="32">
        <f t="shared" si="3"/>
        <v>27.720000000000002</v>
      </c>
      <c r="Z33" s="32">
        <f t="shared" si="3"/>
        <v>29.16</v>
      </c>
      <c r="AA33" s="32">
        <f t="shared" si="3"/>
        <v>26.64</v>
      </c>
      <c r="AB33" s="32">
        <f t="shared" si="3"/>
        <v>24.48</v>
      </c>
      <c r="AC33" s="32">
        <f t="shared" si="3"/>
        <v>33.840000000000003</v>
      </c>
      <c r="AD33" s="32">
        <f t="shared" si="3"/>
        <v>31.319999999999997</v>
      </c>
      <c r="AE33" s="32">
        <f t="shared" si="3"/>
        <v>27</v>
      </c>
      <c r="AF33" s="32">
        <f t="shared" si="3"/>
        <v>25.92</v>
      </c>
      <c r="AG33" s="35">
        <f t="shared" si="3"/>
        <v>68.688000000000002</v>
      </c>
    </row>
    <row r="34" spans="1:36" x14ac:dyDescent="0.2">
      <c r="A34" s="50"/>
      <c r="B34" s="50" t="s">
        <v>62</v>
      </c>
      <c r="C34" s="50"/>
      <c r="D34" s="50"/>
      <c r="E34" s="50"/>
    </row>
    <row r="35" spans="1:36" x14ac:dyDescent="0.2">
      <c r="C35" s="2"/>
      <c r="D35" s="2"/>
      <c r="E35" s="2"/>
      <c r="F35" s="2" t="s">
        <v>56</v>
      </c>
      <c r="G35" s="2"/>
      <c r="H35" s="2"/>
      <c r="I35" s="2"/>
      <c r="AJ35" s="45" t="s">
        <v>52</v>
      </c>
    </row>
    <row r="36" spans="1:36" x14ac:dyDescent="0.2">
      <c r="C36" s="2"/>
      <c r="D36" s="2"/>
      <c r="E36" s="2"/>
      <c r="F36" s="49" t="s">
        <v>57</v>
      </c>
      <c r="G36" s="2"/>
      <c r="H36" s="2"/>
      <c r="I36" s="2"/>
      <c r="P36" s="2"/>
      <c r="Q36" s="2"/>
      <c r="R36" s="2"/>
      <c r="S36" s="2"/>
      <c r="T36" s="51"/>
      <c r="U36" s="50"/>
      <c r="V36" s="50"/>
      <c r="W36" s="50"/>
      <c r="X36" s="50"/>
      <c r="Y36" s="50"/>
      <c r="Z36" s="50"/>
      <c r="AA36" s="2"/>
      <c r="AB36" s="2"/>
    </row>
    <row r="37" spans="1:36" ht="1.5" customHeight="1" x14ac:dyDescent="0.2"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36" hidden="1" x14ac:dyDescent="0.2"/>
    <row r="39" spans="1:36" hidden="1" x14ac:dyDescent="0.2"/>
    <row r="41" spans="1:36" x14ac:dyDescent="0.2">
      <c r="AE41" s="3" t="s">
        <v>52</v>
      </c>
    </row>
    <row r="44" spans="1:36" x14ac:dyDescent="0.2">
      <c r="O44" s="3" t="s">
        <v>52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zoomScale="120" zoomScaleNormal="120" workbookViewId="0">
      <selection activeCell="AG32" sqref="AG32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5" ht="17.25" customHeight="1" x14ac:dyDescent="0.2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5" s="4" customFormat="1" ht="15.75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5" s="5" customFormat="1" ht="19.5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44" t="s">
        <v>50</v>
      </c>
      <c r="AH3" s="10"/>
    </row>
    <row r="4" spans="1:35" s="5" customFormat="1" ht="11.25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44" t="s">
        <v>37</v>
      </c>
      <c r="AH4" s="10"/>
    </row>
    <row r="5" spans="1:35" s="5" customFormat="1" ht="12.75" customHeight="1" x14ac:dyDescent="0.2">
      <c r="A5" s="16" t="s">
        <v>44</v>
      </c>
      <c r="B5" s="20" t="str">
        <f>[1]Agosto!$I$5</f>
        <v>NO</v>
      </c>
      <c r="C5" s="20" t="str">
        <f>[1]Agosto!$I$6</f>
        <v>N</v>
      </c>
      <c r="D5" s="20" t="str">
        <f>[1]Agosto!$I$7</f>
        <v>SE</v>
      </c>
      <c r="E5" s="20" t="str">
        <f>[1]Agosto!$I$8</f>
        <v>NO</v>
      </c>
      <c r="F5" s="20" t="str">
        <f>[1]Agosto!$I$9</f>
        <v>SE</v>
      </c>
      <c r="G5" s="20" t="str">
        <f>[1]Agosto!$I$10</f>
        <v>O</v>
      </c>
      <c r="H5" s="20" t="str">
        <f>[1]Agosto!$I$11</f>
        <v>SE</v>
      </c>
      <c r="I5" s="20" t="str">
        <f>[1]Agosto!$I$12</f>
        <v>SE</v>
      </c>
      <c r="J5" s="20" t="str">
        <f>[1]Agosto!$I$13</f>
        <v>NE</v>
      </c>
      <c r="K5" s="20" t="str">
        <f>[1]Agosto!$I$14</f>
        <v>NO</v>
      </c>
      <c r="L5" s="20" t="str">
        <f>[1]Agosto!$I$15</f>
        <v>O</v>
      </c>
      <c r="M5" s="20" t="str">
        <f>[1]Agosto!$I$16</f>
        <v>O</v>
      </c>
      <c r="N5" s="20" t="str">
        <f>[1]Agosto!$I$17</f>
        <v>O</v>
      </c>
      <c r="O5" s="20" t="str">
        <f>[1]Agosto!$I$18</f>
        <v>NO</v>
      </c>
      <c r="P5" s="20" t="str">
        <f>[1]Agosto!$I$19</f>
        <v>SO</v>
      </c>
      <c r="Q5" s="20" t="str">
        <f>[1]Agosto!$I$20</f>
        <v>O</v>
      </c>
      <c r="R5" s="20" t="str">
        <f>[1]Agosto!$I$21</f>
        <v>O</v>
      </c>
      <c r="S5" s="20" t="str">
        <f>[1]Agosto!$I$22</f>
        <v>SO</v>
      </c>
      <c r="T5" s="20" t="str">
        <f>[1]Agosto!$I$23</f>
        <v>SO</v>
      </c>
      <c r="U5" s="20" t="str">
        <f>[1]Agosto!$I$24</f>
        <v>SO</v>
      </c>
      <c r="V5" s="20" t="str">
        <f>[1]Agosto!$I$25</f>
        <v>O</v>
      </c>
      <c r="W5" s="20" t="str">
        <f>[1]Agosto!$I$26</f>
        <v>SE</v>
      </c>
      <c r="X5" s="20" t="str">
        <f>[1]Agosto!$I$27</f>
        <v>NE</v>
      </c>
      <c r="Y5" s="20" t="str">
        <f>[1]Agosto!$I$28</f>
        <v>O</v>
      </c>
      <c r="Z5" s="20" t="str">
        <f>[1]Agosto!$I$29</f>
        <v>NO</v>
      </c>
      <c r="AA5" s="20" t="str">
        <f>[1]Agosto!$I$30</f>
        <v>NO</v>
      </c>
      <c r="AB5" s="20" t="str">
        <f>[1]Agosto!$I$31</f>
        <v>NO</v>
      </c>
      <c r="AC5" s="20" t="str">
        <f>[1]Agosto!$I$32</f>
        <v>O</v>
      </c>
      <c r="AD5" s="20" t="str">
        <f>[1]Agosto!$I$33</f>
        <v>SO</v>
      </c>
      <c r="AE5" s="20" t="str">
        <f>[1]Agosto!$I$34</f>
        <v>SE</v>
      </c>
      <c r="AF5" s="20" t="str">
        <f>[1]Agosto!$I$35</f>
        <v>O</v>
      </c>
      <c r="AG5" s="54" t="str">
        <f>[1]Agosto!$I$36</f>
        <v>O</v>
      </c>
      <c r="AH5" s="10"/>
    </row>
    <row r="6" spans="1:35" s="1" customFormat="1" ht="10.5" customHeight="1" x14ac:dyDescent="0.2">
      <c r="A6" s="16" t="s">
        <v>0</v>
      </c>
      <c r="B6" s="18" t="str">
        <f>[2]Agosto!$I$5</f>
        <v>L</v>
      </c>
      <c r="C6" s="18" t="str">
        <f>[2]Agosto!$I$6</f>
        <v>NO</v>
      </c>
      <c r="D6" s="18" t="str">
        <f>[2]Agosto!$I$7</f>
        <v>SO</v>
      </c>
      <c r="E6" s="18" t="str">
        <f>[2]Agosto!$I$8</f>
        <v>SO</v>
      </c>
      <c r="F6" s="18" t="str">
        <f>[2]Agosto!$I$9</f>
        <v>N</v>
      </c>
      <c r="G6" s="18" t="str">
        <f>[2]Agosto!$I$10</f>
        <v>SO</v>
      </c>
      <c r="H6" s="18" t="str">
        <f>[2]Agosto!$I$11</f>
        <v>L</v>
      </c>
      <c r="I6" s="18" t="str">
        <f>[2]Agosto!$I$12</f>
        <v>L</v>
      </c>
      <c r="J6" s="18" t="str">
        <f>[2]Agosto!$I$13</f>
        <v>SO</v>
      </c>
      <c r="K6" s="18" t="str">
        <f>[2]Agosto!$I$14</f>
        <v>SO</v>
      </c>
      <c r="L6" s="18" t="str">
        <f>[2]Agosto!$I$15</f>
        <v>NE</v>
      </c>
      <c r="M6" s="18" t="str">
        <f>[2]Agosto!$I$16</f>
        <v>L</v>
      </c>
      <c r="N6" s="18" t="str">
        <f>[2]Agosto!$I$17</f>
        <v>N</v>
      </c>
      <c r="O6" s="18" t="str">
        <f>[2]Agosto!$I$18</f>
        <v>S</v>
      </c>
      <c r="P6" s="18" t="str">
        <f>[2]Agosto!$I$19</f>
        <v>S</v>
      </c>
      <c r="Q6" s="18" t="str">
        <f>[2]Agosto!$I$20</f>
        <v>L</v>
      </c>
      <c r="R6" s="18" t="str">
        <f>[2]Agosto!$I$21</f>
        <v>SE</v>
      </c>
      <c r="S6" s="18" t="str">
        <f>[2]Agosto!$I$22</f>
        <v>L</v>
      </c>
      <c r="T6" s="21" t="str">
        <f>[2]Agosto!$I$23</f>
        <v>NE</v>
      </c>
      <c r="U6" s="21" t="str">
        <f>[2]Agosto!$I$24</f>
        <v>NE</v>
      </c>
      <c r="V6" s="21" t="str">
        <f>[2]Agosto!$I$25</f>
        <v>NE</v>
      </c>
      <c r="W6" s="21" t="str">
        <f>[2]Agosto!$I$26</f>
        <v>L</v>
      </c>
      <c r="X6" s="21" t="str">
        <f>[2]Agosto!$I$27</f>
        <v>O</v>
      </c>
      <c r="Y6" s="21" t="str">
        <f>[2]Agosto!$I$28</f>
        <v>SO</v>
      </c>
      <c r="Z6" s="21" t="str">
        <f>[2]Agosto!$I$29</f>
        <v>SO</v>
      </c>
      <c r="AA6" s="21" t="str">
        <f>[2]Agosto!$I$30</f>
        <v>SO</v>
      </c>
      <c r="AB6" s="21" t="str">
        <f>[2]Agosto!$I$31</f>
        <v>S</v>
      </c>
      <c r="AC6" s="21" t="str">
        <f>[2]Agosto!$I$32</f>
        <v>SE</v>
      </c>
      <c r="AD6" s="21" t="str">
        <f>[2]Agosto!$I$33</f>
        <v>SO</v>
      </c>
      <c r="AE6" s="21" t="str">
        <f>[2]Agosto!$I$34</f>
        <v>SO</v>
      </c>
      <c r="AF6" s="21" t="str">
        <f>[2]Agosto!$I$35</f>
        <v>L</v>
      </c>
      <c r="AG6" s="54" t="str">
        <f>[2]Agosto!$I$36</f>
        <v>SO</v>
      </c>
      <c r="AH6" s="2"/>
    </row>
    <row r="7" spans="1:35" ht="11.25" customHeight="1" x14ac:dyDescent="0.2">
      <c r="A7" s="16" t="s">
        <v>1</v>
      </c>
      <c r="B7" s="19" t="str">
        <f>[3]Agosto!$I$5</f>
        <v>SE</v>
      </c>
      <c r="C7" s="19" t="str">
        <f>[3]Agosto!$I$6</f>
        <v>SE</v>
      </c>
      <c r="D7" s="19" t="str">
        <f>[3]Agosto!$I$7</f>
        <v>SE</v>
      </c>
      <c r="E7" s="19" t="str">
        <f>[3]Agosto!$I$8</f>
        <v>SE</v>
      </c>
      <c r="F7" s="19" t="str">
        <f>[3]Agosto!$I$9</f>
        <v>SE</v>
      </c>
      <c r="G7" s="19" t="str">
        <f>[3]Agosto!$I$10</f>
        <v>SE</v>
      </c>
      <c r="H7" s="19" t="str">
        <f>[3]Agosto!$I$11</f>
        <v>SE</v>
      </c>
      <c r="I7" s="19" t="str">
        <f>[3]Agosto!$I$12</f>
        <v>L</v>
      </c>
      <c r="J7" s="19" t="str">
        <f>[3]Agosto!$I$13</f>
        <v>S</v>
      </c>
      <c r="K7" s="19" t="str">
        <f>[3]Agosto!$I$14</f>
        <v>SO</v>
      </c>
      <c r="L7" s="19" t="str">
        <f>[3]Agosto!$I$15</f>
        <v>SE</v>
      </c>
      <c r="M7" s="19" t="str">
        <f>[3]Agosto!$I$16</f>
        <v>SE</v>
      </c>
      <c r="N7" s="19" t="str">
        <f>[3]Agosto!$I$17</f>
        <v>SE</v>
      </c>
      <c r="O7" s="19" t="str">
        <f>[3]Agosto!$I$18</f>
        <v>S</v>
      </c>
      <c r="P7" s="19" t="str">
        <f>[3]Agosto!$I$19</f>
        <v>S</v>
      </c>
      <c r="Q7" s="19" t="str">
        <f>[3]Agosto!$I$20</f>
        <v>SE</v>
      </c>
      <c r="R7" s="19" t="str">
        <f>[3]Agosto!$I$21</f>
        <v>SE</v>
      </c>
      <c r="S7" s="19" t="str">
        <f>[3]Agosto!$I$22</f>
        <v>SE</v>
      </c>
      <c r="T7" s="22" t="str">
        <f>[3]Agosto!$I$23</f>
        <v>SE</v>
      </c>
      <c r="U7" s="22" t="str">
        <f>[3]Agosto!$I$24</f>
        <v>SE</v>
      </c>
      <c r="V7" s="22" t="str">
        <f>[3]Agosto!$I$25</f>
        <v>SE</v>
      </c>
      <c r="W7" s="22" t="str">
        <f>[3]Agosto!$I$26</f>
        <v>SE</v>
      </c>
      <c r="X7" s="22" t="str">
        <f>[3]Agosto!$I$27</f>
        <v>S</v>
      </c>
      <c r="Y7" s="22" t="str">
        <f>[3]Agosto!$I$28</f>
        <v>S</v>
      </c>
      <c r="Z7" s="22" t="str">
        <f>[3]Agosto!$I$29</f>
        <v>S</v>
      </c>
      <c r="AA7" s="22" t="str">
        <f>[3]Agosto!$I$30</f>
        <v>SO</v>
      </c>
      <c r="AB7" s="22" t="str">
        <f>[3]Agosto!$I$31</f>
        <v>S</v>
      </c>
      <c r="AC7" s="22" t="str">
        <f>[3]Agosto!$I$32</f>
        <v>SE</v>
      </c>
      <c r="AD7" s="22" t="str">
        <f>[3]Agosto!$I$33</f>
        <v>S</v>
      </c>
      <c r="AE7" s="22" t="str">
        <f>[3]Agosto!$I$34</f>
        <v>SE</v>
      </c>
      <c r="AF7" s="22" t="str">
        <f>[3]Agosto!$I$35</f>
        <v>SE</v>
      </c>
      <c r="AG7" s="54" t="str">
        <f>[3]Agosto!$I$36</f>
        <v>SE</v>
      </c>
      <c r="AH7" s="2"/>
    </row>
    <row r="8" spans="1:35" ht="10.5" customHeight="1" x14ac:dyDescent="0.2">
      <c r="A8" s="16" t="s">
        <v>53</v>
      </c>
      <c r="B8" s="18" t="s">
        <v>58</v>
      </c>
      <c r="C8" s="18" t="s">
        <v>54</v>
      </c>
      <c r="D8" s="18" t="s">
        <v>54</v>
      </c>
      <c r="E8" s="18" t="s">
        <v>54</v>
      </c>
      <c r="F8" s="18" t="s">
        <v>59</v>
      </c>
      <c r="G8" s="18" t="s">
        <v>58</v>
      </c>
      <c r="H8" s="18" t="s">
        <v>58</v>
      </c>
      <c r="I8" s="18" t="s">
        <v>54</v>
      </c>
      <c r="J8" s="18" t="s">
        <v>54</v>
      </c>
      <c r="K8" s="18" t="s">
        <v>61</v>
      </c>
      <c r="L8" s="18" t="s">
        <v>61</v>
      </c>
      <c r="M8" s="18" t="s">
        <v>58</v>
      </c>
      <c r="N8" s="18" t="s">
        <v>54</v>
      </c>
      <c r="O8" s="18" t="s">
        <v>61</v>
      </c>
      <c r="P8" s="18" t="s">
        <v>59</v>
      </c>
      <c r="Q8" s="18" t="s">
        <v>58</v>
      </c>
      <c r="R8" s="18" t="s">
        <v>59</v>
      </c>
      <c r="S8" s="18" t="s">
        <v>59</v>
      </c>
      <c r="T8" s="21" t="s">
        <v>58</v>
      </c>
      <c r="U8" s="21" t="s">
        <v>58</v>
      </c>
      <c r="V8" s="21" t="s">
        <v>58</v>
      </c>
      <c r="W8" s="21" t="s">
        <v>58</v>
      </c>
      <c r="X8" s="21" t="s">
        <v>54</v>
      </c>
      <c r="Y8" s="21" t="s">
        <v>58</v>
      </c>
      <c r="Z8" s="21" t="s">
        <v>61</v>
      </c>
      <c r="AA8" s="21" t="s">
        <v>61</v>
      </c>
      <c r="AB8" s="21" t="s">
        <v>61</v>
      </c>
      <c r="AC8" s="21" t="s">
        <v>55</v>
      </c>
      <c r="AD8" s="21" t="s">
        <v>59</v>
      </c>
      <c r="AE8" s="21" t="s">
        <v>58</v>
      </c>
      <c r="AF8" s="21" t="s">
        <v>58</v>
      </c>
      <c r="AG8" s="54" t="str">
        <f>[4]Agosto!$I$36</f>
        <v>L</v>
      </c>
      <c r="AH8" s="2"/>
    </row>
    <row r="9" spans="1:35" ht="12" customHeight="1" x14ac:dyDescent="0.2">
      <c r="A9" s="16" t="s">
        <v>45</v>
      </c>
      <c r="B9" s="23" t="str">
        <f>[5]Agosto!$I$5</f>
        <v>NE</v>
      </c>
      <c r="C9" s="23" t="str">
        <f>[5]Agosto!$I$6</f>
        <v>NE</v>
      </c>
      <c r="D9" s="23" t="str">
        <f>[5]Agosto!$I$7</f>
        <v>SO</v>
      </c>
      <c r="E9" s="23" t="str">
        <f>[5]Agosto!$I$8</f>
        <v>S</v>
      </c>
      <c r="F9" s="23" t="str">
        <f>[5]Agosto!$I$9</f>
        <v>NE</v>
      </c>
      <c r="G9" s="23" t="str">
        <f>[5]Agosto!$I$10</f>
        <v>NE</v>
      </c>
      <c r="H9" s="23" t="str">
        <f>[5]Agosto!$I$11</f>
        <v>NE</v>
      </c>
      <c r="I9" s="23" t="str">
        <f>[5]Agosto!$I$12</f>
        <v>NE</v>
      </c>
      <c r="J9" s="23" t="str">
        <f>[5]Agosto!$I$13</f>
        <v>SO</v>
      </c>
      <c r="K9" s="23" t="str">
        <f>[5]Agosto!$I$14</f>
        <v>SO</v>
      </c>
      <c r="L9" s="23" t="str">
        <f>[5]Agosto!$I$15</f>
        <v>N</v>
      </c>
      <c r="M9" s="23" t="str">
        <f>[5]Agosto!$I$16</f>
        <v>NE</v>
      </c>
      <c r="N9" s="23" t="str">
        <f>[5]Agosto!$I$17</f>
        <v>NE</v>
      </c>
      <c r="O9" s="23" t="str">
        <f>[5]Agosto!$I$18</f>
        <v>S</v>
      </c>
      <c r="P9" s="23" t="str">
        <f>[5]Agosto!$I$19</f>
        <v>S</v>
      </c>
      <c r="Q9" s="23" t="str">
        <f>[5]Agosto!$I$20</f>
        <v>NE</v>
      </c>
      <c r="R9" s="23" t="str">
        <f>[5]Agosto!$I$21</f>
        <v>SO</v>
      </c>
      <c r="S9" s="23" t="str">
        <f>[5]Agosto!$I$22</f>
        <v>NE</v>
      </c>
      <c r="T9" s="22" t="str">
        <f>[5]Agosto!$I$23</f>
        <v>NE</v>
      </c>
      <c r="U9" s="22" t="str">
        <f>[5]Agosto!$I$24</f>
        <v>NE</v>
      </c>
      <c r="V9" s="22" t="str">
        <f>[5]Agosto!$I$25</f>
        <v>NE</v>
      </c>
      <c r="W9" s="22" t="str">
        <f>[5]Agosto!$I$26</f>
        <v>NE</v>
      </c>
      <c r="X9" s="22" t="str">
        <f>[5]Agosto!$I$27</f>
        <v>S</v>
      </c>
      <c r="Y9" s="22" t="str">
        <f>[5]Agosto!$I$28</f>
        <v>S</v>
      </c>
      <c r="Z9" s="22" t="str">
        <f>[5]Agosto!$I$29</f>
        <v>SO</v>
      </c>
      <c r="AA9" s="22" t="str">
        <f>[5]Agosto!$I$30</f>
        <v>SO</v>
      </c>
      <c r="AB9" s="22" t="str">
        <f>[5]Agosto!$I$31</f>
        <v>SO</v>
      </c>
      <c r="AC9" s="22" t="str">
        <f>[5]Agosto!$I$32</f>
        <v>SO</v>
      </c>
      <c r="AD9" s="22" t="str">
        <f>[5]Agosto!$I$33</f>
        <v>NE</v>
      </c>
      <c r="AE9" s="22" t="str">
        <f>[5]Agosto!$I$34</f>
        <v>NE</v>
      </c>
      <c r="AF9" s="22" t="str">
        <f>[5]Agosto!$I$35</f>
        <v>NE</v>
      </c>
      <c r="AG9" s="54" t="str">
        <f>[5]Agosto!$I$36</f>
        <v>NE</v>
      </c>
      <c r="AH9" s="2"/>
    </row>
    <row r="10" spans="1:35" ht="10.5" customHeight="1" x14ac:dyDescent="0.2">
      <c r="A10" s="16" t="s">
        <v>2</v>
      </c>
      <c r="B10" s="24" t="str">
        <f>[6]Agosto!$I$5</f>
        <v>NE</v>
      </c>
      <c r="C10" s="24" t="str">
        <f>[6]Agosto!$I$6</f>
        <v>NE</v>
      </c>
      <c r="D10" s="24" t="str">
        <f>[6]Agosto!$I$7</f>
        <v>N</v>
      </c>
      <c r="E10" s="24" t="str">
        <f>[6]Agosto!$I$8</f>
        <v>N</v>
      </c>
      <c r="F10" s="24" t="str">
        <f>[6]Agosto!$I$9</f>
        <v>L</v>
      </c>
      <c r="G10" s="24" t="str">
        <f>[6]Agosto!$I$10</f>
        <v>NE</v>
      </c>
      <c r="H10" s="24" t="str">
        <f>[6]Agosto!$I$11</f>
        <v>NE</v>
      </c>
      <c r="I10" s="24" t="str">
        <f>[6]Agosto!$I$12</f>
        <v>NE</v>
      </c>
      <c r="J10" s="24" t="str">
        <f>[6]Agosto!$I$13</f>
        <v>N</v>
      </c>
      <c r="K10" s="24" t="str">
        <f>[6]Agosto!$I$14</f>
        <v>N</v>
      </c>
      <c r="L10" s="24" t="str">
        <f>[6]Agosto!$I$15</f>
        <v>SE</v>
      </c>
      <c r="M10" s="24" t="str">
        <f>[6]Agosto!$I$16</f>
        <v>L</v>
      </c>
      <c r="N10" s="24" t="str">
        <f>[6]Agosto!$I$17</f>
        <v>NE</v>
      </c>
      <c r="O10" s="24" t="str">
        <f>[6]Agosto!$I$18</f>
        <v>N</v>
      </c>
      <c r="P10" s="24" t="str">
        <f>[6]Agosto!$I$19</f>
        <v>L</v>
      </c>
      <c r="Q10" s="24" t="str">
        <f>[6]Agosto!$I$20</f>
        <v>L</v>
      </c>
      <c r="R10" s="24" t="str">
        <f>[6]Agosto!$I$21</f>
        <v>SE</v>
      </c>
      <c r="S10" s="24" t="str">
        <f>[6]Agosto!$I$22</f>
        <v>SE</v>
      </c>
      <c r="T10" s="21" t="str">
        <f>[6]Agosto!$I$23</f>
        <v>L</v>
      </c>
      <c r="U10" s="21" t="str">
        <f>[6]Agosto!$I$24</f>
        <v>L</v>
      </c>
      <c r="V10" s="24" t="str">
        <f>[6]Agosto!$I$25</f>
        <v>L</v>
      </c>
      <c r="W10" s="21" t="str">
        <f>[6]Agosto!$I$26</f>
        <v>NE</v>
      </c>
      <c r="X10" s="21" t="str">
        <f>[6]Agosto!$I$27</f>
        <v>NE</v>
      </c>
      <c r="Y10" s="21" t="str">
        <f>[6]Agosto!$I$28</f>
        <v>N</v>
      </c>
      <c r="Z10" s="21" t="str">
        <f>[6]Agosto!$I$29</f>
        <v>N</v>
      </c>
      <c r="AA10" s="21" t="str">
        <f>[6]Agosto!$I$30</f>
        <v>N</v>
      </c>
      <c r="AB10" s="21" t="str">
        <f>[6]Agosto!$I$31</f>
        <v>N</v>
      </c>
      <c r="AC10" s="21" t="str">
        <f>[6]Agosto!$I$32</f>
        <v>SE</v>
      </c>
      <c r="AD10" s="21" t="str">
        <f>[6]Agosto!$I$33</f>
        <v>SE</v>
      </c>
      <c r="AE10" s="21" t="str">
        <f>[6]Agosto!$I$34</f>
        <v>L</v>
      </c>
      <c r="AF10" s="21" t="str">
        <f>[6]Agosto!$I$35</f>
        <v>L</v>
      </c>
      <c r="AG10" s="54" t="str">
        <f>[6]Agosto!$I$36</f>
        <v>N</v>
      </c>
      <c r="AH10" s="2"/>
    </row>
    <row r="11" spans="1:35" ht="11.25" customHeight="1" x14ac:dyDescent="0.2">
      <c r="A11" s="16" t="s">
        <v>3</v>
      </c>
      <c r="B11" s="24" t="str">
        <f>[7]Agosto!$I$5</f>
        <v>O</v>
      </c>
      <c r="C11" s="24" t="str">
        <f>[7]Agosto!$I$6</f>
        <v>O</v>
      </c>
      <c r="D11" s="24" t="str">
        <f>[7]Agosto!$I$7</f>
        <v>SO</v>
      </c>
      <c r="E11" s="24" t="str">
        <f>[7]Agosto!$I$8</f>
        <v>O</v>
      </c>
      <c r="F11" s="24" t="str">
        <f>[7]Agosto!$I$9</f>
        <v>O</v>
      </c>
      <c r="G11" s="24" t="str">
        <f>[7]Agosto!$I$10</f>
        <v>NE</v>
      </c>
      <c r="H11" s="24" t="str">
        <f>[7]Agosto!$I$11</f>
        <v>NE</v>
      </c>
      <c r="I11" s="24" t="str">
        <f>[7]Agosto!$I$12</f>
        <v>SO</v>
      </c>
      <c r="J11" s="24" t="str">
        <f>[7]Agosto!$I$13</f>
        <v>O</v>
      </c>
      <c r="K11" s="24" t="str">
        <f>[7]Agosto!$I$14</f>
        <v>SO</v>
      </c>
      <c r="L11" s="24" t="str">
        <f>[7]Agosto!$I$15</f>
        <v>SE</v>
      </c>
      <c r="M11" s="24" t="str">
        <f>[7]Agosto!$I$16</f>
        <v>L</v>
      </c>
      <c r="N11" s="24" t="str">
        <f>[7]Agosto!$I$17</f>
        <v>O</v>
      </c>
      <c r="O11" s="24" t="str">
        <f>[7]Agosto!$I$18</f>
        <v>SO</v>
      </c>
      <c r="P11" s="24" t="str">
        <f>[7]Agosto!$I$19</f>
        <v>SE</v>
      </c>
      <c r="Q11" s="24" t="str">
        <f>[7]Agosto!$I$20</f>
        <v>S</v>
      </c>
      <c r="R11" s="24" t="str">
        <f>[7]Agosto!$I$21</f>
        <v>S</v>
      </c>
      <c r="S11" s="24" t="str">
        <f>[7]Agosto!$I$22</f>
        <v>L</v>
      </c>
      <c r="T11" s="21" t="str">
        <f>[7]Agosto!$I$23</f>
        <v>SE</v>
      </c>
      <c r="U11" s="21" t="str">
        <f>[7]Agosto!$I$24</f>
        <v>L</v>
      </c>
      <c r="V11" s="21" t="str">
        <f>[7]Agosto!$I$25</f>
        <v>L</v>
      </c>
      <c r="W11" s="21" t="str">
        <f>[7]Agosto!$I$26</f>
        <v>SO</v>
      </c>
      <c r="X11" s="21" t="str">
        <f>[7]Agosto!$I$27</f>
        <v>O</v>
      </c>
      <c r="Y11" s="21" t="str">
        <f>[7]Agosto!$I$28</f>
        <v>SO</v>
      </c>
      <c r="Z11" s="21" t="str">
        <f>[7]Agosto!$I$29</f>
        <v>SO</v>
      </c>
      <c r="AA11" s="21" t="str">
        <f>[7]Agosto!$I$30</f>
        <v>SO</v>
      </c>
      <c r="AB11" s="21" t="str">
        <f>[7]Agosto!$I$31</f>
        <v>SO</v>
      </c>
      <c r="AC11" s="21" t="str">
        <f>[7]Agosto!$I$32</f>
        <v>SE</v>
      </c>
      <c r="AD11" s="21" t="str">
        <f>[7]Agosto!$I$33</f>
        <v>O</v>
      </c>
      <c r="AE11" s="21" t="str">
        <f>[7]Agosto!$I$34</f>
        <v>SE</v>
      </c>
      <c r="AF11" s="21" t="str">
        <f>[7]Agosto!$I$35</f>
        <v>L</v>
      </c>
      <c r="AG11" s="54" t="str">
        <f>[7]Agosto!$I$36</f>
        <v>SO</v>
      </c>
      <c r="AH11" s="2"/>
      <c r="AI11" s="45" t="s">
        <v>52</v>
      </c>
    </row>
    <row r="12" spans="1:35" ht="11.25" customHeight="1" x14ac:dyDescent="0.2">
      <c r="A12" s="16" t="s">
        <v>4</v>
      </c>
      <c r="B12" s="24" t="str">
        <f>[8]Agosto!$I$5</f>
        <v>L</v>
      </c>
      <c r="C12" s="24" t="str">
        <f>[8]Agosto!$I$6</f>
        <v>NE</v>
      </c>
      <c r="D12" s="24" t="str">
        <f>[8]Agosto!$I$7</f>
        <v>NE</v>
      </c>
      <c r="E12" s="24" t="str">
        <f>[8]Agosto!$I$8</f>
        <v>NO</v>
      </c>
      <c r="F12" s="24" t="str">
        <f>[8]Agosto!$I$9</f>
        <v>L</v>
      </c>
      <c r="G12" s="24" t="str">
        <f>[8]Agosto!$I$10</f>
        <v>L</v>
      </c>
      <c r="H12" s="24" t="str">
        <f>[8]Agosto!$I$11</f>
        <v>NE</v>
      </c>
      <c r="I12" s="24" t="str">
        <f>[8]Agosto!$I$12</f>
        <v>N</v>
      </c>
      <c r="J12" s="24" t="str">
        <f>[8]Agosto!$I$13</f>
        <v>NO</v>
      </c>
      <c r="K12" s="24" t="str">
        <f>[8]Agosto!$I$14</f>
        <v>SO</v>
      </c>
      <c r="L12" s="24" t="str">
        <f>[8]Agosto!$I$15</f>
        <v>S</v>
      </c>
      <c r="M12" s="24" t="str">
        <f>[8]Agosto!$I$16</f>
        <v>NE</v>
      </c>
      <c r="N12" s="24" t="str">
        <f>[8]Agosto!$I$17</f>
        <v>NO</v>
      </c>
      <c r="O12" s="24" t="str">
        <f>[8]Agosto!$I$18</f>
        <v>S</v>
      </c>
      <c r="P12" s="24" t="str">
        <f>[8]Agosto!$I$19</f>
        <v>SE</v>
      </c>
      <c r="Q12" s="24" t="str">
        <f>[8]Agosto!$I$20</f>
        <v>SE</v>
      </c>
      <c r="R12" s="24" t="str">
        <f>[8]Agosto!$I$21</f>
        <v>SE</v>
      </c>
      <c r="S12" s="24" t="str">
        <f>[8]Agosto!$I$22</f>
        <v>SE</v>
      </c>
      <c r="T12" s="21" t="str">
        <f>[8]Agosto!$I$23</f>
        <v>L</v>
      </c>
      <c r="U12" s="21" t="str">
        <f>[8]Agosto!$I$24</f>
        <v>L</v>
      </c>
      <c r="V12" s="21" t="str">
        <f>[8]Agosto!$I$25</f>
        <v>L</v>
      </c>
      <c r="W12" s="21" t="str">
        <f>[8]Agosto!$I$26</f>
        <v>NE</v>
      </c>
      <c r="X12" s="21" t="str">
        <f>[8]Agosto!$I$27</f>
        <v>N</v>
      </c>
      <c r="Y12" s="21" t="str">
        <f>[8]Agosto!$I$28</f>
        <v>NE</v>
      </c>
      <c r="Z12" s="21" t="str">
        <f>[8]Agosto!$I$29</f>
        <v>S</v>
      </c>
      <c r="AA12" s="21" t="str">
        <f>[8]Agosto!$I$30</f>
        <v>SO</v>
      </c>
      <c r="AB12" s="21" t="str">
        <f>[8]Agosto!$I$31</f>
        <v>S</v>
      </c>
      <c r="AC12" s="21" t="str">
        <f>[8]Agosto!$I$32</f>
        <v>SE</v>
      </c>
      <c r="AD12" s="21" t="str">
        <f>[8]Agosto!$I$33</f>
        <v>SE</v>
      </c>
      <c r="AE12" s="21" t="str">
        <f>[8]Agosto!$I$34</f>
        <v>L</v>
      </c>
      <c r="AF12" s="21" t="str">
        <f>[8]Agosto!$I$35</f>
        <v>L</v>
      </c>
      <c r="AG12" s="54" t="str">
        <f>[8]Agosto!$I$36</f>
        <v>L</v>
      </c>
      <c r="AH12" s="2"/>
    </row>
    <row r="13" spans="1:35" ht="11.25" customHeight="1" x14ac:dyDescent="0.2">
      <c r="A13" s="16" t="s">
        <v>5</v>
      </c>
      <c r="B13" s="21" t="str">
        <f>[9]Agosto!$I$5</f>
        <v>L</v>
      </c>
      <c r="C13" s="21" t="str">
        <f>[9]Agosto!$I$6</f>
        <v>L</v>
      </c>
      <c r="D13" s="21" t="str">
        <f>[9]Agosto!$I$7</f>
        <v>L</v>
      </c>
      <c r="E13" s="21" t="str">
        <f>[9]Agosto!$I$8</f>
        <v>SE</v>
      </c>
      <c r="F13" s="21" t="str">
        <f>[9]Agosto!$I$9</f>
        <v>L</v>
      </c>
      <c r="G13" s="21" t="str">
        <f>[9]Agosto!$I$10</f>
        <v>L</v>
      </c>
      <c r="H13" s="21" t="str">
        <f>[9]Agosto!$I$11</f>
        <v>NE</v>
      </c>
      <c r="I13" s="21" t="str">
        <f>[9]Agosto!$I$12</f>
        <v>L</v>
      </c>
      <c r="J13" s="21" t="str">
        <f>[9]Agosto!$I$13</f>
        <v>SO</v>
      </c>
      <c r="K13" s="21" t="str">
        <f>[9]Agosto!$I$14</f>
        <v>SO</v>
      </c>
      <c r="L13" s="21" t="str">
        <f>[9]Agosto!$I$15</f>
        <v>L</v>
      </c>
      <c r="M13" s="21" t="str">
        <f>[9]Agosto!$I$16</f>
        <v>L</v>
      </c>
      <c r="N13" s="21" t="str">
        <f>[9]Agosto!$I$17</f>
        <v>O</v>
      </c>
      <c r="O13" s="21" t="str">
        <f>[9]Agosto!$I$18</f>
        <v>S</v>
      </c>
      <c r="P13" s="21" t="str">
        <f>[9]Agosto!$I$19</f>
        <v>SE</v>
      </c>
      <c r="Q13" s="21" t="str">
        <f>[9]Agosto!$I$20</f>
        <v>S</v>
      </c>
      <c r="R13" s="21" t="str">
        <f>[9]Agosto!$I$21</f>
        <v>S</v>
      </c>
      <c r="S13" s="21" t="str">
        <f>[9]Agosto!$I$22</f>
        <v>L</v>
      </c>
      <c r="T13" s="21" t="str">
        <f>[9]Agosto!$I$23</f>
        <v>L</v>
      </c>
      <c r="U13" s="21" t="str">
        <f>[9]Agosto!$I$24</f>
        <v>L</v>
      </c>
      <c r="V13" s="21" t="str">
        <f>[9]Agosto!$I$25</f>
        <v>L</v>
      </c>
      <c r="W13" s="21" t="str">
        <f>[9]Agosto!$I$26</f>
        <v>L</v>
      </c>
      <c r="X13" s="21" t="str">
        <f>[9]Agosto!$I$27</f>
        <v>SO</v>
      </c>
      <c r="Y13" s="21" t="str">
        <f>[9]Agosto!$I$28</f>
        <v>SO</v>
      </c>
      <c r="Z13" s="21" t="str">
        <f>[9]Agosto!$I$29</f>
        <v>SO</v>
      </c>
      <c r="AA13" s="21" t="str">
        <f>[9]Agosto!$I$30</f>
        <v>SO</v>
      </c>
      <c r="AB13" s="21" t="str">
        <f>[9]Agosto!$I$31</f>
        <v>S</v>
      </c>
      <c r="AC13" s="21" t="str">
        <f>[9]Agosto!$I$32</f>
        <v>NE</v>
      </c>
      <c r="AD13" s="21" t="str">
        <f>[9]Agosto!$I$33</f>
        <v>NE</v>
      </c>
      <c r="AE13" s="21" t="str">
        <f>[9]Agosto!$I$34</f>
        <v>L</v>
      </c>
      <c r="AF13" s="21" t="str">
        <f>[9]Agosto!$I$35</f>
        <v>L</v>
      </c>
      <c r="AG13" s="54" t="str">
        <f>[9]Agosto!$I$36</f>
        <v>L</v>
      </c>
      <c r="AH13" s="2"/>
    </row>
    <row r="14" spans="1:35" ht="11.25" customHeight="1" x14ac:dyDescent="0.2">
      <c r="A14" s="16" t="s">
        <v>47</v>
      </c>
      <c r="B14" s="21" t="str">
        <f>[10]Agosto!$I$5</f>
        <v>NE</v>
      </c>
      <c r="C14" s="21" t="str">
        <f>[10]Agosto!$I$6</f>
        <v>NE</v>
      </c>
      <c r="D14" s="21" t="str">
        <f>[10]Agosto!$I$7</f>
        <v>NE</v>
      </c>
      <c r="E14" s="21" t="str">
        <f>[10]Agosto!$I$8</f>
        <v>NE</v>
      </c>
      <c r="F14" s="21" t="str">
        <f>[10]Agosto!$I$9</f>
        <v>NE</v>
      </c>
      <c r="G14" s="21" t="str">
        <f>[10]Agosto!$I$10</f>
        <v>NE</v>
      </c>
      <c r="H14" s="21" t="str">
        <f>[10]Agosto!$I$11</f>
        <v>NE</v>
      </c>
      <c r="I14" s="21" t="str">
        <f>[10]Agosto!$I$12</f>
        <v>NE</v>
      </c>
      <c r="J14" s="21" t="str">
        <f>[10]Agosto!$I$13</f>
        <v>NE</v>
      </c>
      <c r="K14" s="21" t="str">
        <f>[10]Agosto!$I$14</f>
        <v>SO</v>
      </c>
      <c r="L14" s="21" t="str">
        <f>[10]Agosto!$I$15</f>
        <v>L</v>
      </c>
      <c r="M14" s="21" t="str">
        <f>[10]Agosto!$I$16</f>
        <v>NE</v>
      </c>
      <c r="N14" s="21" t="str">
        <f>[10]Agosto!$I$17</f>
        <v>NE</v>
      </c>
      <c r="O14" s="21" t="str">
        <f>[10]Agosto!$I$18</f>
        <v>S</v>
      </c>
      <c r="P14" s="21" t="str">
        <f>[10]Agosto!$I$19</f>
        <v>SE</v>
      </c>
      <c r="Q14" s="21" t="str">
        <f>[10]Agosto!$I$20</f>
        <v>L</v>
      </c>
      <c r="R14" s="21" t="str">
        <f>[10]Agosto!$I$21</f>
        <v>L</v>
      </c>
      <c r="S14" s="21" t="str">
        <f>[10]Agosto!$I$22</f>
        <v>NE</v>
      </c>
      <c r="T14" s="21" t="str">
        <f>[10]Agosto!$I$23</f>
        <v>NE</v>
      </c>
      <c r="U14" s="21" t="str">
        <f>[10]Agosto!$I$24</f>
        <v>L</v>
      </c>
      <c r="V14" s="21" t="str">
        <f>[10]Agosto!$I$25</f>
        <v>NE</v>
      </c>
      <c r="W14" s="21" t="str">
        <f>[10]Agosto!$I$26</f>
        <v>NE</v>
      </c>
      <c r="X14" s="21" t="str">
        <f>[10]Agosto!$I$27</f>
        <v>NE</v>
      </c>
      <c r="Y14" s="21" t="str">
        <f>[10]Agosto!$I$28</f>
        <v>NE</v>
      </c>
      <c r="Z14" s="21" t="str">
        <f>[10]Agosto!$I$29</f>
        <v>O</v>
      </c>
      <c r="AA14" s="21" t="str">
        <f>[10]Agosto!$I$30</f>
        <v>O</v>
      </c>
      <c r="AB14" s="21" t="str">
        <f>[10]Agosto!$I$31</f>
        <v>S</v>
      </c>
      <c r="AC14" s="21" t="str">
        <f>[10]Agosto!$I$32</f>
        <v>SE</v>
      </c>
      <c r="AD14" s="21" t="str">
        <f>[10]Agosto!$I$33</f>
        <v>L</v>
      </c>
      <c r="AE14" s="21" t="str">
        <f>[10]Agosto!$I$34</f>
        <v>NE</v>
      </c>
      <c r="AF14" s="21" t="str">
        <f>[10]Agosto!$I$35</f>
        <v>NE</v>
      </c>
      <c r="AG14" s="54" t="str">
        <f>[10]Agosto!$I$36</f>
        <v>NE</v>
      </c>
      <c r="AH14" s="2"/>
    </row>
    <row r="15" spans="1:35" ht="10.5" customHeight="1" x14ac:dyDescent="0.2">
      <c r="A15" s="16" t="s">
        <v>6</v>
      </c>
      <c r="B15" s="21" t="str">
        <f>[11]Agosto!$I$5</f>
        <v>SE</v>
      </c>
      <c r="C15" s="21" t="str">
        <f>[11]Agosto!$I$6</f>
        <v>L</v>
      </c>
      <c r="D15" s="21" t="str">
        <f>[11]Agosto!$I$7</f>
        <v>NO</v>
      </c>
      <c r="E15" s="21" t="str">
        <f>[11]Agosto!$I$8</f>
        <v>SE</v>
      </c>
      <c r="F15" s="21" t="str">
        <f>[11]Agosto!$I$9</f>
        <v>SE</v>
      </c>
      <c r="G15" s="21" t="str">
        <f>[11]Agosto!$I$10</f>
        <v>L</v>
      </c>
      <c r="H15" s="21" t="str">
        <f>[11]Agosto!$I$11</f>
        <v>N</v>
      </c>
      <c r="I15" s="21" t="str">
        <f>[11]Agosto!$I$12</f>
        <v>NO</v>
      </c>
      <c r="J15" s="21" t="str">
        <f>[11]Agosto!$I$13</f>
        <v>SE</v>
      </c>
      <c r="K15" s="21" t="str">
        <f>[11]Agosto!$I$14</f>
        <v>SO</v>
      </c>
      <c r="L15" s="21" t="str">
        <f>[11]Agosto!$I$15</f>
        <v>SE</v>
      </c>
      <c r="M15" s="21" t="str">
        <f>[11]Agosto!$I$16</f>
        <v>SE</v>
      </c>
      <c r="N15" s="21" t="str">
        <f>[11]Agosto!$I$17</f>
        <v>N</v>
      </c>
      <c r="O15" s="21" t="str">
        <f>[11]Agosto!$I$18</f>
        <v>N</v>
      </c>
      <c r="P15" s="21" t="str">
        <f>[11]Agosto!$I$19</f>
        <v>N</v>
      </c>
      <c r="Q15" s="21" t="str">
        <f>[11]Agosto!$I$20</f>
        <v>N</v>
      </c>
      <c r="R15" s="21" t="str">
        <f>[11]Agosto!$I$21</f>
        <v>N</v>
      </c>
      <c r="S15" s="21" t="str">
        <f>[11]Agosto!$I$22</f>
        <v>N</v>
      </c>
      <c r="T15" s="21" t="str">
        <f>[11]Agosto!$I$23</f>
        <v>N</v>
      </c>
      <c r="U15" s="21" t="str">
        <f>[11]Agosto!$I$24</f>
        <v>N</v>
      </c>
      <c r="V15" s="21" t="str">
        <f>[11]Agosto!$I$25</f>
        <v>N</v>
      </c>
      <c r="W15" s="21" t="str">
        <f>[11]Agosto!$I$26</f>
        <v>N</v>
      </c>
      <c r="X15" s="21" t="str">
        <f>[11]Agosto!$I$27</f>
        <v>N</v>
      </c>
      <c r="Y15" s="21" t="str">
        <f>[11]Agosto!$I$28</f>
        <v>N</v>
      </c>
      <c r="Z15" s="21" t="str">
        <f>[11]Agosto!$I$29</f>
        <v>N</v>
      </c>
      <c r="AA15" s="21" t="str">
        <f>[11]Agosto!$I$30</f>
        <v>N</v>
      </c>
      <c r="AB15" s="21" t="str">
        <f>[11]Agosto!$I$31</f>
        <v>N</v>
      </c>
      <c r="AC15" s="21" t="str">
        <f>[11]Agosto!$I$32</f>
        <v>N</v>
      </c>
      <c r="AD15" s="21" t="str">
        <f>[11]Agosto!$I$33</f>
        <v>N</v>
      </c>
      <c r="AE15" s="21" t="str">
        <f>[11]Agosto!$I$34</f>
        <v>N</v>
      </c>
      <c r="AF15" s="21" t="str">
        <f>[11]Agosto!$I$35</f>
        <v>N</v>
      </c>
      <c r="AG15" s="54" t="str">
        <f>[11]Agosto!$I$36</f>
        <v>N</v>
      </c>
      <c r="AH15" s="2"/>
    </row>
    <row r="16" spans="1:35" ht="10.5" customHeight="1" x14ac:dyDescent="0.2">
      <c r="A16" s="16" t="s">
        <v>7</v>
      </c>
      <c r="B16" s="24" t="str">
        <f>[12]Agosto!$I$5</f>
        <v>NE</v>
      </c>
      <c r="C16" s="24" t="str">
        <f>[12]Agosto!$I$6</f>
        <v>NE</v>
      </c>
      <c r="D16" s="24" t="str">
        <f>[12]Agosto!$I$7</f>
        <v>S</v>
      </c>
      <c r="E16" s="24" t="str">
        <f>[12]Agosto!$I$8</f>
        <v>SE</v>
      </c>
      <c r="F16" s="24" t="str">
        <f>[12]Agosto!$I$9</f>
        <v>NE</v>
      </c>
      <c r="G16" s="24" t="str">
        <f>[12]Agosto!$I$10</f>
        <v>N</v>
      </c>
      <c r="H16" s="24" t="str">
        <f>[12]Agosto!$I$11</f>
        <v>NE</v>
      </c>
      <c r="I16" s="24" t="str">
        <f>[12]Agosto!$I$12</f>
        <v>N</v>
      </c>
      <c r="J16" s="24" t="str">
        <f>[12]Agosto!$I$13</f>
        <v>N</v>
      </c>
      <c r="K16" s="24" t="str">
        <f>[12]Agosto!$I$14</f>
        <v>SO</v>
      </c>
      <c r="L16" s="24" t="str">
        <f>[12]Agosto!$I$15</f>
        <v>S</v>
      </c>
      <c r="M16" s="24" t="str">
        <f>[12]Agosto!$I$16</f>
        <v>NE</v>
      </c>
      <c r="N16" s="24" t="str">
        <f>[12]Agosto!$I$17</f>
        <v>N</v>
      </c>
      <c r="O16" s="24" t="str">
        <f>[12]Agosto!$I$18</f>
        <v>S</v>
      </c>
      <c r="P16" s="24" t="str">
        <f>[12]Agosto!$I$19</f>
        <v>S</v>
      </c>
      <c r="Q16" s="24" t="str">
        <f>[12]Agosto!$I$20</f>
        <v>L</v>
      </c>
      <c r="R16" s="24" t="str">
        <f>[12]Agosto!$I$21</f>
        <v>SE</v>
      </c>
      <c r="S16" s="24" t="str">
        <f>[12]Agosto!$I$22</f>
        <v>L</v>
      </c>
      <c r="T16" s="21" t="str">
        <f>[12]Agosto!$I$23</f>
        <v>L</v>
      </c>
      <c r="U16" s="21" t="str">
        <f>[12]Agosto!$I$24</f>
        <v>L</v>
      </c>
      <c r="V16" s="21" t="str">
        <f>[12]Agosto!$I$25</f>
        <v>NE</v>
      </c>
      <c r="W16" s="21" t="str">
        <f>[12]Agosto!$I$26</f>
        <v>NE</v>
      </c>
      <c r="X16" s="21" t="str">
        <f>[12]Agosto!$I$27</f>
        <v>N</v>
      </c>
      <c r="Y16" s="21" t="str">
        <f>[12]Agosto!$I$28</f>
        <v>S</v>
      </c>
      <c r="Z16" s="21" t="str">
        <f>[12]Agosto!$I$29</f>
        <v>SO</v>
      </c>
      <c r="AA16" s="21" t="str">
        <f>[12]Agosto!$I$30</f>
        <v>SO</v>
      </c>
      <c r="AB16" s="21" t="str">
        <f>[12]Agosto!$I$31</f>
        <v>S</v>
      </c>
      <c r="AC16" s="21" t="str">
        <f>[12]Agosto!$I$32</f>
        <v>S</v>
      </c>
      <c r="AD16" s="21" t="str">
        <f>[12]Agosto!$I$33</f>
        <v>SE</v>
      </c>
      <c r="AE16" s="21" t="str">
        <f>[12]Agosto!$I$34</f>
        <v>L</v>
      </c>
      <c r="AF16" s="21" t="str">
        <f>[12]Agosto!$I$35</f>
        <v>NE</v>
      </c>
      <c r="AG16" s="54" t="str">
        <f>[12]Agosto!$I$36</f>
        <v>NE</v>
      </c>
      <c r="AH16" s="2"/>
    </row>
    <row r="17" spans="1:34" ht="10.5" customHeight="1" x14ac:dyDescent="0.2">
      <c r="A17" s="16" t="s">
        <v>8</v>
      </c>
      <c r="B17" s="24" t="str">
        <f>[13]Agosto!$I$5</f>
        <v>NE</v>
      </c>
      <c r="C17" s="24" t="str">
        <f>[13]Agosto!$I$6</f>
        <v>NE</v>
      </c>
      <c r="D17" s="24" t="str">
        <f>[13]Agosto!$I$7</f>
        <v>S</v>
      </c>
      <c r="E17" s="24" t="str">
        <f>[13]Agosto!$I$8</f>
        <v>S</v>
      </c>
      <c r="F17" s="24" t="str">
        <f>[13]Agosto!$I$9</f>
        <v>NE</v>
      </c>
      <c r="G17" s="24" t="str">
        <f>[13]Agosto!$I$10</f>
        <v>NE</v>
      </c>
      <c r="H17" s="24" t="str">
        <f>[13]Agosto!$I$11</f>
        <v>NE</v>
      </c>
      <c r="I17" s="24" t="str">
        <f>[13]Agosto!$I$12</f>
        <v>NE</v>
      </c>
      <c r="J17" s="24" t="str">
        <f>[13]Agosto!$I$13</f>
        <v>SO</v>
      </c>
      <c r="K17" s="24" t="str">
        <f>[13]Agosto!$I$14</f>
        <v>SO</v>
      </c>
      <c r="L17" s="24" t="str">
        <f>[13]Agosto!$I$15</f>
        <v>S</v>
      </c>
      <c r="M17" s="24" t="str">
        <f>[13]Agosto!$I$16</f>
        <v>NE</v>
      </c>
      <c r="N17" s="24" t="str">
        <f>[13]Agosto!$I$17</f>
        <v>NE</v>
      </c>
      <c r="O17" s="24" t="str">
        <f>[13]Agosto!$I$18</f>
        <v>SO</v>
      </c>
      <c r="P17" s="24" t="str">
        <f>[13]Agosto!$I$19</f>
        <v>S</v>
      </c>
      <c r="Q17" s="21" t="str">
        <f>[13]Agosto!$I$20</f>
        <v>L</v>
      </c>
      <c r="R17" s="21" t="str">
        <f>[13]Agosto!$I$21</f>
        <v>S</v>
      </c>
      <c r="S17" s="21" t="str">
        <f>[13]Agosto!$I$22</f>
        <v>L</v>
      </c>
      <c r="T17" s="21" t="str">
        <f>[13]Agosto!$I$23</f>
        <v>NE</v>
      </c>
      <c r="U17" s="21" t="str">
        <f>[13]Agosto!$I$24</f>
        <v>NE</v>
      </c>
      <c r="V17" s="21" t="str">
        <f>[13]Agosto!$I$25</f>
        <v>NE</v>
      </c>
      <c r="W17" s="21" t="str">
        <f>[13]Agosto!$I$26</f>
        <v>NE</v>
      </c>
      <c r="X17" s="21" t="str">
        <f>[13]Agosto!$I$27</f>
        <v>SO</v>
      </c>
      <c r="Y17" s="21" t="str">
        <f>[13]Agosto!$I$28</f>
        <v>SO</v>
      </c>
      <c r="Z17" s="21" t="str">
        <f>[13]Agosto!$I$29</f>
        <v>SO</v>
      </c>
      <c r="AA17" s="21" t="str">
        <f>[13]Agosto!$I$30</f>
        <v>SO</v>
      </c>
      <c r="AB17" s="21" t="str">
        <f>[13]Agosto!$I$31</f>
        <v>SO</v>
      </c>
      <c r="AC17" s="21" t="str">
        <f>[13]Agosto!$I$32</f>
        <v>S</v>
      </c>
      <c r="AD17" s="21" t="str">
        <f>[13]Agosto!$I$33</f>
        <v>NE</v>
      </c>
      <c r="AE17" s="21" t="str">
        <f>[13]Agosto!$I$34</f>
        <v>NE</v>
      </c>
      <c r="AF17" s="21" t="str">
        <f>[13]Agosto!$I$35</f>
        <v>NE</v>
      </c>
      <c r="AG17" s="54" t="str">
        <f>[13]Agosto!$I$36</f>
        <v>NE</v>
      </c>
      <c r="AH17" s="2"/>
    </row>
    <row r="18" spans="1:34" ht="9" customHeight="1" x14ac:dyDescent="0.2">
      <c r="A18" s="16" t="s">
        <v>9</v>
      </c>
      <c r="B18" s="24" t="str">
        <f>[14]Agosto!$I$5</f>
        <v>NE</v>
      </c>
      <c r="C18" s="24" t="str">
        <f>[14]Agosto!$I$6</f>
        <v>NE</v>
      </c>
      <c r="D18" s="24" t="str">
        <f>[14]Agosto!$I$7</f>
        <v>S</v>
      </c>
      <c r="E18" s="24" t="str">
        <f>[14]Agosto!$I$8</f>
        <v>S</v>
      </c>
      <c r="F18" s="24" t="str">
        <f>[14]Agosto!$I$9</f>
        <v>S</v>
      </c>
      <c r="G18" s="24" t="str">
        <f>[14]Agosto!$I$10</f>
        <v>NE</v>
      </c>
      <c r="H18" s="24" t="str">
        <f>[14]Agosto!$I$11</f>
        <v>L</v>
      </c>
      <c r="I18" s="24" t="str">
        <f>[14]Agosto!$I$12</f>
        <v>NE</v>
      </c>
      <c r="J18" s="24" t="str">
        <f>[14]Agosto!$I$13</f>
        <v>N</v>
      </c>
      <c r="K18" s="24" t="str">
        <f>[14]Agosto!$I$14</f>
        <v>SO</v>
      </c>
      <c r="L18" s="24" t="str">
        <f>[14]Agosto!$I$15</f>
        <v>SE</v>
      </c>
      <c r="M18" s="24" t="str">
        <f>[14]Agosto!$I$16</f>
        <v>NE</v>
      </c>
      <c r="N18" s="24" t="str">
        <f>[14]Agosto!$I$17</f>
        <v>NE</v>
      </c>
      <c r="O18" s="24" t="str">
        <f>[14]Agosto!$I$18</f>
        <v>S</v>
      </c>
      <c r="P18" s="24" t="str">
        <f>[14]Agosto!$I$19</f>
        <v>S</v>
      </c>
      <c r="Q18" s="24" t="str">
        <f>[14]Agosto!$I$20</f>
        <v>L</v>
      </c>
      <c r="R18" s="24" t="str">
        <f>[14]Agosto!$I$21</f>
        <v>SE</v>
      </c>
      <c r="S18" s="24" t="str">
        <f>[14]Agosto!$I$22</f>
        <v>L</v>
      </c>
      <c r="T18" s="21" t="str">
        <f>[14]Agosto!$I$23</f>
        <v>L</v>
      </c>
      <c r="U18" s="21" t="str">
        <f>[14]Agosto!$I$24</f>
        <v>L</v>
      </c>
      <c r="V18" s="21" t="str">
        <f>[14]Agosto!$I$25</f>
        <v>L</v>
      </c>
      <c r="W18" s="21" t="str">
        <f>[14]Agosto!$I$26</f>
        <v>N</v>
      </c>
      <c r="X18" s="21" t="str">
        <f>[14]Agosto!$I$27</f>
        <v>N</v>
      </c>
      <c r="Y18" s="21" t="str">
        <f>[14]Agosto!$I$28</f>
        <v>S</v>
      </c>
      <c r="Z18" s="21" t="str">
        <f>[14]Agosto!$I$29</f>
        <v>SO</v>
      </c>
      <c r="AA18" s="21" t="str">
        <f>[14]Agosto!$I$30</f>
        <v>SO</v>
      </c>
      <c r="AB18" s="21" t="s">
        <v>61</v>
      </c>
      <c r="AC18" s="21" t="s">
        <v>55</v>
      </c>
      <c r="AD18" s="21" t="s">
        <v>58</v>
      </c>
      <c r="AE18" s="21" t="s">
        <v>58</v>
      </c>
      <c r="AF18" s="21" t="s">
        <v>58</v>
      </c>
      <c r="AG18" s="54" t="str">
        <f>[14]Agosto!$I$36</f>
        <v>NE</v>
      </c>
      <c r="AH18" s="2"/>
    </row>
    <row r="19" spans="1:34" ht="11.25" customHeight="1" x14ac:dyDescent="0.2">
      <c r="A19" s="16" t="s">
        <v>46</v>
      </c>
      <c r="B19" s="24" t="str">
        <f>[15]Agosto!$I$5</f>
        <v>N</v>
      </c>
      <c r="C19" s="24" t="str">
        <f>[15]Agosto!$I$6</f>
        <v>N</v>
      </c>
      <c r="D19" s="24" t="str">
        <f>[15]Agosto!$I$7</f>
        <v>N</v>
      </c>
      <c r="E19" s="24" t="str">
        <f>[15]Agosto!$I$8</f>
        <v>S</v>
      </c>
      <c r="F19" s="24" t="str">
        <f>[15]Agosto!$I$9</f>
        <v>SE</v>
      </c>
      <c r="G19" s="24" t="str">
        <f>[15]Agosto!$I$10</f>
        <v>SE</v>
      </c>
      <c r="H19" s="24" t="str">
        <f>[15]Agosto!$I$11</f>
        <v>SE</v>
      </c>
      <c r="I19" s="24" t="str">
        <f>[15]Agosto!$I$12</f>
        <v>N</v>
      </c>
      <c r="J19" s="24" t="str">
        <f>[15]Agosto!$I$13</f>
        <v>SO</v>
      </c>
      <c r="K19" s="24" t="str">
        <f>[15]Agosto!$I$14</f>
        <v>SO</v>
      </c>
      <c r="L19" s="24" t="str">
        <f>[15]Agosto!$I$15</f>
        <v>S</v>
      </c>
      <c r="M19" s="24" t="str">
        <f>[15]Agosto!$I$16</f>
        <v>N</v>
      </c>
      <c r="N19" s="24" t="str">
        <f>[15]Agosto!$I$17</f>
        <v>SE</v>
      </c>
      <c r="O19" s="24" t="str">
        <f>[15]Agosto!$I$18</f>
        <v>S</v>
      </c>
      <c r="P19" s="24" t="str">
        <f>[15]Agosto!$I$19</f>
        <v>SE</v>
      </c>
      <c r="Q19" s="24" t="str">
        <f>[15]Agosto!$I$20</f>
        <v>S</v>
      </c>
      <c r="R19" s="24" t="str">
        <f>[15]Agosto!$I$21</f>
        <v>S</v>
      </c>
      <c r="S19" s="24" t="str">
        <f>[15]Agosto!$I$22</f>
        <v>L</v>
      </c>
      <c r="T19" s="21" t="str">
        <f>[15]Agosto!$I$23</f>
        <v>SE</v>
      </c>
      <c r="U19" s="21" t="str">
        <f>[15]Agosto!$I$24</f>
        <v>SE</v>
      </c>
      <c r="V19" s="21" t="str">
        <f>[15]Agosto!$I$25</f>
        <v>SE</v>
      </c>
      <c r="W19" s="21" t="str">
        <f>[15]Agosto!$I$26</f>
        <v>N</v>
      </c>
      <c r="X19" s="21" t="str">
        <f>[15]Agosto!$I$27</f>
        <v>S</v>
      </c>
      <c r="Y19" s="21" t="str">
        <f>[15]Agosto!$I$28</f>
        <v>SO</v>
      </c>
      <c r="Z19" s="21" t="str">
        <f>[15]Agosto!$I$29</f>
        <v>SO</v>
      </c>
      <c r="AA19" s="21" t="str">
        <f>[15]Agosto!$I$30</f>
        <v>SO</v>
      </c>
      <c r="AB19" s="21" t="str">
        <f>[15]Agosto!$I$31</f>
        <v>S</v>
      </c>
      <c r="AC19" s="21" t="str">
        <f>[15]Agosto!$I$32</f>
        <v>S</v>
      </c>
      <c r="AD19" s="21" t="str">
        <f>[15]Agosto!$I$33</f>
        <v>SE</v>
      </c>
      <c r="AE19" s="21" t="str">
        <f>[15]Agosto!$I$34</f>
        <v>N</v>
      </c>
      <c r="AF19" s="21" t="str">
        <f>[15]Agosto!$I$35</f>
        <v>SE</v>
      </c>
      <c r="AG19" s="54" t="str">
        <f>[15]Agosto!$I$36</f>
        <v>SE</v>
      </c>
      <c r="AH19" s="2"/>
    </row>
    <row r="20" spans="1:34" ht="9.75" customHeight="1" x14ac:dyDescent="0.2">
      <c r="A20" s="16" t="s">
        <v>10</v>
      </c>
      <c r="B20" s="18" t="str">
        <f>[16]Agosto!$I$5</f>
        <v>NE</v>
      </c>
      <c r="C20" s="18" t="str">
        <f>[16]Agosto!$I$6</f>
        <v>N</v>
      </c>
      <c r="D20" s="18" t="str">
        <f>[16]Agosto!$I$7</f>
        <v>SO</v>
      </c>
      <c r="E20" s="18" t="str">
        <f>[16]Agosto!$I$8</f>
        <v>SE</v>
      </c>
      <c r="F20" s="18" t="str">
        <f>[16]Agosto!$I$9</f>
        <v>N</v>
      </c>
      <c r="G20" s="18" t="str">
        <f>[16]Agosto!$I$10</f>
        <v>N</v>
      </c>
      <c r="H20" s="18" t="str">
        <f>[16]Agosto!$I$11</f>
        <v>NE</v>
      </c>
      <c r="I20" s="18" t="str">
        <f>[16]Agosto!$I$12</f>
        <v>N</v>
      </c>
      <c r="J20" s="18" t="str">
        <f>[16]Agosto!$I$13</f>
        <v>N</v>
      </c>
      <c r="K20" s="18" t="str">
        <f>[16]Agosto!$I$14</f>
        <v>SO</v>
      </c>
      <c r="L20" s="18" t="str">
        <f>[16]Agosto!$I$15</f>
        <v>N</v>
      </c>
      <c r="M20" s="18" t="str">
        <f>[16]Agosto!$I$16</f>
        <v>NE</v>
      </c>
      <c r="N20" s="18" t="str">
        <f>[16]Agosto!$I$17</f>
        <v>NE</v>
      </c>
      <c r="O20" s="18" t="str">
        <f>[16]Agosto!$I$18</f>
        <v>SO</v>
      </c>
      <c r="P20" s="18" t="str">
        <f>[16]Agosto!$I$19</f>
        <v>S</v>
      </c>
      <c r="Q20" s="18" t="str">
        <f>[16]Agosto!$I$20</f>
        <v>L</v>
      </c>
      <c r="R20" s="18" t="str">
        <f>[16]Agosto!$I$21</f>
        <v>SE</v>
      </c>
      <c r="S20" s="18" t="str">
        <f>[16]Agosto!$I$22</f>
        <v>L</v>
      </c>
      <c r="T20" s="21" t="str">
        <f>[16]Agosto!$I$23</f>
        <v>L</v>
      </c>
      <c r="U20" s="21" t="str">
        <f>[16]Agosto!$I$24</f>
        <v>L</v>
      </c>
      <c r="V20" s="21" t="str">
        <f>[16]Agosto!$I$25</f>
        <v>NE</v>
      </c>
      <c r="W20" s="21" t="str">
        <f>[16]Agosto!$I$26</f>
        <v>N</v>
      </c>
      <c r="X20" s="21" t="str">
        <f>[16]Agosto!$I$27</f>
        <v>N</v>
      </c>
      <c r="Y20" s="21" t="str">
        <f>[16]Agosto!$I$28</f>
        <v>SO</v>
      </c>
      <c r="Z20" s="21" t="str">
        <f>[16]Agosto!$I$29</f>
        <v>SO</v>
      </c>
      <c r="AA20" s="21" t="str">
        <f>[16]Agosto!$I$30</f>
        <v>SO</v>
      </c>
      <c r="AB20" s="21" t="str">
        <f>[16]Agosto!$I$31</f>
        <v>SO</v>
      </c>
      <c r="AC20" s="21" t="str">
        <f>[16]Agosto!$I$32</f>
        <v>SE</v>
      </c>
      <c r="AD20" s="21" t="str">
        <f>[16]Agosto!$I$33</f>
        <v>SE</v>
      </c>
      <c r="AE20" s="21" t="str">
        <f>[16]Agosto!$I$34</f>
        <v>L</v>
      </c>
      <c r="AF20" s="21" t="str">
        <f>[16]Agosto!$I$35</f>
        <v>NE</v>
      </c>
      <c r="AG20" s="54" t="str">
        <f>[16]Agosto!$I$36</f>
        <v>N</v>
      </c>
      <c r="AH20" s="2"/>
    </row>
    <row r="21" spans="1:34" ht="13.5" customHeight="1" x14ac:dyDescent="0.2">
      <c r="A21" s="16" t="s">
        <v>11</v>
      </c>
      <c r="B21" s="24" t="str">
        <f>[17]Agosto!$I$5</f>
        <v>NO</v>
      </c>
      <c r="C21" s="24" t="str">
        <f>[17]Agosto!$I$6</f>
        <v>O</v>
      </c>
      <c r="D21" s="24" t="str">
        <f>[17]Agosto!$I$7</f>
        <v>NO</v>
      </c>
      <c r="E21" s="24" t="str">
        <f>[17]Agosto!$I$8</f>
        <v>O</v>
      </c>
      <c r="F21" s="24" t="str">
        <f>[17]Agosto!$I$9</f>
        <v>O</v>
      </c>
      <c r="G21" s="24" t="str">
        <f>[17]Agosto!$I$10</f>
        <v>O</v>
      </c>
      <c r="H21" s="24" t="str">
        <f>[17]Agosto!$I$11</f>
        <v>O</v>
      </c>
      <c r="I21" s="24" t="str">
        <f>[17]Agosto!$I$12</f>
        <v>NO</v>
      </c>
      <c r="J21" s="24" t="str">
        <f>[17]Agosto!$I$13</f>
        <v>O</v>
      </c>
      <c r="K21" s="24" t="str">
        <f>[17]Agosto!$I$14</f>
        <v>SO</v>
      </c>
      <c r="L21" s="24" t="str">
        <f>[17]Agosto!$I$15</f>
        <v>L</v>
      </c>
      <c r="M21" s="24" t="str">
        <f>[17]Agosto!$I$16</f>
        <v>O</v>
      </c>
      <c r="N21" s="24" t="str">
        <f>[17]Agosto!$I$17</f>
        <v>O</v>
      </c>
      <c r="O21" s="24" t="str">
        <f>[17]Agosto!$I$18</f>
        <v>S</v>
      </c>
      <c r="P21" s="24" t="str">
        <f>[17]Agosto!$I$19</f>
        <v>SE</v>
      </c>
      <c r="Q21" s="24" t="str">
        <f>[17]Agosto!$I$20</f>
        <v>SE</v>
      </c>
      <c r="R21" s="24" t="str">
        <f>[17]Agosto!$I$21</f>
        <v>SE</v>
      </c>
      <c r="S21" s="24" t="str">
        <f>[17]Agosto!$I$22</f>
        <v>L</v>
      </c>
      <c r="T21" s="21" t="str">
        <f>[17]Agosto!$I$23</f>
        <v>SE</v>
      </c>
      <c r="U21" s="21" t="str">
        <f>[17]Agosto!$I$24</f>
        <v>L</v>
      </c>
      <c r="V21" s="21" t="str">
        <f>[17]Agosto!$I$25</f>
        <v>O</v>
      </c>
      <c r="W21" s="21" t="str">
        <f>[17]Agosto!$I$26</f>
        <v>NO</v>
      </c>
      <c r="X21" s="21" t="str">
        <f>[17]Agosto!$I$27</f>
        <v>O</v>
      </c>
      <c r="Y21" s="21" t="str">
        <f>[17]Agosto!$I$28</f>
        <v>S</v>
      </c>
      <c r="Z21" s="21" t="str">
        <f>[17]Agosto!$I$29</f>
        <v>SO</v>
      </c>
      <c r="AA21" s="21" t="str">
        <f>[17]Agosto!$I$30</f>
        <v>O</v>
      </c>
      <c r="AB21" s="21" t="str">
        <f>[17]Agosto!$I$31</f>
        <v>S</v>
      </c>
      <c r="AC21" s="21" t="str">
        <f>[17]Agosto!$I$32</f>
        <v>SE</v>
      </c>
      <c r="AD21" s="21" t="str">
        <f>[17]Agosto!$I$33</f>
        <v>O</v>
      </c>
      <c r="AE21" s="21" t="str">
        <f>[17]Agosto!$I$34</f>
        <v>O</v>
      </c>
      <c r="AF21" s="21" t="str">
        <f>[17]Agosto!$I$35</f>
        <v>NO</v>
      </c>
      <c r="AG21" s="54" t="str">
        <f>[17]Agosto!$I$36</f>
        <v>O</v>
      </c>
      <c r="AH21" s="2"/>
    </row>
    <row r="22" spans="1:34" ht="13.5" customHeight="1" x14ac:dyDescent="0.2">
      <c r="A22" s="16" t="s">
        <v>12</v>
      </c>
      <c r="B22" s="24" t="str">
        <f>[18]Agosto!$I$5</f>
        <v>O</v>
      </c>
      <c r="C22" s="24" t="str">
        <f>[18]Agosto!$I$6</f>
        <v>O</v>
      </c>
      <c r="D22" s="24" t="str">
        <f>[18]Agosto!$I$7</f>
        <v>S</v>
      </c>
      <c r="E22" s="24" t="str">
        <f>[18]Agosto!$I$8</f>
        <v>S</v>
      </c>
      <c r="F22" s="24" t="str">
        <f>[18]Agosto!$I$9</f>
        <v>S</v>
      </c>
      <c r="G22" s="24" t="str">
        <f>[18]Agosto!$I$10</f>
        <v>S</v>
      </c>
      <c r="H22" s="24" t="str">
        <f>[18]Agosto!$I$11</f>
        <v>N</v>
      </c>
      <c r="I22" s="24" t="str">
        <f>[18]Agosto!$I$12</f>
        <v>N</v>
      </c>
      <c r="J22" s="24" t="str">
        <f>[18]Agosto!$I$13</f>
        <v>O</v>
      </c>
      <c r="K22" s="24" t="str">
        <f>[18]Agosto!$I$14</f>
        <v>S</v>
      </c>
      <c r="L22" s="24" t="str">
        <f>[18]Agosto!$I$15</f>
        <v>S</v>
      </c>
      <c r="M22" s="24" t="str">
        <f>[18]Agosto!$I$16</f>
        <v>SO</v>
      </c>
      <c r="N22" s="24" t="str">
        <f>[18]Agosto!$I$17</f>
        <v>O</v>
      </c>
      <c r="O22" s="24" t="str">
        <f>[18]Agosto!$I$18</f>
        <v>S</v>
      </c>
      <c r="P22" s="24" t="str">
        <f>[18]Agosto!$I$19</f>
        <v>S</v>
      </c>
      <c r="Q22" s="24" t="str">
        <f>[18]Agosto!$I$20</f>
        <v>S</v>
      </c>
      <c r="R22" s="24" t="str">
        <f>[18]Agosto!$I$21</f>
        <v>S</v>
      </c>
      <c r="S22" s="24" t="str">
        <f>[18]Agosto!$I$22</f>
        <v>S</v>
      </c>
      <c r="T22" s="24" t="str">
        <f>[18]Agosto!$I$23</f>
        <v>S</v>
      </c>
      <c r="U22" s="24" t="str">
        <f>[18]Agosto!$I$24</f>
        <v>S</v>
      </c>
      <c r="V22" s="24" t="str">
        <f>[18]Agosto!$I$25</f>
        <v>O</v>
      </c>
      <c r="W22" s="24" t="str">
        <f>[18]Agosto!$I$26</f>
        <v>O</v>
      </c>
      <c r="X22" s="24" t="str">
        <f>[18]Agosto!$I$27</f>
        <v>O</v>
      </c>
      <c r="Y22" s="24" t="str">
        <f>[18]Agosto!$I$28</f>
        <v>S</v>
      </c>
      <c r="Z22" s="24" t="str">
        <f>[18]Agosto!$I$29</f>
        <v>SO</v>
      </c>
      <c r="AA22" s="24" t="str">
        <f>[18]Agosto!$I$30</f>
        <v>SO</v>
      </c>
      <c r="AB22" s="24" t="str">
        <f>[18]Agosto!$I$31</f>
        <v>S</v>
      </c>
      <c r="AC22" s="24" t="str">
        <f>[18]Agosto!$I$32</f>
        <v>S</v>
      </c>
      <c r="AD22" s="24" t="str">
        <f>[18]Agosto!$I$33</f>
        <v>O</v>
      </c>
      <c r="AE22" s="24" t="str">
        <f>[18]Agosto!$I$34</f>
        <v>SO</v>
      </c>
      <c r="AF22" s="24" t="str">
        <f>[18]Agosto!$I$35</f>
        <v>O</v>
      </c>
      <c r="AG22" s="55" t="str">
        <f>[18]Agosto!$I$36</f>
        <v>S</v>
      </c>
      <c r="AH22" s="2"/>
    </row>
    <row r="23" spans="1:34" ht="12" customHeight="1" x14ac:dyDescent="0.2">
      <c r="A23" s="16" t="s">
        <v>13</v>
      </c>
      <c r="B23" s="21" t="str">
        <f>[19]Agosto!$I$5</f>
        <v>N</v>
      </c>
      <c r="C23" s="21" t="str">
        <f>[19]Agosto!$I$6</f>
        <v>NE</v>
      </c>
      <c r="D23" s="21" t="str">
        <f>[19]Agosto!$I$7</f>
        <v>N</v>
      </c>
      <c r="E23" s="21" t="str">
        <f>[19]Agosto!$I$8</f>
        <v>NE</v>
      </c>
      <c r="F23" s="21" t="str">
        <f>[19]Agosto!$I$9</f>
        <v>N</v>
      </c>
      <c r="G23" s="21" t="str">
        <f>[19]Agosto!$I$10</f>
        <v>NE</v>
      </c>
      <c r="H23" s="21" t="str">
        <f>[19]Agosto!$I$11</f>
        <v>NE</v>
      </c>
      <c r="I23" s="21" t="str">
        <f>[19]Agosto!$I$12</f>
        <v>NE</v>
      </c>
      <c r="J23" s="21" t="str">
        <f>[19]Agosto!$I$13</f>
        <v>SO</v>
      </c>
      <c r="K23" s="21" t="str">
        <f>[19]Agosto!$I$14</f>
        <v>SO</v>
      </c>
      <c r="L23" s="21" t="str">
        <f>[19]Agosto!$I$15</f>
        <v>SE</v>
      </c>
      <c r="M23" s="21" t="str">
        <f>[19]Agosto!$I$16</f>
        <v>NE</v>
      </c>
      <c r="N23" s="21" t="str">
        <f>[19]Agosto!$I$17</f>
        <v>NE</v>
      </c>
      <c r="O23" s="21" t="str">
        <f>[19]Agosto!$I$18</f>
        <v>SO</v>
      </c>
      <c r="P23" s="21" t="str">
        <f>[19]Agosto!$I$19</f>
        <v>S</v>
      </c>
      <c r="Q23" s="21" t="str">
        <f>[19]Agosto!$I$20</f>
        <v>S</v>
      </c>
      <c r="R23" s="21" t="str">
        <f>[19]Agosto!$I$21</f>
        <v>S</v>
      </c>
      <c r="S23" s="21" t="str">
        <f>[19]Agosto!$I$22</f>
        <v>SO</v>
      </c>
      <c r="T23" s="21" t="str">
        <f>[19]Agosto!$I$23</f>
        <v>S</v>
      </c>
      <c r="U23" s="21" t="str">
        <f>[19]Agosto!$I$24</f>
        <v>L</v>
      </c>
      <c r="V23" s="21" t="str">
        <f>[19]Agosto!$I$25</f>
        <v>L</v>
      </c>
      <c r="W23" s="21" t="str">
        <f>[19]Agosto!$I$26</f>
        <v>NE</v>
      </c>
      <c r="X23" s="21" t="str">
        <f>[19]Agosto!$I$27</f>
        <v>SO</v>
      </c>
      <c r="Y23" s="21" t="str">
        <f>[19]Agosto!$I$28</f>
        <v>SO</v>
      </c>
      <c r="Z23" s="21" t="str">
        <f>[19]Agosto!$I$29</f>
        <v>SO</v>
      </c>
      <c r="AA23" s="21" t="str">
        <f>[19]Agosto!$I$30</f>
        <v>SO</v>
      </c>
      <c r="AB23" s="21" t="str">
        <f>[19]Agosto!$I$31</f>
        <v>S</v>
      </c>
      <c r="AC23" s="21" t="str">
        <f>[19]Agosto!$I$32</f>
        <v>S</v>
      </c>
      <c r="AD23" s="21" t="str">
        <f>[19]Agosto!$I$33</f>
        <v>S</v>
      </c>
      <c r="AE23" s="21" t="str">
        <f>[19]Agosto!$I$34</f>
        <v>NE</v>
      </c>
      <c r="AF23" s="21" t="str">
        <f>[19]Agosto!$I$35</f>
        <v>N</v>
      </c>
      <c r="AG23" s="54" t="str">
        <f>[19]Agosto!$I$36</f>
        <v>NE</v>
      </c>
      <c r="AH23" s="2"/>
    </row>
    <row r="24" spans="1:34" ht="13.5" customHeight="1" x14ac:dyDescent="0.2">
      <c r="A24" s="16" t="s">
        <v>14</v>
      </c>
      <c r="B24" s="24" t="str">
        <f>[20]Agosto!$I$5</f>
        <v>NE</v>
      </c>
      <c r="C24" s="24" t="str">
        <f>[20]Agosto!$I$6</f>
        <v>L</v>
      </c>
      <c r="D24" s="24" t="str">
        <f>[20]Agosto!$I$7</f>
        <v>L</v>
      </c>
      <c r="E24" s="24" t="str">
        <f>[20]Agosto!$I$8</f>
        <v>NE</v>
      </c>
      <c r="F24" s="24" t="str">
        <f>[20]Agosto!$I$9</f>
        <v>NE</v>
      </c>
      <c r="G24" s="24" t="str">
        <f>[20]Agosto!$I$10</f>
        <v>SE</v>
      </c>
      <c r="H24" s="24" t="str">
        <f>[20]Agosto!$I$11</f>
        <v>NE</v>
      </c>
      <c r="I24" s="24" t="str">
        <f>[20]Agosto!$I$12</f>
        <v>NE</v>
      </c>
      <c r="J24" s="24" t="str">
        <f>[20]Agosto!$I$13</f>
        <v>N</v>
      </c>
      <c r="K24" s="24" t="str">
        <f>[20]Agosto!$I$14</f>
        <v>SO</v>
      </c>
      <c r="L24" s="24" t="str">
        <f>[20]Agosto!$I$15</f>
        <v>SO</v>
      </c>
      <c r="M24" s="24" t="str">
        <f>[20]Agosto!$I$16</f>
        <v>SE</v>
      </c>
      <c r="N24" s="24" t="str">
        <f>[20]Agosto!$I$17</f>
        <v>N</v>
      </c>
      <c r="O24" s="24" t="str">
        <f>[20]Agosto!$I$18</f>
        <v>SO</v>
      </c>
      <c r="P24" s="24" t="str">
        <f>[20]Agosto!$I$19</f>
        <v>SO</v>
      </c>
      <c r="Q24" s="24" t="str">
        <f>[20]Agosto!$I$20</f>
        <v>SE</v>
      </c>
      <c r="R24" s="24" t="str">
        <f>[20]Agosto!$I$21</f>
        <v>SO</v>
      </c>
      <c r="S24" s="24" t="str">
        <f>[20]Agosto!$I$22</f>
        <v>S</v>
      </c>
      <c r="T24" s="24" t="str">
        <f>[20]Agosto!$I$23</f>
        <v>SE</v>
      </c>
      <c r="U24" s="24" t="str">
        <f>[20]Agosto!$I$24</f>
        <v>SE</v>
      </c>
      <c r="V24" s="24" t="str">
        <f>[20]Agosto!$I$25</f>
        <v>L</v>
      </c>
      <c r="W24" s="24" t="str">
        <f>[20]Agosto!$I$26</f>
        <v>N</v>
      </c>
      <c r="X24" s="24" t="str">
        <f>[20]Agosto!$I$27</f>
        <v>N</v>
      </c>
      <c r="Y24" s="24" t="str">
        <f>[20]Agosto!$I$28</f>
        <v>L</v>
      </c>
      <c r="Z24" s="24" t="str">
        <f>[20]Agosto!$I$29</f>
        <v>L</v>
      </c>
      <c r="AA24" s="24" t="str">
        <f>[20]Agosto!$I$30</f>
        <v>SO</v>
      </c>
      <c r="AB24" s="24" t="str">
        <f>[20]Agosto!$I$31</f>
        <v>SO</v>
      </c>
      <c r="AC24" s="24" t="str">
        <f>[20]Agosto!$I$32</f>
        <v>S</v>
      </c>
      <c r="AD24" s="24" t="str">
        <f>[20]Agosto!$I$33</f>
        <v>S</v>
      </c>
      <c r="AE24" s="24" t="str">
        <f>[20]Agosto!$I$34</f>
        <v>NE</v>
      </c>
      <c r="AF24" s="24" t="str">
        <f>[20]Agosto!$I$35</f>
        <v>L</v>
      </c>
      <c r="AG24" s="55" t="str">
        <f>[20]Agosto!$I$36</f>
        <v>SO</v>
      </c>
      <c r="AH24" s="2"/>
    </row>
    <row r="25" spans="1:34" ht="12" customHeight="1" x14ac:dyDescent="0.2">
      <c r="A25" s="16" t="s">
        <v>15</v>
      </c>
      <c r="B25" s="24" t="str">
        <f>[21]Agosto!$I$5</f>
        <v>NE</v>
      </c>
      <c r="C25" s="24" t="str">
        <f>[21]Agosto!$I$6</f>
        <v>N</v>
      </c>
      <c r="D25" s="24" t="str">
        <f>[21]Agosto!$I$7</f>
        <v>S</v>
      </c>
      <c r="E25" s="24" t="str">
        <f>[21]Agosto!$I$8</f>
        <v>N</v>
      </c>
      <c r="F25" s="24" t="str">
        <f>[21]Agosto!$I$9</f>
        <v>NE</v>
      </c>
      <c r="G25" s="24" t="str">
        <f>[21]Agosto!$I$10</f>
        <v>N</v>
      </c>
      <c r="H25" s="24" t="str">
        <f>[21]Agosto!$I$11</f>
        <v>NE</v>
      </c>
      <c r="I25" s="24" t="str">
        <f>[21]Agosto!$I$12</f>
        <v>N</v>
      </c>
      <c r="J25" s="24" t="str">
        <f>[21]Agosto!$I$13</f>
        <v>SO</v>
      </c>
      <c r="K25" s="24" t="str">
        <f>[21]Agosto!$I$14</f>
        <v>SO</v>
      </c>
      <c r="L25" s="24" t="str">
        <f>[21]Agosto!$I$15</f>
        <v>NE</v>
      </c>
      <c r="M25" s="24" t="str">
        <f>[21]Agosto!$I$16</f>
        <v>NE</v>
      </c>
      <c r="N25" s="24" t="str">
        <f>[21]Agosto!$I$17</f>
        <v>N</v>
      </c>
      <c r="O25" s="24" t="str">
        <f>[21]Agosto!$I$18</f>
        <v>S</v>
      </c>
      <c r="P25" s="24" t="str">
        <f>[21]Agosto!$I$19</f>
        <v>L</v>
      </c>
      <c r="Q25" s="24" t="str">
        <f>[21]Agosto!$I$20</f>
        <v>NE</v>
      </c>
      <c r="R25" s="24" t="str">
        <f>[21]Agosto!$I$21</f>
        <v>SE</v>
      </c>
      <c r="S25" s="24" t="str">
        <f>[21]Agosto!$I$22</f>
        <v>NE</v>
      </c>
      <c r="T25" s="24" t="str">
        <f>[21]Agosto!$I$23</f>
        <v>NE</v>
      </c>
      <c r="U25" s="24" t="str">
        <f>[21]Agosto!$I$24</f>
        <v>NE</v>
      </c>
      <c r="V25" s="24" t="str">
        <f>[21]Agosto!$I$25</f>
        <v>NE</v>
      </c>
      <c r="W25" s="24" t="str">
        <f>[21]Agosto!$I$26</f>
        <v>NE</v>
      </c>
      <c r="X25" s="24" t="str">
        <f>[21]Agosto!$I$27</f>
        <v>N</v>
      </c>
      <c r="Y25" s="24" t="str">
        <f>[21]Agosto!$I$28</f>
        <v>SO</v>
      </c>
      <c r="Z25" s="24" t="str">
        <f>[21]Agosto!$I$29</f>
        <v>SO</v>
      </c>
      <c r="AA25" s="24" t="str">
        <f>[21]Agosto!$I$30</f>
        <v>SO</v>
      </c>
      <c r="AB25" s="24" t="str">
        <f>[21]Agosto!$I$31</f>
        <v>SO</v>
      </c>
      <c r="AC25" s="24" t="str">
        <f>[21]Agosto!$I$32</f>
        <v>SE</v>
      </c>
      <c r="AD25" s="24" t="str">
        <f>[21]Agosto!$I$33</f>
        <v>NE</v>
      </c>
      <c r="AE25" s="24" t="str">
        <f>[21]Agosto!$I$34</f>
        <v>NE</v>
      </c>
      <c r="AF25" s="24" t="str">
        <f>[21]Agosto!$I$35</f>
        <v>N</v>
      </c>
      <c r="AG25" s="55" t="str">
        <f>[21]Agosto!$I$36</f>
        <v>NE</v>
      </c>
      <c r="AH25" s="2"/>
    </row>
    <row r="26" spans="1:34" ht="13.5" customHeight="1" x14ac:dyDescent="0.2">
      <c r="A26" s="16" t="s">
        <v>16</v>
      </c>
      <c r="B26" s="25" t="str">
        <f>[22]Agosto!$I$5</f>
        <v>O</v>
      </c>
      <c r="C26" s="25" t="str">
        <f>[22]Agosto!$I$6</f>
        <v>SO</v>
      </c>
      <c r="D26" s="25" t="str">
        <f>[22]Agosto!$I$7</f>
        <v>SO</v>
      </c>
      <c r="E26" s="25" t="str">
        <f>[22]Agosto!$I$8</f>
        <v>SO</v>
      </c>
      <c r="F26" s="25" t="str">
        <f>[22]Agosto!$I$9</f>
        <v>SO</v>
      </c>
      <c r="G26" s="25" t="str">
        <f>[22]Agosto!$I$10</f>
        <v>SO</v>
      </c>
      <c r="H26" s="25" t="str">
        <f>[22]Agosto!$I$11</f>
        <v>O</v>
      </c>
      <c r="I26" s="25" t="str">
        <f>[22]Agosto!$I$12</f>
        <v>O</v>
      </c>
      <c r="J26" s="25" t="str">
        <f>[22]Agosto!$I$13</f>
        <v>SO</v>
      </c>
      <c r="K26" s="25" t="str">
        <f>[22]Agosto!$I$14</f>
        <v>SO</v>
      </c>
      <c r="L26" s="25" t="str">
        <f>[22]Agosto!$I$15</f>
        <v>SO</v>
      </c>
      <c r="M26" s="25" t="str">
        <f>[22]Agosto!$I$16</f>
        <v>O</v>
      </c>
      <c r="N26" s="25" t="str">
        <f>[22]Agosto!$I$17</f>
        <v>SO</v>
      </c>
      <c r="O26" s="25" t="str">
        <f>[22]Agosto!$I$18</f>
        <v>SO</v>
      </c>
      <c r="P26" s="25" t="str">
        <f>[22]Agosto!$I$19</f>
        <v>SO</v>
      </c>
      <c r="Q26" s="25" t="str">
        <f>[22]Agosto!$I$20</f>
        <v>SO</v>
      </c>
      <c r="R26" s="25" t="str">
        <f>[22]Agosto!$I$21</f>
        <v>NO</v>
      </c>
      <c r="S26" s="25" t="str">
        <f>[22]Agosto!$I$22</f>
        <v>O</v>
      </c>
      <c r="T26" s="25" t="str">
        <f>[22]Agosto!$I$23</f>
        <v>O</v>
      </c>
      <c r="U26" s="25" t="str">
        <f>[22]Agosto!$I$24</f>
        <v>O</v>
      </c>
      <c r="V26" s="25" t="str">
        <f>[22]Agosto!$I$25</f>
        <v>O</v>
      </c>
      <c r="W26" s="25" t="str">
        <f>[22]Agosto!$I$26</f>
        <v>O</v>
      </c>
      <c r="X26" s="25" t="str">
        <f>[22]Agosto!$I$27</f>
        <v>SO</v>
      </c>
      <c r="Y26" s="25" t="str">
        <f>[22]Agosto!$I$28</f>
        <v>SO</v>
      </c>
      <c r="Z26" s="25" t="str">
        <f>[22]Agosto!$I$29</f>
        <v>SO</v>
      </c>
      <c r="AA26" s="25" t="str">
        <f>[22]Agosto!$I$30</f>
        <v>*</v>
      </c>
      <c r="AB26" s="25" t="str">
        <f>[22]Agosto!$I$31</f>
        <v>NO</v>
      </c>
      <c r="AC26" s="25" t="str">
        <f>[22]Agosto!$I$32</f>
        <v>SO</v>
      </c>
      <c r="AD26" s="25" t="str">
        <f>[22]Agosto!$I$33</f>
        <v>SO</v>
      </c>
      <c r="AE26" s="25" t="str">
        <f>[22]Agosto!$I$34</f>
        <v>O</v>
      </c>
      <c r="AF26" s="25" t="str">
        <f>[22]Agosto!$I$35</f>
        <v>SO</v>
      </c>
      <c r="AG26" s="56" t="str">
        <f>[22]Agosto!$I$36</f>
        <v>SO</v>
      </c>
      <c r="AH26" s="2"/>
    </row>
    <row r="27" spans="1:34" ht="12.75" customHeight="1" x14ac:dyDescent="0.2">
      <c r="A27" s="16" t="s">
        <v>17</v>
      </c>
      <c r="B27" s="24" t="str">
        <f>[23]Agosto!$I$5</f>
        <v>NE</v>
      </c>
      <c r="C27" s="24" t="str">
        <f>[23]Agosto!$I$6</f>
        <v>NO</v>
      </c>
      <c r="D27" s="24" t="str">
        <f>[23]Agosto!$I$7</f>
        <v>NO</v>
      </c>
      <c r="E27" s="24" t="str">
        <f>[23]Agosto!$I$8</f>
        <v>S</v>
      </c>
      <c r="F27" s="24" t="str">
        <f>[23]Agosto!$I$9</f>
        <v>NE</v>
      </c>
      <c r="G27" s="24" t="str">
        <f>[23]Agosto!$I$10</f>
        <v>NE</v>
      </c>
      <c r="H27" s="24" t="str">
        <f>[23]Agosto!$I$11</f>
        <v>NE</v>
      </c>
      <c r="I27" s="24" t="str">
        <f>[23]Agosto!$I$12</f>
        <v>NE</v>
      </c>
      <c r="J27" s="24" t="str">
        <f>[23]Agosto!$I$13</f>
        <v>NO</v>
      </c>
      <c r="K27" s="24" t="str">
        <f>[23]Agosto!$I$14</f>
        <v>SO</v>
      </c>
      <c r="L27" s="24" t="str">
        <f>[23]Agosto!$I$15</f>
        <v>SE</v>
      </c>
      <c r="M27" s="24" t="str">
        <f>[23]Agosto!$I$16</f>
        <v>NE</v>
      </c>
      <c r="N27" s="24" t="str">
        <f>[23]Agosto!$I$17</f>
        <v>N</v>
      </c>
      <c r="O27" s="24" t="str">
        <f>[23]Agosto!$I$18</f>
        <v>S</v>
      </c>
      <c r="P27" s="24" t="str">
        <f>[23]Agosto!$I$19</f>
        <v>S</v>
      </c>
      <c r="Q27" s="24" t="str">
        <f>[23]Agosto!$I$20</f>
        <v>SE</v>
      </c>
      <c r="R27" s="24" t="str">
        <f>[23]Agosto!$I$21</f>
        <v>SE</v>
      </c>
      <c r="S27" s="24" t="str">
        <f>[23]Agosto!$I$22</f>
        <v>SE</v>
      </c>
      <c r="T27" s="24" t="str">
        <f>[23]Agosto!$I$23</f>
        <v>L</v>
      </c>
      <c r="U27" s="24" t="str">
        <f>[23]Agosto!$I$24</f>
        <v>L</v>
      </c>
      <c r="V27" s="24" t="s">
        <v>54</v>
      </c>
      <c r="W27" s="24" t="s">
        <v>54</v>
      </c>
      <c r="X27" s="24" t="s">
        <v>63</v>
      </c>
      <c r="Y27" s="24" t="s">
        <v>55</v>
      </c>
      <c r="Z27" s="24" t="s">
        <v>61</v>
      </c>
      <c r="AA27" s="24" t="s">
        <v>61</v>
      </c>
      <c r="AB27" s="24" t="s">
        <v>55</v>
      </c>
      <c r="AC27" s="24" t="s">
        <v>59</v>
      </c>
      <c r="AD27" s="24" t="s">
        <v>58</v>
      </c>
      <c r="AE27" s="24" t="s">
        <v>59</v>
      </c>
      <c r="AF27" s="24" t="s">
        <v>54</v>
      </c>
      <c r="AG27" s="55" t="str">
        <f>[23]Agosto!$I$36</f>
        <v>NE</v>
      </c>
      <c r="AH27" s="2"/>
    </row>
    <row r="28" spans="1:34" ht="13.5" customHeight="1" x14ac:dyDescent="0.2">
      <c r="A28" s="16" t="s">
        <v>18</v>
      </c>
      <c r="B28" s="24" t="str">
        <f>[24]Agosto!$I$5</f>
        <v>NO</v>
      </c>
      <c r="C28" s="24" t="str">
        <f>[24]Agosto!$I$6</f>
        <v>NO</v>
      </c>
      <c r="D28" s="24" t="str">
        <f>[24]Agosto!$I$7</f>
        <v>N</v>
      </c>
      <c r="E28" s="24" t="str">
        <f>[24]Agosto!$I$8</f>
        <v>O</v>
      </c>
      <c r="F28" s="24" t="str">
        <f>[24]Agosto!$I$9</f>
        <v>SE</v>
      </c>
      <c r="G28" s="24" t="str">
        <f>[24]Agosto!$I$10</f>
        <v>SE</v>
      </c>
      <c r="H28" s="24" t="str">
        <f>[24]Agosto!$I$11</f>
        <v>N</v>
      </c>
      <c r="I28" s="24" t="str">
        <f>[24]Agosto!$I$12</f>
        <v>NO</v>
      </c>
      <c r="J28" s="24" t="str">
        <f>[24]Agosto!$I$13</f>
        <v>NO</v>
      </c>
      <c r="K28" s="24" t="str">
        <f>[24]Agosto!$I$14</f>
        <v>SO</v>
      </c>
      <c r="L28" s="24" t="str">
        <f>[24]Agosto!$I$15</f>
        <v>L</v>
      </c>
      <c r="M28" s="24" t="str">
        <f>[24]Agosto!$I$16</f>
        <v>L</v>
      </c>
      <c r="N28" s="24" t="str">
        <f>[24]Agosto!$I$17</f>
        <v>O</v>
      </c>
      <c r="O28" s="24" t="str">
        <f>[24]Agosto!$I$18</f>
        <v>S</v>
      </c>
      <c r="P28" s="24" t="str">
        <f>[24]Agosto!$I$19</f>
        <v>SE</v>
      </c>
      <c r="Q28" s="24" t="str">
        <f>[24]Agosto!$I$20</f>
        <v>SE</v>
      </c>
      <c r="R28" s="24" t="str">
        <f>[24]Agosto!$I$21</f>
        <v>SE</v>
      </c>
      <c r="S28" s="24" t="str">
        <f>[24]Agosto!$I$22</f>
        <v>L</v>
      </c>
      <c r="T28" s="24" t="str">
        <f>[24]Agosto!$I$23</f>
        <v>SE</v>
      </c>
      <c r="U28" s="24" t="str">
        <f>[24]Agosto!$I$24</f>
        <v>L</v>
      </c>
      <c r="V28" s="24" t="str">
        <f>[24]Agosto!$I$25</f>
        <v>L</v>
      </c>
      <c r="W28" s="24" t="str">
        <f>[24]Agosto!$I$26</f>
        <v>NO</v>
      </c>
      <c r="X28" s="24" t="str">
        <f>[24]Agosto!$I$27</f>
        <v>N</v>
      </c>
      <c r="Y28" s="24" t="str">
        <f>[24]Agosto!$I$28</f>
        <v>O</v>
      </c>
      <c r="Z28" s="24" t="str">
        <f>[24]Agosto!$I$29</f>
        <v>SO</v>
      </c>
      <c r="AA28" s="24" t="str">
        <f>[24]Agosto!$I$30</f>
        <v>SO</v>
      </c>
      <c r="AB28" s="24" t="str">
        <f>[24]Agosto!$I$31</f>
        <v>S</v>
      </c>
      <c r="AC28" s="24" t="str">
        <f>[24]Agosto!$I$32</f>
        <v>SE</v>
      </c>
      <c r="AD28" s="24" t="str">
        <f>[24]Agosto!$I$33</f>
        <v>L</v>
      </c>
      <c r="AE28" s="24" t="str">
        <f>[24]Agosto!$I$34</f>
        <v>*</v>
      </c>
      <c r="AF28" s="24" t="str">
        <f>[24]Agosto!$I$35</f>
        <v>*</v>
      </c>
      <c r="AG28" s="55" t="str">
        <f>[24]Agosto!$I$36</f>
        <v>SE</v>
      </c>
      <c r="AH28" s="2"/>
    </row>
    <row r="29" spans="1:34" ht="12.75" customHeight="1" x14ac:dyDescent="0.2">
      <c r="A29" s="16" t="s">
        <v>19</v>
      </c>
      <c r="B29" s="24" t="str">
        <f>[25]Agosto!$I$5</f>
        <v>NE</v>
      </c>
      <c r="C29" s="24" t="str">
        <f>[25]Agosto!$I$6</f>
        <v>NE</v>
      </c>
      <c r="D29" s="24" t="str">
        <f>[25]Agosto!$I$7</f>
        <v>S</v>
      </c>
      <c r="E29" s="24" t="str">
        <f>[25]Agosto!$I$8</f>
        <v>S</v>
      </c>
      <c r="F29" s="24" t="str">
        <f>[25]Agosto!$I$9</f>
        <v>L</v>
      </c>
      <c r="G29" s="24" t="str">
        <f>[25]Agosto!$I$10</f>
        <v>NE</v>
      </c>
      <c r="H29" s="24" t="str">
        <f>[25]Agosto!$I$11</f>
        <v>NE</v>
      </c>
      <c r="I29" s="24" t="str">
        <f>[25]Agosto!$I$12</f>
        <v>NE</v>
      </c>
      <c r="J29" s="24" t="str">
        <f>[25]Agosto!$I$13</f>
        <v>SO</v>
      </c>
      <c r="K29" s="24" t="str">
        <f>[25]Agosto!$I$14</f>
        <v>SO</v>
      </c>
      <c r="L29" s="24" t="str">
        <f>[25]Agosto!$I$15</f>
        <v>S</v>
      </c>
      <c r="M29" s="24" t="str">
        <f>[25]Agosto!$I$16</f>
        <v>NE</v>
      </c>
      <c r="N29" s="24" t="str">
        <f>[25]Agosto!$I$17</f>
        <v>S</v>
      </c>
      <c r="O29" s="24" t="str">
        <f>[25]Agosto!$I$18</f>
        <v>SO</v>
      </c>
      <c r="P29" s="24" t="str">
        <f>[25]Agosto!$I$19</f>
        <v>S</v>
      </c>
      <c r="Q29" s="24" t="str">
        <f>[25]Agosto!$I$20</f>
        <v>L</v>
      </c>
      <c r="R29" s="24" t="str">
        <f>[25]Agosto!$I$21</f>
        <v>S</v>
      </c>
      <c r="S29" s="24" t="str">
        <f>[25]Agosto!$I$22</f>
        <v>L</v>
      </c>
      <c r="T29" s="24" t="str">
        <f>[25]Agosto!$I$23</f>
        <v>L</v>
      </c>
      <c r="U29" s="24" t="str">
        <f>[25]Agosto!$I$24</f>
        <v>L</v>
      </c>
      <c r="V29" s="24" t="str">
        <f>[25]Agosto!$I$25</f>
        <v>NE</v>
      </c>
      <c r="W29" s="24" t="str">
        <f>[25]Agosto!$I$26</f>
        <v>N</v>
      </c>
      <c r="X29" s="24" t="str">
        <f>[25]Agosto!$I$27</f>
        <v>SO</v>
      </c>
      <c r="Y29" s="24" t="str">
        <f>[25]Agosto!$I$28</f>
        <v>SO</v>
      </c>
      <c r="Z29" s="24" t="str">
        <f>[25]Agosto!$I$29</f>
        <v>SO</v>
      </c>
      <c r="AA29" s="24" t="str">
        <f>[25]Agosto!$I$30</f>
        <v>SO</v>
      </c>
      <c r="AB29" s="24" t="str">
        <f>[25]Agosto!$I$31</f>
        <v>S</v>
      </c>
      <c r="AC29" s="24" t="str">
        <f>[25]Agosto!$I$32</f>
        <v>S</v>
      </c>
      <c r="AD29" s="24" t="str">
        <f>[25]Agosto!$I$33</f>
        <v>SE</v>
      </c>
      <c r="AE29" s="24" t="str">
        <f>[25]Agosto!$I$34</f>
        <v>NE</v>
      </c>
      <c r="AF29" s="24" t="str">
        <f>[25]Agosto!$I$35</f>
        <v>NE</v>
      </c>
      <c r="AG29" s="55" t="str">
        <f>[25]Agosto!$I$36</f>
        <v>NE</v>
      </c>
      <c r="AH29" s="2"/>
    </row>
    <row r="30" spans="1:34" ht="12.75" customHeight="1" x14ac:dyDescent="0.2">
      <c r="A30" s="16" t="s">
        <v>31</v>
      </c>
      <c r="B30" s="24" t="str">
        <f>[26]Agosto!$I$5</f>
        <v>N</v>
      </c>
      <c r="C30" s="24" t="str">
        <f>[26]Agosto!$I$6</f>
        <v>NO</v>
      </c>
      <c r="D30" s="24" t="str">
        <f>[26]Agosto!$I$7</f>
        <v>SE</v>
      </c>
      <c r="E30" s="24" t="str">
        <f>[26]Agosto!$I$8</f>
        <v>NO</v>
      </c>
      <c r="F30" s="24" t="str">
        <f>[26]Agosto!$I$9</f>
        <v>SE</v>
      </c>
      <c r="G30" s="24" t="str">
        <f>[26]Agosto!$I$10</f>
        <v>SE</v>
      </c>
      <c r="H30" s="24" t="str">
        <f>[26]Agosto!$I$11</f>
        <v>NE</v>
      </c>
      <c r="I30" s="24" t="str">
        <f>[26]Agosto!$I$12</f>
        <v>N</v>
      </c>
      <c r="J30" s="24" t="str">
        <f>[26]Agosto!$I$13</f>
        <v>NO</v>
      </c>
      <c r="K30" s="24" t="str">
        <f>[26]Agosto!$I$14</f>
        <v>SO</v>
      </c>
      <c r="L30" s="24" t="str">
        <f>[26]Agosto!$I$15</f>
        <v>SE</v>
      </c>
      <c r="M30" s="24" t="str">
        <f>[26]Agosto!$I$16</f>
        <v>NE</v>
      </c>
      <c r="N30" s="24" t="str">
        <f>[26]Agosto!$I$17</f>
        <v>N</v>
      </c>
      <c r="O30" s="24" t="str">
        <f>[26]Agosto!$I$18</f>
        <v>S</v>
      </c>
      <c r="P30" s="24" t="str">
        <f>[26]Agosto!$I$19</f>
        <v>SE</v>
      </c>
      <c r="Q30" s="24" t="str">
        <f>[26]Agosto!$I$20</f>
        <v>SE</v>
      </c>
      <c r="R30" s="24" t="str">
        <f>[26]Agosto!$I$21</f>
        <v>SE</v>
      </c>
      <c r="S30" s="24" t="str">
        <f>[26]Agosto!$I$22</f>
        <v>SE</v>
      </c>
      <c r="T30" s="24" t="str">
        <f>[26]Agosto!$I$23</f>
        <v>SE</v>
      </c>
      <c r="U30" s="24" t="str">
        <f>[26]Agosto!$I$24</f>
        <v>NE</v>
      </c>
      <c r="V30" s="24" t="str">
        <f>[26]Agosto!$I$25</f>
        <v>NE</v>
      </c>
      <c r="W30" s="24" t="str">
        <f>[26]Agosto!$I$26</f>
        <v>NE</v>
      </c>
      <c r="X30" s="24" t="str">
        <f>[26]Agosto!$I$27</f>
        <v>NO</v>
      </c>
      <c r="Y30" s="24" t="str">
        <f>[26]Agosto!$I$28</f>
        <v>S</v>
      </c>
      <c r="Z30" s="24" t="str">
        <f>[26]Agosto!$I$29</f>
        <v>S</v>
      </c>
      <c r="AA30" s="24" t="str">
        <f>[26]Agosto!$I$30</f>
        <v>SO</v>
      </c>
      <c r="AB30" s="24" t="str">
        <f>[26]Agosto!$I$31</f>
        <v>S</v>
      </c>
      <c r="AC30" s="24" t="str">
        <f>[26]Agosto!$I$32</f>
        <v>SE</v>
      </c>
      <c r="AD30" s="24" t="str">
        <f>[26]Agosto!$I$33</f>
        <v>SE</v>
      </c>
      <c r="AE30" s="24" t="str">
        <f>[26]Agosto!$I$34</f>
        <v>SE</v>
      </c>
      <c r="AF30" s="24" t="str">
        <f>[26]Agosto!$I$35</f>
        <v>NE</v>
      </c>
      <c r="AG30" s="55" t="str">
        <f>[26]Agosto!$I$36</f>
        <v>SE</v>
      </c>
      <c r="AH30" s="2"/>
    </row>
    <row r="31" spans="1:34" ht="12.75" customHeight="1" x14ac:dyDescent="0.2">
      <c r="A31" s="16" t="s">
        <v>48</v>
      </c>
      <c r="B31" s="24" t="str">
        <f>[27]Agosto!$I$5</f>
        <v>NE</v>
      </c>
      <c r="C31" s="24" t="str">
        <f>[27]Agosto!$I$6</f>
        <v>NE</v>
      </c>
      <c r="D31" s="24" t="str">
        <f>[27]Agosto!$I$7</f>
        <v>L</v>
      </c>
      <c r="E31" s="24" t="str">
        <f>[27]Agosto!$I$8</f>
        <v>L</v>
      </c>
      <c r="F31" s="24" t="str">
        <f>[27]Agosto!$I$9</f>
        <v>L</v>
      </c>
      <c r="G31" s="24" t="str">
        <f>[27]Agosto!$I$10</f>
        <v>L</v>
      </c>
      <c r="H31" s="24" t="str">
        <f>[27]Agosto!$I$11</f>
        <v>L</v>
      </c>
      <c r="I31" s="24" t="str">
        <f>[27]Agosto!$I$12</f>
        <v>NE</v>
      </c>
      <c r="J31" s="24" t="str">
        <f>[27]Agosto!$I$13</f>
        <v>L</v>
      </c>
      <c r="K31" s="24" t="str">
        <f>[27]Agosto!$I$14</f>
        <v>SO</v>
      </c>
      <c r="L31" s="24" t="str">
        <f>[27]Agosto!$I$15</f>
        <v>SE</v>
      </c>
      <c r="M31" s="24" t="str">
        <f>[27]Agosto!$I$16</f>
        <v>L</v>
      </c>
      <c r="N31" s="24" t="str">
        <f>[27]Agosto!$I$17</f>
        <v>L</v>
      </c>
      <c r="O31" s="24" t="str">
        <f>[27]Agosto!$I$18</f>
        <v>SO</v>
      </c>
      <c r="P31" s="24" t="str">
        <f>[27]Agosto!$I$19</f>
        <v>S</v>
      </c>
      <c r="Q31" s="24" t="str">
        <f>[27]Agosto!$I$20</f>
        <v>SE</v>
      </c>
      <c r="R31" s="24" t="str">
        <f>[27]Agosto!$I$21</f>
        <v>SE</v>
      </c>
      <c r="S31" s="24" t="str">
        <f>[27]Agosto!$I$22</f>
        <v>SE</v>
      </c>
      <c r="T31" s="24" t="str">
        <f>[27]Agosto!$I$23</f>
        <v>SE</v>
      </c>
      <c r="U31" s="24" t="str">
        <f>[27]Agosto!$I$24</f>
        <v>SE</v>
      </c>
      <c r="V31" s="24" t="str">
        <f>[27]Agosto!$I$25</f>
        <v>L</v>
      </c>
      <c r="W31" s="24" t="str">
        <f>[27]Agosto!$I$26</f>
        <v>L</v>
      </c>
      <c r="X31" s="24" t="str">
        <f>[27]Agosto!$I$27</f>
        <v>L</v>
      </c>
      <c r="Y31" s="24" t="str">
        <f>[27]Agosto!$I$28</f>
        <v>O</v>
      </c>
      <c r="Z31" s="24" t="str">
        <f>[27]Agosto!$I$29</f>
        <v>SO</v>
      </c>
      <c r="AA31" s="24" t="str">
        <f>[27]Agosto!$I$30</f>
        <v>SO</v>
      </c>
      <c r="AB31" s="24" t="str">
        <f>[27]Agosto!$I$31</f>
        <v>SO</v>
      </c>
      <c r="AC31" s="24" t="str">
        <f>[27]Agosto!$I$32</f>
        <v>SE</v>
      </c>
      <c r="AD31" s="24" t="str">
        <f>[27]Agosto!$I$33</f>
        <v>SE</v>
      </c>
      <c r="AE31" s="24" t="str">
        <f>[27]Agosto!$I$34</f>
        <v>SE</v>
      </c>
      <c r="AF31" s="24" t="str">
        <f>[27]Agosto!$I$35</f>
        <v>L</v>
      </c>
      <c r="AG31" s="55" t="str">
        <f>[27]Agosto!$I$36</f>
        <v>L</v>
      </c>
      <c r="AH31" s="2"/>
    </row>
    <row r="32" spans="1:34" ht="13.5" customHeight="1" x14ac:dyDescent="0.2">
      <c r="A32" s="16" t="s">
        <v>20</v>
      </c>
      <c r="B32" s="21" t="str">
        <f>[28]Agosto!$I$5</f>
        <v>NE</v>
      </c>
      <c r="C32" s="21" t="str">
        <f>[28]Agosto!$I$6</f>
        <v>N</v>
      </c>
      <c r="D32" s="21" t="str">
        <f>[28]Agosto!$I$7</f>
        <v>N</v>
      </c>
      <c r="E32" s="21" t="str">
        <f>[28]Agosto!$I$8</f>
        <v>N</v>
      </c>
      <c r="F32" s="21" t="str">
        <f>[28]Agosto!$I$9</f>
        <v>NE</v>
      </c>
      <c r="G32" s="21" t="str">
        <f>[28]Agosto!$I$10</f>
        <v>NE</v>
      </c>
      <c r="H32" s="21" t="str">
        <f>[28]Agosto!$I$11</f>
        <v>NE</v>
      </c>
      <c r="I32" s="21" t="str">
        <f>[28]Agosto!$I$12</f>
        <v>NE</v>
      </c>
      <c r="J32" s="21" t="str">
        <f>[28]Agosto!$I$13</f>
        <v>N</v>
      </c>
      <c r="K32" s="21" t="str">
        <f>[28]Agosto!$I$14</f>
        <v>SO</v>
      </c>
      <c r="L32" s="21" t="str">
        <f>[28]Agosto!$I$15</f>
        <v>S</v>
      </c>
      <c r="M32" s="21" t="str">
        <f>[28]Agosto!$I$16</f>
        <v>NE</v>
      </c>
      <c r="N32" s="21" t="str">
        <f>[28]Agosto!$I$17</f>
        <v>NE</v>
      </c>
      <c r="O32" s="21" t="str">
        <f>[28]Agosto!$I$18</f>
        <v>SO</v>
      </c>
      <c r="P32" s="21" t="str">
        <f>[28]Agosto!$I$19</f>
        <v>SE</v>
      </c>
      <c r="Q32" s="21" t="str">
        <f>[28]Agosto!$I$20</f>
        <v>S</v>
      </c>
      <c r="R32" s="21" t="str">
        <f>[28]Agosto!$I$21</f>
        <v>S</v>
      </c>
      <c r="S32" s="21" t="str">
        <f>[28]Agosto!$I$22</f>
        <v>S</v>
      </c>
      <c r="T32" s="21" t="str">
        <f>[28]Agosto!$I$23</f>
        <v>S</v>
      </c>
      <c r="U32" s="21" t="str">
        <f>[28]Agosto!$I$24</f>
        <v>S</v>
      </c>
      <c r="V32" s="21" t="str">
        <f>[28]Agosto!$I$25</f>
        <v>NE</v>
      </c>
      <c r="W32" s="21" t="str">
        <f>[28]Agosto!$I$26</f>
        <v>NE</v>
      </c>
      <c r="X32" s="21" t="str">
        <f>[28]Agosto!$I$27</f>
        <v>NE</v>
      </c>
      <c r="Y32" s="21" t="str">
        <f>[28]Agosto!$I$28</f>
        <v>NE</v>
      </c>
      <c r="Z32" s="21" t="str">
        <f>[28]Agosto!$I$29</f>
        <v>S</v>
      </c>
      <c r="AA32" s="21" t="str">
        <f>[28]Agosto!$I$30</f>
        <v>SO</v>
      </c>
      <c r="AB32" s="21" t="str">
        <f>[28]Agosto!$I$31</f>
        <v>SO</v>
      </c>
      <c r="AC32" s="21" t="str">
        <f>[28]Agosto!$I$32</f>
        <v>S</v>
      </c>
      <c r="AD32" s="21" t="str">
        <f>[28]Agosto!$I$33</f>
        <v>SO</v>
      </c>
      <c r="AE32" s="21" t="str">
        <f>[28]Agosto!$I$34</f>
        <v>NE</v>
      </c>
      <c r="AF32" s="21" t="str">
        <f>[28]Agosto!$I$35</f>
        <v>NE</v>
      </c>
      <c r="AG32" s="54" t="str">
        <f>[28]Agosto!$I$36</f>
        <v>NE</v>
      </c>
      <c r="AH32" s="2"/>
    </row>
    <row r="33" spans="1:34" s="5" customFormat="1" ht="12.75" customHeight="1" x14ac:dyDescent="0.2">
      <c r="A33" s="31" t="s">
        <v>66</v>
      </c>
      <c r="B33" s="48" t="s">
        <v>54</v>
      </c>
      <c r="C33" s="32" t="s">
        <v>54</v>
      </c>
      <c r="D33" s="32" t="s">
        <v>55</v>
      </c>
      <c r="E33" s="32" t="s">
        <v>55</v>
      </c>
      <c r="F33" s="32" t="s">
        <v>54</v>
      </c>
      <c r="G33" s="32" t="s">
        <v>54</v>
      </c>
      <c r="H33" s="32" t="s">
        <v>54</v>
      </c>
      <c r="I33" s="32" t="s">
        <v>54</v>
      </c>
      <c r="J33" s="32" t="s">
        <v>61</v>
      </c>
      <c r="K33" s="32" t="s">
        <v>61</v>
      </c>
      <c r="L33" s="32" t="s">
        <v>59</v>
      </c>
      <c r="M33" s="32" t="s">
        <v>54</v>
      </c>
      <c r="N33" s="32" t="s">
        <v>54</v>
      </c>
      <c r="O33" s="32" t="s">
        <v>55</v>
      </c>
      <c r="P33" s="40" t="s">
        <v>55</v>
      </c>
      <c r="Q33" s="40" t="s">
        <v>58</v>
      </c>
      <c r="R33" s="40" t="s">
        <v>59</v>
      </c>
      <c r="S33" s="40" t="s">
        <v>58</v>
      </c>
      <c r="T33" s="40" t="s">
        <v>58</v>
      </c>
      <c r="U33" s="40" t="s">
        <v>58</v>
      </c>
      <c r="V33" s="40" t="s">
        <v>54</v>
      </c>
      <c r="W33" s="40" t="s">
        <v>54</v>
      </c>
      <c r="X33" s="40" t="s">
        <v>67</v>
      </c>
      <c r="Y33" s="40" t="s">
        <v>61</v>
      </c>
      <c r="Z33" s="40" t="s">
        <v>61</v>
      </c>
      <c r="AA33" s="40" t="s">
        <v>61</v>
      </c>
      <c r="AB33" s="40" t="s">
        <v>55</v>
      </c>
      <c r="AC33" s="40" t="s">
        <v>59</v>
      </c>
      <c r="AD33" s="40" t="s">
        <v>59</v>
      </c>
      <c r="AE33" s="40" t="s">
        <v>54</v>
      </c>
      <c r="AF33" s="40" t="s">
        <v>54</v>
      </c>
      <c r="AG33" s="52"/>
      <c r="AH33" s="10"/>
    </row>
    <row r="34" spans="1:34" ht="8.25" customHeight="1" x14ac:dyDescent="0.2">
      <c r="A34" s="62" t="s">
        <v>51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26"/>
      <c r="AG34" s="53"/>
      <c r="AH34" s="2"/>
    </row>
    <row r="35" spans="1:34" x14ac:dyDescent="0.2">
      <c r="A35" s="50"/>
      <c r="B35" s="50" t="s">
        <v>62</v>
      </c>
      <c r="C35" s="50"/>
      <c r="D35" s="50"/>
      <c r="E35" s="50"/>
      <c r="AG35" s="9"/>
      <c r="AH35" s="2"/>
    </row>
    <row r="36" spans="1:34" x14ac:dyDescent="0.2">
      <c r="D36" s="2" t="s">
        <v>56</v>
      </c>
      <c r="R36" s="50"/>
      <c r="S36" s="50"/>
      <c r="T36" s="50"/>
      <c r="U36" s="50"/>
      <c r="V36" s="50"/>
      <c r="W36" s="50"/>
      <c r="X36" s="50"/>
      <c r="AG36" s="9"/>
      <c r="AH36" s="2"/>
    </row>
    <row r="37" spans="1:34" x14ac:dyDescent="0.2">
      <c r="D37" s="49" t="s">
        <v>57</v>
      </c>
      <c r="T37" s="51"/>
      <c r="U37" s="50"/>
      <c r="V37" s="50"/>
      <c r="W37" s="50"/>
      <c r="X37" s="50"/>
      <c r="Y37" s="50"/>
      <c r="AG37" s="9"/>
      <c r="AH37" s="2"/>
    </row>
    <row r="38" spans="1:34" x14ac:dyDescent="0.2">
      <c r="AG38" s="9"/>
      <c r="AH38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workbookViewId="0">
      <selection activeCell="AG33" sqref="AG3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0" width="5.42578125" style="2" bestFit="1" customWidth="1"/>
    <col min="11" max="11" width="6.28515625" style="2" customWidth="1"/>
    <col min="12" max="21" width="5.42578125" style="2" bestFit="1" customWidth="1"/>
    <col min="22" max="22" width="6.42578125" style="2" customWidth="1"/>
    <col min="23" max="27" width="5.42578125" style="2" bestFit="1" customWidth="1"/>
    <col min="28" max="29" width="6.140625" style="2" bestFit="1" customWidth="1"/>
    <col min="30" max="31" width="5.42578125" style="2" bestFit="1" customWidth="1"/>
    <col min="32" max="32" width="5.85546875" style="2" customWidth="1"/>
    <col min="33" max="33" width="7.42578125" style="6" bestFit="1" customWidth="1"/>
    <col min="34" max="34" width="9.140625" style="1"/>
  </cols>
  <sheetData>
    <row r="1" spans="1:35" ht="20.100000000000001" customHeight="1" x14ac:dyDescent="0.2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5" s="4" customFormat="1" ht="20.100000000000001" customHeight="1" x14ac:dyDescent="0.2">
      <c r="A2" s="60" t="s">
        <v>21</v>
      </c>
      <c r="B2" s="58" t="s">
        <v>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7"/>
    </row>
    <row r="3" spans="1:35" s="5" customFormat="1" ht="20.100000000000001" customHeight="1" x14ac:dyDescent="0.2">
      <c r="A3" s="60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3" t="s">
        <v>39</v>
      </c>
      <c r="AH3" s="10"/>
    </row>
    <row r="4" spans="1:35" s="5" customFormat="1" ht="20.100000000000001" customHeight="1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3" t="s">
        <v>37</v>
      </c>
      <c r="AH4" s="10"/>
    </row>
    <row r="5" spans="1:35" s="5" customFormat="1" ht="20.100000000000001" customHeight="1" x14ac:dyDescent="0.2">
      <c r="A5" s="16" t="s">
        <v>44</v>
      </c>
      <c r="B5" s="17">
        <f>[1]Agosto!$J$5</f>
        <v>23.400000000000002</v>
      </c>
      <c r="C5" s="17">
        <f>[1]Agosto!$J$6</f>
        <v>20.52</v>
      </c>
      <c r="D5" s="17">
        <f>[1]Agosto!$J$7</f>
        <v>33.480000000000004</v>
      </c>
      <c r="E5" s="17">
        <f>[1]Agosto!$J$8</f>
        <v>28.8</v>
      </c>
      <c r="F5" s="17">
        <f>[1]Agosto!$J$9</f>
        <v>39.6</v>
      </c>
      <c r="G5" s="17">
        <f>[1]Agosto!$J$10</f>
        <v>18.36</v>
      </c>
      <c r="H5" s="17">
        <f>[1]Agosto!$J$11</f>
        <v>43.56</v>
      </c>
      <c r="I5" s="17">
        <f>[1]Agosto!$J$12</f>
        <v>37.440000000000005</v>
      </c>
      <c r="J5" s="17">
        <f>[1]Agosto!$J$13</f>
        <v>31.680000000000003</v>
      </c>
      <c r="K5" s="17">
        <f>[1]Agosto!$J$14</f>
        <v>39.6</v>
      </c>
      <c r="L5" s="17">
        <f>[1]Agosto!$J$15</f>
        <v>20.88</v>
      </c>
      <c r="M5" s="17">
        <f>[1]Agosto!$J$16</f>
        <v>21.240000000000002</v>
      </c>
      <c r="N5" s="17">
        <f>[1]Agosto!$J$17</f>
        <v>34.92</v>
      </c>
      <c r="O5" s="17">
        <f>[1]Agosto!$J$18</f>
        <v>48.6</v>
      </c>
      <c r="P5" s="17">
        <f>[1]Agosto!$J$19</f>
        <v>30.240000000000002</v>
      </c>
      <c r="Q5" s="17">
        <f>[1]Agosto!$J$20</f>
        <v>22.32</v>
      </c>
      <c r="R5" s="17">
        <f>[1]Agosto!$J$21</f>
        <v>26.64</v>
      </c>
      <c r="S5" s="17">
        <f>[1]Agosto!$J$22</f>
        <v>26.64</v>
      </c>
      <c r="T5" s="17">
        <f>[1]Agosto!$J$23</f>
        <v>24.840000000000003</v>
      </c>
      <c r="U5" s="17">
        <f>[1]Agosto!$J$24</f>
        <v>28.44</v>
      </c>
      <c r="V5" s="17">
        <f>[1]Agosto!$J$25</f>
        <v>39.6</v>
      </c>
      <c r="W5" s="17">
        <f>[1]Agosto!$J$26</f>
        <v>32.4</v>
      </c>
      <c r="X5" s="17">
        <f>[1]Agosto!$J$27</f>
        <v>35.28</v>
      </c>
      <c r="Y5" s="17">
        <f>[1]Agosto!$J$28</f>
        <v>39.6</v>
      </c>
      <c r="Z5" s="17">
        <f>[1]Agosto!$J$29</f>
        <v>27.720000000000002</v>
      </c>
      <c r="AA5" s="17">
        <f>[1]Agosto!$J$30</f>
        <v>37.440000000000005</v>
      </c>
      <c r="AB5" s="17">
        <f>[1]Agosto!$J$31</f>
        <v>36.36</v>
      </c>
      <c r="AC5" s="17">
        <f>[1]Agosto!$J$32</f>
        <v>21.6</v>
      </c>
      <c r="AD5" s="17">
        <f>[1]Agosto!$J$33</f>
        <v>28.08</v>
      </c>
      <c r="AE5" s="17">
        <f>[1]Agosto!$J$34</f>
        <v>37.800000000000004</v>
      </c>
      <c r="AF5" s="17">
        <f>[1]Agosto!$J$35</f>
        <v>25.92</v>
      </c>
      <c r="AG5" s="34">
        <f>MAX(B5:AF5)</f>
        <v>48.6</v>
      </c>
      <c r="AH5" s="10"/>
    </row>
    <row r="6" spans="1:35" s="1" customFormat="1" ht="17.100000000000001" customHeight="1" x14ac:dyDescent="0.2">
      <c r="A6" s="16" t="s">
        <v>0</v>
      </c>
      <c r="B6" s="18">
        <f>[2]Agosto!$J$5</f>
        <v>42.12</v>
      </c>
      <c r="C6" s="18">
        <f>[2]Agosto!$J$6</f>
        <v>38.159999999999997</v>
      </c>
      <c r="D6" s="18">
        <f>[2]Agosto!$J$7</f>
        <v>38.159999999999997</v>
      </c>
      <c r="E6" s="18">
        <f>[2]Agosto!$J$8</f>
        <v>25.56</v>
      </c>
      <c r="F6" s="18">
        <f>[2]Agosto!$J$9</f>
        <v>32.4</v>
      </c>
      <c r="G6" s="18">
        <f>[2]Agosto!$J$10</f>
        <v>22.68</v>
      </c>
      <c r="H6" s="18">
        <f>[2]Agosto!$J$11</f>
        <v>48.6</v>
      </c>
      <c r="I6" s="18">
        <f>[2]Agosto!$J$12</f>
        <v>65.160000000000011</v>
      </c>
      <c r="J6" s="18">
        <f>[2]Agosto!$J$13</f>
        <v>42.84</v>
      </c>
      <c r="K6" s="18">
        <f>[2]Agosto!$J$14</f>
        <v>40.32</v>
      </c>
      <c r="L6" s="18">
        <f>[2]Agosto!$J$15</f>
        <v>26.28</v>
      </c>
      <c r="M6" s="18">
        <f>[2]Agosto!$J$16</f>
        <v>28.44</v>
      </c>
      <c r="N6" s="18">
        <f>[2]Agosto!$J$17</f>
        <v>59.760000000000005</v>
      </c>
      <c r="O6" s="18">
        <f>[2]Agosto!$J$18</f>
        <v>45.72</v>
      </c>
      <c r="P6" s="18">
        <f>[2]Agosto!$J$19</f>
        <v>35.28</v>
      </c>
      <c r="Q6" s="18">
        <f>[2]Agosto!$J$20</f>
        <v>27.36</v>
      </c>
      <c r="R6" s="18">
        <f>[2]Agosto!$J$21</f>
        <v>23.040000000000003</v>
      </c>
      <c r="S6" s="18">
        <f>[2]Agosto!$J$22</f>
        <v>41.04</v>
      </c>
      <c r="T6" s="18">
        <f>[2]Agosto!$J$23</f>
        <v>34.92</v>
      </c>
      <c r="U6" s="18">
        <f>[2]Agosto!$J$24</f>
        <v>38.880000000000003</v>
      </c>
      <c r="V6" s="18">
        <f>[2]Agosto!$J$25</f>
        <v>38.880000000000003</v>
      </c>
      <c r="W6" s="18">
        <f>[2]Agosto!$J$26</f>
        <v>47.88</v>
      </c>
      <c r="X6" s="18">
        <f>[2]Agosto!$J$27</f>
        <v>27.720000000000002</v>
      </c>
      <c r="Y6" s="18">
        <f>[2]Agosto!$J$28</f>
        <v>30.96</v>
      </c>
      <c r="Z6" s="18">
        <f>[2]Agosto!$J$29</f>
        <v>32.4</v>
      </c>
      <c r="AA6" s="18">
        <f>[2]Agosto!$J$30</f>
        <v>42.84</v>
      </c>
      <c r="AB6" s="18">
        <f>[2]Agosto!$J$31</f>
        <v>37.800000000000004</v>
      </c>
      <c r="AC6" s="18">
        <f>[2]Agosto!$J$32</f>
        <v>30.6</v>
      </c>
      <c r="AD6" s="18">
        <f>[2]Agosto!$J$33</f>
        <v>35.64</v>
      </c>
      <c r="AE6" s="18">
        <f>[2]Agosto!$J$34</f>
        <v>43.92</v>
      </c>
      <c r="AF6" s="18">
        <f>[2]Agosto!$J$35</f>
        <v>34.56</v>
      </c>
      <c r="AG6" s="35">
        <f>MAX(B6:AF6)</f>
        <v>65.160000000000011</v>
      </c>
      <c r="AH6" s="2"/>
    </row>
    <row r="7" spans="1:35" ht="17.100000000000001" customHeight="1" x14ac:dyDescent="0.2">
      <c r="A7" s="16" t="s">
        <v>1</v>
      </c>
      <c r="B7" s="19">
        <f>[3]Agosto!$J$5</f>
        <v>30.6</v>
      </c>
      <c r="C7" s="19">
        <f>[3]Agosto!$J$6</f>
        <v>27</v>
      </c>
      <c r="D7" s="19">
        <f>[3]Agosto!$J$7</f>
        <v>25.2</v>
      </c>
      <c r="E7" s="19">
        <f>[3]Agosto!$J$8</f>
        <v>15.48</v>
      </c>
      <c r="F7" s="19">
        <f>[3]Agosto!$J$9</f>
        <v>24.12</v>
      </c>
      <c r="G7" s="19">
        <f>[3]Agosto!$J$10</f>
        <v>17.64</v>
      </c>
      <c r="H7" s="19">
        <f>[3]Agosto!$J$11</f>
        <v>42.480000000000004</v>
      </c>
      <c r="I7" s="19">
        <f>[3]Agosto!$J$12</f>
        <v>65.160000000000011</v>
      </c>
      <c r="J7" s="19">
        <f>[3]Agosto!$J$13</f>
        <v>45.36</v>
      </c>
      <c r="K7" s="19">
        <f>[3]Agosto!$J$14</f>
        <v>39.24</v>
      </c>
      <c r="L7" s="19">
        <f>[3]Agosto!$J$15</f>
        <v>25.92</v>
      </c>
      <c r="M7" s="19">
        <f>[3]Agosto!$J$16</f>
        <v>27</v>
      </c>
      <c r="N7" s="19">
        <f>[3]Agosto!$J$17</f>
        <v>53.28</v>
      </c>
      <c r="O7" s="19">
        <f>[3]Agosto!$J$18</f>
        <v>36.72</v>
      </c>
      <c r="P7" s="19">
        <f>[3]Agosto!$J$19</f>
        <v>23.759999999999998</v>
      </c>
      <c r="Q7" s="19">
        <f>[3]Agosto!$J$20</f>
        <v>23.040000000000003</v>
      </c>
      <c r="R7" s="19">
        <f>[3]Agosto!$J$21</f>
        <v>24.48</v>
      </c>
      <c r="S7" s="19">
        <f>[3]Agosto!$J$22</f>
        <v>35.28</v>
      </c>
      <c r="T7" s="19">
        <f>[3]Agosto!$J$23</f>
        <v>25.2</v>
      </c>
      <c r="U7" s="19">
        <f>[3]Agosto!$J$24</f>
        <v>49.680000000000007</v>
      </c>
      <c r="V7" s="19">
        <f>[3]Agosto!$J$25</f>
        <v>33.119999999999997</v>
      </c>
      <c r="W7" s="19">
        <f>[3]Agosto!$J$26</f>
        <v>36.72</v>
      </c>
      <c r="X7" s="19">
        <f>[3]Agosto!$J$27</f>
        <v>24.48</v>
      </c>
      <c r="Y7" s="19">
        <f>[3]Agosto!$J$28</f>
        <v>27.720000000000002</v>
      </c>
      <c r="Z7" s="19">
        <f>[3]Agosto!$J$29</f>
        <v>30.240000000000002</v>
      </c>
      <c r="AA7" s="19">
        <f>[3]Agosto!$J$30</f>
        <v>33.840000000000003</v>
      </c>
      <c r="AB7" s="19">
        <f>[3]Agosto!$J$31</f>
        <v>34.200000000000003</v>
      </c>
      <c r="AC7" s="19">
        <f>[3]Agosto!$J$32</f>
        <v>30.6</v>
      </c>
      <c r="AD7" s="19">
        <f>[3]Agosto!$J$33</f>
        <v>19.079999999999998</v>
      </c>
      <c r="AE7" s="19">
        <f>[3]Agosto!$J$34</f>
        <v>30.96</v>
      </c>
      <c r="AF7" s="19">
        <f>[3]Agosto!$J$35</f>
        <v>22.32</v>
      </c>
      <c r="AG7" s="35">
        <f t="shared" ref="AG7:AG17" si="1">MAX(B7:AF7)</f>
        <v>65.160000000000011</v>
      </c>
      <c r="AH7" s="2"/>
    </row>
    <row r="8" spans="1:35" ht="17.100000000000001" customHeight="1" x14ac:dyDescent="0.2">
      <c r="A8" s="16" t="s">
        <v>53</v>
      </c>
      <c r="B8" s="19">
        <v>33.479999999999997</v>
      </c>
      <c r="C8" s="19">
        <v>29.16</v>
      </c>
      <c r="D8" s="19">
        <v>39.24</v>
      </c>
      <c r="E8" s="19">
        <v>24.84</v>
      </c>
      <c r="F8" s="19">
        <v>34.92</v>
      </c>
      <c r="G8" s="18">
        <v>33.840000000000003</v>
      </c>
      <c r="H8" s="18">
        <v>38.159999999999997</v>
      </c>
      <c r="I8" s="18">
        <v>37.44</v>
      </c>
      <c r="J8" s="18">
        <v>40.32</v>
      </c>
      <c r="K8" s="18">
        <v>59.4</v>
      </c>
      <c r="L8" s="18">
        <v>20.16</v>
      </c>
      <c r="M8" s="18">
        <v>29.52</v>
      </c>
      <c r="N8" s="18">
        <v>36</v>
      </c>
      <c r="O8" s="18">
        <v>63</v>
      </c>
      <c r="P8" s="18">
        <v>47.88</v>
      </c>
      <c r="Q8" s="18">
        <v>36.36</v>
      </c>
      <c r="R8" s="18">
        <v>34.200000000000003</v>
      </c>
      <c r="S8" s="18">
        <v>43.92</v>
      </c>
      <c r="T8" s="18">
        <v>46.08</v>
      </c>
      <c r="U8" s="18">
        <v>43.56</v>
      </c>
      <c r="V8" s="18">
        <v>37.799999999999997</v>
      </c>
      <c r="W8" s="18">
        <v>41.4</v>
      </c>
      <c r="X8" s="18">
        <v>33.479999999999997</v>
      </c>
      <c r="Y8" s="18">
        <v>32.76</v>
      </c>
      <c r="Z8" s="18">
        <v>37.44</v>
      </c>
      <c r="AA8" s="18">
        <v>40.68</v>
      </c>
      <c r="AB8" s="18">
        <v>39.96</v>
      </c>
      <c r="AC8" s="18">
        <v>31.32</v>
      </c>
      <c r="AD8" s="18">
        <v>26.28</v>
      </c>
      <c r="AE8" s="18">
        <v>32.4</v>
      </c>
      <c r="AF8" s="18">
        <v>37.08</v>
      </c>
      <c r="AG8" s="35">
        <f t="shared" si="1"/>
        <v>63</v>
      </c>
      <c r="AH8" s="2"/>
    </row>
    <row r="9" spans="1:35" ht="17.100000000000001" customHeight="1" x14ac:dyDescent="0.2">
      <c r="A9" s="16" t="s">
        <v>45</v>
      </c>
      <c r="B9" s="19">
        <f>[5]Agosto!$J$5</f>
        <v>36</v>
      </c>
      <c r="C9" s="19">
        <f>[5]Agosto!$J$6</f>
        <v>30.240000000000002</v>
      </c>
      <c r="D9" s="19">
        <f>[5]Agosto!$J$7</f>
        <v>29.880000000000003</v>
      </c>
      <c r="E9" s="19">
        <f>[5]Agosto!$J$8</f>
        <v>21.240000000000002</v>
      </c>
      <c r="F9" s="19">
        <f>[5]Agosto!$J$9</f>
        <v>32.4</v>
      </c>
      <c r="G9" s="19">
        <f>[5]Agosto!$J$10</f>
        <v>28.8</v>
      </c>
      <c r="H9" s="19">
        <f>[5]Agosto!$J$11</f>
        <v>48.24</v>
      </c>
      <c r="I9" s="19">
        <f>[5]Agosto!$J$12</f>
        <v>42.84</v>
      </c>
      <c r="J9" s="19">
        <f>[5]Agosto!$J$13</f>
        <v>34.56</v>
      </c>
      <c r="K9" s="19">
        <f>[5]Agosto!$J$14</f>
        <v>42.84</v>
      </c>
      <c r="L9" s="19">
        <f>[5]Agosto!$J$15</f>
        <v>21.240000000000002</v>
      </c>
      <c r="M9" s="19">
        <f>[5]Agosto!$J$16</f>
        <v>29.880000000000003</v>
      </c>
      <c r="N9" s="19">
        <f>[5]Agosto!$J$17</f>
        <v>52.56</v>
      </c>
      <c r="O9" s="19">
        <f>[5]Agosto!$J$18</f>
        <v>48.24</v>
      </c>
      <c r="P9" s="19">
        <f>[5]Agosto!$J$19</f>
        <v>25.2</v>
      </c>
      <c r="Q9" s="19">
        <f>[5]Agosto!$J$20</f>
        <v>24.840000000000003</v>
      </c>
      <c r="R9" s="19">
        <f>[5]Agosto!$J$21</f>
        <v>25.92</v>
      </c>
      <c r="S9" s="19">
        <f>[5]Agosto!$J$22</f>
        <v>23.759999999999998</v>
      </c>
      <c r="T9" s="19">
        <f>[5]Agosto!$J$23</f>
        <v>24.840000000000003</v>
      </c>
      <c r="U9" s="19">
        <f>[5]Agosto!$J$24</f>
        <v>28.8</v>
      </c>
      <c r="V9" s="19">
        <f>[5]Agosto!$J$25</f>
        <v>40.32</v>
      </c>
      <c r="W9" s="19">
        <f>[5]Agosto!$J$26</f>
        <v>52.2</v>
      </c>
      <c r="X9" s="19">
        <f>[5]Agosto!$J$27</f>
        <v>29.52</v>
      </c>
      <c r="Y9" s="19">
        <f>[5]Agosto!$J$28</f>
        <v>33.480000000000004</v>
      </c>
      <c r="Z9" s="19">
        <f>[5]Agosto!$J$29</f>
        <v>32.04</v>
      </c>
      <c r="AA9" s="19">
        <f>[5]Agosto!$J$30</f>
        <v>42.12</v>
      </c>
      <c r="AB9" s="19">
        <f>[5]Agosto!$J$31</f>
        <v>38.519999999999996</v>
      </c>
      <c r="AC9" s="19">
        <f>[5]Agosto!$J$32</f>
        <v>21.6</v>
      </c>
      <c r="AD9" s="19">
        <f>[5]Agosto!$J$33</f>
        <v>25.92</v>
      </c>
      <c r="AE9" s="19">
        <f>[5]Agosto!$J$34</f>
        <v>42.480000000000004</v>
      </c>
      <c r="AF9" s="19">
        <f>[5]Agosto!$J$35</f>
        <v>36.36</v>
      </c>
      <c r="AG9" s="35">
        <f t="shared" si="1"/>
        <v>52.56</v>
      </c>
      <c r="AH9" s="2"/>
    </row>
    <row r="10" spans="1:35" ht="17.100000000000001" customHeight="1" x14ac:dyDescent="0.2">
      <c r="A10" s="16" t="s">
        <v>2</v>
      </c>
      <c r="B10" s="18">
        <f>[6]Agosto!$J$5</f>
        <v>34.56</v>
      </c>
      <c r="C10" s="18">
        <f>[6]Agosto!$J$6</f>
        <v>31.319999999999997</v>
      </c>
      <c r="D10" s="18">
        <f>[6]Agosto!$J$7</f>
        <v>42.480000000000004</v>
      </c>
      <c r="E10" s="18">
        <f>[6]Agosto!$J$8</f>
        <v>35.64</v>
      </c>
      <c r="F10" s="18">
        <f>[6]Agosto!$J$9</f>
        <v>38.159999999999997</v>
      </c>
      <c r="G10" s="18">
        <f>[6]Agosto!$J$10</f>
        <v>23.400000000000002</v>
      </c>
      <c r="H10" s="18">
        <f>[6]Agosto!$J$11</f>
        <v>51.480000000000004</v>
      </c>
      <c r="I10" s="18">
        <f>[6]Agosto!$J$12</f>
        <v>48.96</v>
      </c>
      <c r="J10" s="18">
        <f>[6]Agosto!$J$13</f>
        <v>39.96</v>
      </c>
      <c r="K10" s="18">
        <f>[6]Agosto!$J$14</f>
        <v>34.56</v>
      </c>
      <c r="L10" s="18">
        <f>[6]Agosto!$J$15</f>
        <v>36</v>
      </c>
      <c r="M10" s="18">
        <f>[6]Agosto!$J$16</f>
        <v>37.080000000000005</v>
      </c>
      <c r="N10" s="18">
        <f>[6]Agosto!$J$17</f>
        <v>44.28</v>
      </c>
      <c r="O10" s="18">
        <f>[6]Agosto!$J$18</f>
        <v>55.080000000000005</v>
      </c>
      <c r="P10" s="18">
        <f>[6]Agosto!$J$19</f>
        <v>38.159999999999997</v>
      </c>
      <c r="Q10" s="18">
        <f>[6]Agosto!$J$20</f>
        <v>46.440000000000005</v>
      </c>
      <c r="R10" s="18">
        <f>[6]Agosto!$J$21</f>
        <v>27</v>
      </c>
      <c r="S10" s="18">
        <f>[6]Agosto!$J$22</f>
        <v>49.32</v>
      </c>
      <c r="T10" s="18">
        <f>[6]Agosto!$J$23</f>
        <v>53.64</v>
      </c>
      <c r="U10" s="18">
        <f>[6]Agosto!$J$24</f>
        <v>51.84</v>
      </c>
      <c r="V10" s="18">
        <f>[6]Agosto!$J$25</f>
        <v>48.6</v>
      </c>
      <c r="W10" s="18">
        <f>[6]Agosto!$J$26</f>
        <v>35.64</v>
      </c>
      <c r="X10" s="18">
        <f>[6]Agosto!$J$27</f>
        <v>34.56</v>
      </c>
      <c r="Y10" s="18">
        <f>[6]Agosto!$J$28</f>
        <v>27.720000000000002</v>
      </c>
      <c r="Z10" s="18">
        <f>[6]Agosto!$J$29</f>
        <v>35.28</v>
      </c>
      <c r="AA10" s="18">
        <f>[6]Agosto!$J$30</f>
        <v>36.36</v>
      </c>
      <c r="AB10" s="18">
        <f>[6]Agosto!$J$31</f>
        <v>34.200000000000003</v>
      </c>
      <c r="AC10" s="18">
        <f>[6]Agosto!$J$32</f>
        <v>44.28</v>
      </c>
      <c r="AD10" s="18">
        <f>[6]Agosto!$J$33</f>
        <v>37.800000000000004</v>
      </c>
      <c r="AE10" s="18">
        <f>[6]Agosto!$J$34</f>
        <v>40.32</v>
      </c>
      <c r="AF10" s="18">
        <f>[6]Agosto!$J$35</f>
        <v>36</v>
      </c>
      <c r="AG10" s="35">
        <f t="shared" si="1"/>
        <v>55.080000000000005</v>
      </c>
      <c r="AH10" s="2"/>
    </row>
    <row r="11" spans="1:35" ht="17.100000000000001" customHeight="1" x14ac:dyDescent="0.2">
      <c r="A11" s="16" t="s">
        <v>3</v>
      </c>
      <c r="B11" s="18">
        <f>[7]Agosto!$J$5</f>
        <v>25.56</v>
      </c>
      <c r="C11" s="18">
        <f>[7]Agosto!$J$6</f>
        <v>25.2</v>
      </c>
      <c r="D11" s="18">
        <f>[7]Agosto!$J$7</f>
        <v>25.92</v>
      </c>
      <c r="E11" s="18">
        <f>[7]Agosto!$J$8</f>
        <v>16.559999999999999</v>
      </c>
      <c r="F11" s="18">
        <f>[7]Agosto!$J$9</f>
        <v>35.64</v>
      </c>
      <c r="G11" s="18">
        <f>[7]Agosto!$J$10</f>
        <v>23.400000000000002</v>
      </c>
      <c r="H11" s="18">
        <f>[7]Agosto!$J$11</f>
        <v>51.480000000000004</v>
      </c>
      <c r="I11" s="18">
        <f>[7]Agosto!$J$12</f>
        <v>34.200000000000003</v>
      </c>
      <c r="J11" s="18">
        <f>[7]Agosto!$J$13</f>
        <v>27.720000000000002</v>
      </c>
      <c r="K11" s="18">
        <f>[7]Agosto!$J$14</f>
        <v>33.119999999999997</v>
      </c>
      <c r="L11" s="18">
        <f>[7]Agosto!$J$15</f>
        <v>20.88</v>
      </c>
      <c r="M11" s="18">
        <f>[7]Agosto!$J$16</f>
        <v>37.080000000000005</v>
      </c>
      <c r="N11" s="18">
        <f>[7]Agosto!$J$17</f>
        <v>30.240000000000002</v>
      </c>
      <c r="O11" s="18">
        <f>[7]Agosto!$J$18</f>
        <v>39.24</v>
      </c>
      <c r="P11" s="18">
        <f>[7]Agosto!$J$19</f>
        <v>42.84</v>
      </c>
      <c r="Q11" s="18">
        <f>[7]Agosto!$J$20</f>
        <v>24.840000000000003</v>
      </c>
      <c r="R11" s="18">
        <f>[7]Agosto!$J$21</f>
        <v>26.28</v>
      </c>
      <c r="S11" s="18">
        <f>[7]Agosto!$J$22</f>
        <v>21.6</v>
      </c>
      <c r="T11" s="18">
        <f>[7]Agosto!$J$23</f>
        <v>27</v>
      </c>
      <c r="U11" s="18">
        <f>[7]Agosto!$J$24</f>
        <v>23.759999999999998</v>
      </c>
      <c r="V11" s="18">
        <f>[7]Agosto!$J$25</f>
        <v>31.680000000000003</v>
      </c>
      <c r="W11" s="18">
        <f>[7]Agosto!$J$26</f>
        <v>31.680000000000003</v>
      </c>
      <c r="X11" s="18">
        <f>[7]Agosto!$J$27</f>
        <v>30.6</v>
      </c>
      <c r="Y11" s="18">
        <f>[7]Agosto!$J$28</f>
        <v>37.440000000000005</v>
      </c>
      <c r="Z11" s="18">
        <f>[7]Agosto!$J$29</f>
        <v>34.56</v>
      </c>
      <c r="AA11" s="18">
        <f>[7]Agosto!$J$30</f>
        <v>39.24</v>
      </c>
      <c r="AB11" s="18">
        <f>[7]Agosto!$J$31</f>
        <v>43.56</v>
      </c>
      <c r="AC11" s="18">
        <f>[7]Agosto!$J$32</f>
        <v>26.64</v>
      </c>
      <c r="AD11" s="18">
        <f>[7]Agosto!$J$33</f>
        <v>27.36</v>
      </c>
      <c r="AE11" s="18">
        <f>[7]Agosto!$J$34</f>
        <v>32.4</v>
      </c>
      <c r="AF11" s="18">
        <f>[7]Agosto!$J$35</f>
        <v>36.36</v>
      </c>
      <c r="AG11" s="35">
        <f t="shared" si="1"/>
        <v>51.480000000000004</v>
      </c>
      <c r="AH11" s="2"/>
      <c r="AI11" s="45" t="s">
        <v>52</v>
      </c>
    </row>
    <row r="12" spans="1:35" ht="17.100000000000001" customHeight="1" x14ac:dyDescent="0.2">
      <c r="A12" s="16" t="s">
        <v>4</v>
      </c>
      <c r="B12" s="18">
        <f>[8]Agosto!$J$5</f>
        <v>33.840000000000003</v>
      </c>
      <c r="C12" s="18">
        <f>[8]Agosto!$J$6</f>
        <v>25.2</v>
      </c>
      <c r="D12" s="18">
        <f>[8]Agosto!$J$7</f>
        <v>29.880000000000003</v>
      </c>
      <c r="E12" s="18">
        <f>[8]Agosto!$J$8</f>
        <v>26.28</v>
      </c>
      <c r="F12" s="18">
        <f>[8]Agosto!$J$9</f>
        <v>38.880000000000003</v>
      </c>
      <c r="G12" s="18">
        <f>[8]Agosto!$J$10</f>
        <v>38.880000000000003</v>
      </c>
      <c r="H12" s="18">
        <f>[8]Agosto!$J$11</f>
        <v>41.4</v>
      </c>
      <c r="I12" s="18">
        <f>[8]Agosto!$J$12</f>
        <v>35.64</v>
      </c>
      <c r="J12" s="18">
        <f>[8]Agosto!$J$13</f>
        <v>35.28</v>
      </c>
      <c r="K12" s="18">
        <f>[8]Agosto!$J$14</f>
        <v>32.04</v>
      </c>
      <c r="L12" s="18">
        <f>[8]Agosto!$J$15</f>
        <v>26.64</v>
      </c>
      <c r="M12" s="18">
        <f>[8]Agosto!$J$16</f>
        <v>32.04</v>
      </c>
      <c r="N12" s="18">
        <f>[8]Agosto!$J$17</f>
        <v>47.16</v>
      </c>
      <c r="O12" s="18">
        <f>[8]Agosto!$J$18</f>
        <v>45.36</v>
      </c>
      <c r="P12" s="18">
        <f>[8]Agosto!$J$19</f>
        <v>42.84</v>
      </c>
      <c r="Q12" s="18">
        <f>[8]Agosto!$J$20</f>
        <v>33.840000000000003</v>
      </c>
      <c r="R12" s="18">
        <f>[8]Agosto!$J$21</f>
        <v>28.44</v>
      </c>
      <c r="S12" s="18">
        <f>[8]Agosto!$J$22</f>
        <v>30.6</v>
      </c>
      <c r="T12" s="18">
        <f>[8]Agosto!$J$23</f>
        <v>36.36</v>
      </c>
      <c r="U12" s="18">
        <f>[8]Agosto!$J$24</f>
        <v>37.080000000000005</v>
      </c>
      <c r="V12" s="18">
        <f>[8]Agosto!$J$25</f>
        <v>44.28</v>
      </c>
      <c r="W12" s="18">
        <f>[8]Agosto!$J$26</f>
        <v>34.56</v>
      </c>
      <c r="X12" s="18">
        <f>[8]Agosto!$J$27</f>
        <v>44.28</v>
      </c>
      <c r="Y12" s="18">
        <f>[8]Agosto!$J$28</f>
        <v>36.36</v>
      </c>
      <c r="Z12" s="18">
        <f>[8]Agosto!$J$29</f>
        <v>23.400000000000002</v>
      </c>
      <c r="AA12" s="18">
        <f>[8]Agosto!$J$30</f>
        <v>37.080000000000005</v>
      </c>
      <c r="AB12" s="18">
        <f>[8]Agosto!$J$31</f>
        <v>35.64</v>
      </c>
      <c r="AC12" s="18">
        <f>[8]Agosto!$J$32</f>
        <v>32.04</v>
      </c>
      <c r="AD12" s="18">
        <f>[8]Agosto!$J$33</f>
        <v>36.72</v>
      </c>
      <c r="AE12" s="18">
        <f>[8]Agosto!$J$34</f>
        <v>42.480000000000004</v>
      </c>
      <c r="AF12" s="18">
        <f>[8]Agosto!$J$35</f>
        <v>30.96</v>
      </c>
      <c r="AG12" s="35">
        <f t="shared" si="1"/>
        <v>47.16</v>
      </c>
      <c r="AH12" s="2"/>
    </row>
    <row r="13" spans="1:35" ht="17.100000000000001" customHeight="1" x14ac:dyDescent="0.2">
      <c r="A13" s="16" t="s">
        <v>5</v>
      </c>
      <c r="B13" s="18">
        <f>[9]Agosto!$J$5</f>
        <v>24.12</v>
      </c>
      <c r="C13" s="18">
        <f>[9]Agosto!$J$6</f>
        <v>19.8</v>
      </c>
      <c r="D13" s="18">
        <f>[9]Agosto!$J$7</f>
        <v>27</v>
      </c>
      <c r="E13" s="18">
        <f>[9]Agosto!$J$8</f>
        <v>16.559999999999999</v>
      </c>
      <c r="F13" s="18">
        <f>[9]Agosto!$J$9</f>
        <v>18.720000000000002</v>
      </c>
      <c r="G13" s="18">
        <f>[9]Agosto!$J$10</f>
        <v>24.48</v>
      </c>
      <c r="H13" s="18">
        <f>[9]Agosto!$J$11</f>
        <v>31.319999999999997</v>
      </c>
      <c r="I13" s="18">
        <f>[9]Agosto!$J$12</f>
        <v>23.759999999999998</v>
      </c>
      <c r="J13" s="18">
        <f>[9]Agosto!$J$13</f>
        <v>54</v>
      </c>
      <c r="K13" s="18">
        <f>[9]Agosto!$J$14</f>
        <v>58.32</v>
      </c>
      <c r="L13" s="18">
        <f>[9]Agosto!$J$15</f>
        <v>32.04</v>
      </c>
      <c r="M13" s="18">
        <f>[9]Agosto!$J$16</f>
        <v>30.96</v>
      </c>
      <c r="N13" s="18">
        <f>[9]Agosto!$J$17</f>
        <v>63.72</v>
      </c>
      <c r="O13" s="18">
        <f>[9]Agosto!$J$18</f>
        <v>71.28</v>
      </c>
      <c r="P13" s="18">
        <f>[9]Agosto!$J$19</f>
        <v>42.84</v>
      </c>
      <c r="Q13" s="18">
        <f>[9]Agosto!$J$20</f>
        <v>21.6</v>
      </c>
      <c r="R13" s="18">
        <f>[9]Agosto!$J$21</f>
        <v>19.079999999999998</v>
      </c>
      <c r="S13" s="18">
        <f>[9]Agosto!$J$22</f>
        <v>21.6</v>
      </c>
      <c r="T13" s="18">
        <f>[9]Agosto!$J$23</f>
        <v>38.519999999999996</v>
      </c>
      <c r="U13" s="18">
        <f>[9]Agosto!$J$24</f>
        <v>35.28</v>
      </c>
      <c r="V13" s="18">
        <f>[9]Agosto!$J$25</f>
        <v>37.440000000000005</v>
      </c>
      <c r="W13" s="18">
        <f>[9]Agosto!$J$26</f>
        <v>29.880000000000003</v>
      </c>
      <c r="X13" s="18">
        <f>[9]Agosto!$J$27</f>
        <v>46.800000000000004</v>
      </c>
      <c r="Y13" s="18">
        <f>[9]Agosto!$J$28</f>
        <v>56.88</v>
      </c>
      <c r="Z13" s="18">
        <f>[9]Agosto!$J$29</f>
        <v>66.600000000000009</v>
      </c>
      <c r="AA13" s="18">
        <f>[9]Agosto!$J$30</f>
        <v>47.16</v>
      </c>
      <c r="AB13" s="18">
        <f>[9]Agosto!$J$31</f>
        <v>46.800000000000004</v>
      </c>
      <c r="AC13" s="18">
        <f>[9]Agosto!$J$32</f>
        <v>26.64</v>
      </c>
      <c r="AD13" s="18">
        <f>[9]Agosto!$J$33</f>
        <v>20.88</v>
      </c>
      <c r="AE13" s="18">
        <f>[9]Agosto!$J$34</f>
        <v>26.64</v>
      </c>
      <c r="AF13" s="18">
        <f>[9]Agosto!$J$35</f>
        <v>22.32</v>
      </c>
      <c r="AG13" s="35">
        <f t="shared" si="1"/>
        <v>71.28</v>
      </c>
      <c r="AH13" s="2"/>
    </row>
    <row r="14" spans="1:35" ht="17.100000000000001" customHeight="1" x14ac:dyDescent="0.2">
      <c r="A14" s="16" t="s">
        <v>47</v>
      </c>
      <c r="B14" s="18">
        <f>[10]Agosto!$J$5</f>
        <v>35.64</v>
      </c>
      <c r="C14" s="18">
        <f>[10]Agosto!$J$6</f>
        <v>27</v>
      </c>
      <c r="D14" s="18">
        <f>[10]Agosto!$J$7</f>
        <v>32.04</v>
      </c>
      <c r="E14" s="18">
        <f>[10]Agosto!$J$8</f>
        <v>25.56</v>
      </c>
      <c r="F14" s="18">
        <f>[10]Agosto!$J$9</f>
        <v>39.24</v>
      </c>
      <c r="G14" s="18">
        <f>[10]Agosto!$J$10</f>
        <v>30.96</v>
      </c>
      <c r="H14" s="18">
        <f>[10]Agosto!$J$11</f>
        <v>43.2</v>
      </c>
      <c r="I14" s="18">
        <f>[10]Agosto!$J$12</f>
        <v>45</v>
      </c>
      <c r="J14" s="18">
        <f>[10]Agosto!$J$13</f>
        <v>37.440000000000005</v>
      </c>
      <c r="K14" s="18">
        <f>[10]Agosto!$J$14</f>
        <v>30.96</v>
      </c>
      <c r="L14" s="18">
        <f>[10]Agosto!$J$15</f>
        <v>28.08</v>
      </c>
      <c r="M14" s="18">
        <f>[10]Agosto!$J$16</f>
        <v>36.36</v>
      </c>
      <c r="N14" s="18">
        <f>[10]Agosto!$J$17</f>
        <v>44.64</v>
      </c>
      <c r="O14" s="18">
        <f>[10]Agosto!$J$18</f>
        <v>43.2</v>
      </c>
      <c r="P14" s="18">
        <f>[10]Agosto!$J$19</f>
        <v>45.72</v>
      </c>
      <c r="Q14" s="18">
        <f>[10]Agosto!$J$20</f>
        <v>46.440000000000005</v>
      </c>
      <c r="R14" s="18">
        <f>[10]Agosto!$J$21</f>
        <v>29.880000000000003</v>
      </c>
      <c r="S14" s="18">
        <f>[10]Agosto!$J$22</f>
        <v>35.64</v>
      </c>
      <c r="T14" s="18">
        <f>[10]Agosto!$J$23</f>
        <v>36.36</v>
      </c>
      <c r="U14" s="18">
        <f>[10]Agosto!$J$24</f>
        <v>34.92</v>
      </c>
      <c r="V14" s="18">
        <f>[10]Agosto!$J$25</f>
        <v>38.519999999999996</v>
      </c>
      <c r="W14" s="18">
        <f>[10]Agosto!$J$26</f>
        <v>33.840000000000003</v>
      </c>
      <c r="X14" s="18">
        <f>[10]Agosto!$J$27</f>
        <v>41.76</v>
      </c>
      <c r="Y14" s="18">
        <f>[10]Agosto!$J$28</f>
        <v>27.36</v>
      </c>
      <c r="Z14" s="18">
        <f>[10]Agosto!$J$29</f>
        <v>36</v>
      </c>
      <c r="AA14" s="18">
        <f>[10]Agosto!$J$30</f>
        <v>34.56</v>
      </c>
      <c r="AB14" s="18">
        <f>[10]Agosto!$J$31</f>
        <v>32.76</v>
      </c>
      <c r="AC14" s="18">
        <f>[10]Agosto!$J$32</f>
        <v>32.76</v>
      </c>
      <c r="AD14" s="18">
        <f>[10]Agosto!$J$33</f>
        <v>34.92</v>
      </c>
      <c r="AE14" s="18">
        <f>[10]Agosto!$J$34</f>
        <v>47.88</v>
      </c>
      <c r="AF14" s="18">
        <f>[10]Agosto!$J$35</f>
        <v>32.04</v>
      </c>
      <c r="AG14" s="35">
        <f t="shared" si="1"/>
        <v>47.88</v>
      </c>
      <c r="AH14" s="2"/>
    </row>
    <row r="15" spans="1:35" ht="17.100000000000001" customHeight="1" x14ac:dyDescent="0.2">
      <c r="A15" s="16" t="s">
        <v>6</v>
      </c>
      <c r="B15" s="18">
        <f>[11]Agosto!$J$5</f>
        <v>21.96</v>
      </c>
      <c r="C15" s="18">
        <f>[11]Agosto!$J$6</f>
        <v>20.88</v>
      </c>
      <c r="D15" s="18">
        <f>[11]Agosto!$J$7</f>
        <v>22.32</v>
      </c>
      <c r="E15" s="18">
        <f>[11]Agosto!$J$8</f>
        <v>18.720000000000002</v>
      </c>
      <c r="F15" s="18">
        <f>[11]Agosto!$J$9</f>
        <v>27</v>
      </c>
      <c r="G15" s="18">
        <f>[11]Agosto!$J$10</f>
        <v>51.480000000000004</v>
      </c>
      <c r="H15" s="18">
        <f>[11]Agosto!$J$11</f>
        <v>36.72</v>
      </c>
      <c r="I15" s="18">
        <f>[11]Agosto!$J$12</f>
        <v>39.24</v>
      </c>
      <c r="J15" s="18">
        <f>[11]Agosto!$J$13</f>
        <v>36.36</v>
      </c>
      <c r="K15" s="18">
        <f>[11]Agosto!$J$14</f>
        <v>38.519999999999996</v>
      </c>
      <c r="L15" s="18">
        <f>[11]Agosto!$J$15</f>
        <v>28.08</v>
      </c>
      <c r="M15" s="18">
        <f>[11]Agosto!$J$16</f>
        <v>24.840000000000003</v>
      </c>
      <c r="N15" s="18">
        <f>[11]Agosto!$J$17</f>
        <v>35.28</v>
      </c>
      <c r="O15" s="18">
        <f>[11]Agosto!$J$18</f>
        <v>38.519999999999996</v>
      </c>
      <c r="P15" s="18">
        <f>[11]Agosto!$J$19</f>
        <v>39.6</v>
      </c>
      <c r="Q15" s="18">
        <f>[11]Agosto!$J$20</f>
        <v>19.8</v>
      </c>
      <c r="R15" s="18">
        <f>[11]Agosto!$J$21</f>
        <v>23.400000000000002</v>
      </c>
      <c r="S15" s="18">
        <f>[11]Agosto!$J$22</f>
        <v>25.2</v>
      </c>
      <c r="T15" s="18">
        <f>[11]Agosto!$J$23</f>
        <v>27</v>
      </c>
      <c r="U15" s="18">
        <f>[11]Agosto!$J$24</f>
        <v>27.36</v>
      </c>
      <c r="V15" s="18">
        <f>[11]Agosto!$J$25</f>
        <v>27.36</v>
      </c>
      <c r="W15" s="18">
        <f>[11]Agosto!$J$26</f>
        <v>33.840000000000003</v>
      </c>
      <c r="X15" s="18">
        <f>[11]Agosto!$J$27</f>
        <v>29.52</v>
      </c>
      <c r="Y15" s="18">
        <f>[11]Agosto!$J$28</f>
        <v>32.04</v>
      </c>
      <c r="Z15" s="18">
        <f>[11]Agosto!$J$29</f>
        <v>32.4</v>
      </c>
      <c r="AA15" s="18">
        <f>[11]Agosto!$J$30</f>
        <v>33.840000000000003</v>
      </c>
      <c r="AB15" s="18">
        <f>[11]Agosto!$J$31</f>
        <v>29.52</v>
      </c>
      <c r="AC15" s="18">
        <f>[11]Agosto!$J$32</f>
        <v>29.16</v>
      </c>
      <c r="AD15" s="18">
        <f>[11]Agosto!$J$33</f>
        <v>25.56</v>
      </c>
      <c r="AE15" s="18">
        <f>[11]Agosto!$J$34</f>
        <v>30.6</v>
      </c>
      <c r="AF15" s="18">
        <f>[11]Agosto!$J$35</f>
        <v>24.48</v>
      </c>
      <c r="AG15" s="35">
        <f t="shared" si="1"/>
        <v>51.480000000000004</v>
      </c>
      <c r="AH15" s="2"/>
    </row>
    <row r="16" spans="1:35" ht="17.100000000000001" customHeight="1" x14ac:dyDescent="0.2">
      <c r="A16" s="16" t="s">
        <v>7</v>
      </c>
      <c r="B16" s="18">
        <f>[12]Agosto!$J$5</f>
        <v>39.96</v>
      </c>
      <c r="C16" s="18">
        <f>[12]Agosto!$J$6</f>
        <v>39.6</v>
      </c>
      <c r="D16" s="18">
        <f>[12]Agosto!$J$7</f>
        <v>42.84</v>
      </c>
      <c r="E16" s="18">
        <f>[12]Agosto!$J$8</f>
        <v>25.56</v>
      </c>
      <c r="F16" s="18">
        <f>[12]Agosto!$J$9</f>
        <v>32.76</v>
      </c>
      <c r="G16" s="18">
        <f>[12]Agosto!$J$10</f>
        <v>28.8</v>
      </c>
      <c r="H16" s="18">
        <f>[12]Agosto!$J$11</f>
        <v>47.88</v>
      </c>
      <c r="I16" s="18">
        <f>[12]Agosto!$J$12</f>
        <v>50.76</v>
      </c>
      <c r="J16" s="18">
        <f>[12]Agosto!$J$13</f>
        <v>41.4</v>
      </c>
      <c r="K16" s="18">
        <f>[12]Agosto!$J$14</f>
        <v>39.96</v>
      </c>
      <c r="L16" s="18">
        <f>[12]Agosto!$J$15</f>
        <v>28.44</v>
      </c>
      <c r="M16" s="18">
        <f>[12]Agosto!$J$16</f>
        <v>34.92</v>
      </c>
      <c r="N16" s="18">
        <f>[12]Agosto!$J$17</f>
        <v>60.480000000000004</v>
      </c>
      <c r="O16" s="18">
        <f>[12]Agosto!$J$18</f>
        <v>64.44</v>
      </c>
      <c r="P16" s="18">
        <f>[12]Agosto!$J$19</f>
        <v>37.800000000000004</v>
      </c>
      <c r="Q16" s="18">
        <f>[12]Agosto!$J$20</f>
        <v>28.44</v>
      </c>
      <c r="R16" s="18">
        <f>[12]Agosto!$J$21</f>
        <v>31.319999999999997</v>
      </c>
      <c r="S16" s="18">
        <f>[12]Agosto!$J$22</f>
        <v>36</v>
      </c>
      <c r="T16" s="18">
        <f>[12]Agosto!$J$23</f>
        <v>33.840000000000003</v>
      </c>
      <c r="U16" s="18">
        <f>[12]Agosto!$J$24</f>
        <v>38.880000000000003</v>
      </c>
      <c r="V16" s="18">
        <f>[12]Agosto!$J$25</f>
        <v>35.64</v>
      </c>
      <c r="W16" s="18">
        <f>[12]Agosto!$J$26</f>
        <v>52.92</v>
      </c>
      <c r="X16" s="18">
        <f>[12]Agosto!$J$27</f>
        <v>44.64</v>
      </c>
      <c r="Y16" s="18">
        <f>[12]Agosto!$J$28</f>
        <v>32.4</v>
      </c>
      <c r="Z16" s="18">
        <f>[12]Agosto!$J$29</f>
        <v>37.800000000000004</v>
      </c>
      <c r="AA16" s="18">
        <f>[12]Agosto!$J$30</f>
        <v>41.04</v>
      </c>
      <c r="AB16" s="18">
        <f>[12]Agosto!$J$31</f>
        <v>43.56</v>
      </c>
      <c r="AC16" s="18">
        <f>[12]Agosto!$J$32</f>
        <v>28.8</v>
      </c>
      <c r="AD16" s="18">
        <f>[12]Agosto!$J$33</f>
        <v>31.680000000000003</v>
      </c>
      <c r="AE16" s="18">
        <f>[12]Agosto!$J$34</f>
        <v>46.800000000000004</v>
      </c>
      <c r="AF16" s="18">
        <f>[12]Agosto!$J$35</f>
        <v>39.24</v>
      </c>
      <c r="AG16" s="35">
        <f t="shared" si="1"/>
        <v>64.44</v>
      </c>
      <c r="AH16" s="2"/>
    </row>
    <row r="17" spans="1:34" ht="17.100000000000001" customHeight="1" x14ac:dyDescent="0.2">
      <c r="A17" s="16" t="s">
        <v>8</v>
      </c>
      <c r="B17" s="18">
        <f>[13]Agosto!$J$5</f>
        <v>38.159999999999997</v>
      </c>
      <c r="C17" s="18">
        <f>[13]Agosto!$J$6</f>
        <v>31.680000000000003</v>
      </c>
      <c r="D17" s="18">
        <f>[13]Agosto!$J$7</f>
        <v>24.12</v>
      </c>
      <c r="E17" s="18">
        <f>[13]Agosto!$J$8</f>
        <v>34.200000000000003</v>
      </c>
      <c r="F17" s="18">
        <f>[13]Agosto!$J$9</f>
        <v>28.8</v>
      </c>
      <c r="G17" s="18">
        <f>[13]Agosto!$J$10</f>
        <v>23.040000000000003</v>
      </c>
      <c r="H17" s="18">
        <f>[13]Agosto!$J$11</f>
        <v>43.56</v>
      </c>
      <c r="I17" s="18">
        <f>[13]Agosto!$J$12</f>
        <v>52.92</v>
      </c>
      <c r="J17" s="18">
        <f>[13]Agosto!$J$13</f>
        <v>42.480000000000004</v>
      </c>
      <c r="K17" s="18">
        <f>[13]Agosto!$J$14</f>
        <v>46.440000000000005</v>
      </c>
      <c r="L17" s="18">
        <f>[13]Agosto!$J$15</f>
        <v>20.16</v>
      </c>
      <c r="M17" s="18">
        <f>[13]Agosto!$J$16</f>
        <v>30.240000000000002</v>
      </c>
      <c r="N17" s="18">
        <f>[13]Agosto!$J$17</f>
        <v>57.960000000000008</v>
      </c>
      <c r="O17" s="18">
        <f>[13]Agosto!$J$18</f>
        <v>53.28</v>
      </c>
      <c r="P17" s="18">
        <f>[13]Agosto!$J$19</f>
        <v>36.36</v>
      </c>
      <c r="Q17" s="18">
        <f>[13]Agosto!$J$20</f>
        <v>39.24</v>
      </c>
      <c r="R17" s="18">
        <f>[13]Agosto!$J$21</f>
        <v>20.16</v>
      </c>
      <c r="S17" s="18">
        <f>[13]Agosto!$J$22</f>
        <v>46.800000000000004</v>
      </c>
      <c r="T17" s="18">
        <f>[13]Agosto!$J$23</f>
        <v>35.64</v>
      </c>
      <c r="U17" s="18">
        <f>[13]Agosto!$J$24</f>
        <v>38.519999999999996</v>
      </c>
      <c r="V17" s="18">
        <f>[13]Agosto!$J$25</f>
        <v>30.96</v>
      </c>
      <c r="W17" s="18">
        <f>[13]Agosto!$J$26</f>
        <v>50.04</v>
      </c>
      <c r="X17" s="18">
        <f>[13]Agosto!$J$27</f>
        <v>25.2</v>
      </c>
      <c r="Y17" s="18">
        <f>[13]Agosto!$J$28</f>
        <v>30.240000000000002</v>
      </c>
      <c r="Z17" s="18">
        <f>[13]Agosto!$J$29</f>
        <v>32.4</v>
      </c>
      <c r="AA17" s="18">
        <f>[13]Agosto!$J$30</f>
        <v>38.519999999999996</v>
      </c>
      <c r="AB17" s="18">
        <f>[13]Agosto!$J$31</f>
        <v>38.519999999999996</v>
      </c>
      <c r="AC17" s="18">
        <f>[13]Agosto!$J$32</f>
        <v>24.840000000000003</v>
      </c>
      <c r="AD17" s="18">
        <f>[13]Agosto!$J$33</f>
        <v>28.8</v>
      </c>
      <c r="AE17" s="18">
        <f>[13]Agosto!$J$34</f>
        <v>33.119999999999997</v>
      </c>
      <c r="AF17" s="18">
        <f>[13]Agosto!$J$35</f>
        <v>33.480000000000004</v>
      </c>
      <c r="AG17" s="35">
        <f t="shared" si="1"/>
        <v>57.960000000000008</v>
      </c>
      <c r="AH17" s="2"/>
    </row>
    <row r="18" spans="1:34" ht="17.100000000000001" customHeight="1" x14ac:dyDescent="0.2">
      <c r="A18" s="16" t="s">
        <v>9</v>
      </c>
      <c r="B18" s="18">
        <f>[14]Agosto!$J$5</f>
        <v>47.519999999999996</v>
      </c>
      <c r="C18" s="18">
        <f>[14]Agosto!$J$6</f>
        <v>32.4</v>
      </c>
      <c r="D18" s="18">
        <f>[14]Agosto!$J$7</f>
        <v>33.480000000000004</v>
      </c>
      <c r="E18" s="18">
        <f>[14]Agosto!$J$8</f>
        <v>28.8</v>
      </c>
      <c r="F18" s="18">
        <f>[14]Agosto!$J$9</f>
        <v>41.76</v>
      </c>
      <c r="G18" s="18">
        <f>[14]Agosto!$J$10</f>
        <v>31.319999999999997</v>
      </c>
      <c r="H18" s="18">
        <f>[14]Agosto!$J$11</f>
        <v>45.36</v>
      </c>
      <c r="I18" s="18">
        <f>[14]Agosto!$J$12</f>
        <v>49.32</v>
      </c>
      <c r="J18" s="18">
        <f>[14]Agosto!$J$13</f>
        <v>61.92</v>
      </c>
      <c r="K18" s="18">
        <f>[14]Agosto!$J$14</f>
        <v>45.72</v>
      </c>
      <c r="L18" s="18">
        <f>[14]Agosto!$J$15</f>
        <v>29.880000000000003</v>
      </c>
      <c r="M18" s="18">
        <f>[14]Agosto!$J$16</f>
        <v>29.880000000000003</v>
      </c>
      <c r="N18" s="18">
        <f>[14]Agosto!$J$17</f>
        <v>65.160000000000011</v>
      </c>
      <c r="O18" s="18">
        <f>[14]Agosto!$J$18</f>
        <v>60.12</v>
      </c>
      <c r="P18" s="18">
        <f>[14]Agosto!$J$19</f>
        <v>38.519999999999996</v>
      </c>
      <c r="Q18" s="18">
        <f>[14]Agosto!$J$20</f>
        <v>29.16</v>
      </c>
      <c r="R18" s="18">
        <f>[14]Agosto!$J$21</f>
        <v>24.840000000000003</v>
      </c>
      <c r="S18" s="18">
        <f>[14]Agosto!$J$22</f>
        <v>40.680000000000007</v>
      </c>
      <c r="T18" s="18">
        <f>[14]Agosto!$J$23</f>
        <v>37.800000000000004</v>
      </c>
      <c r="U18" s="18">
        <f>[14]Agosto!$J$24</f>
        <v>32.76</v>
      </c>
      <c r="V18" s="18">
        <f>[14]Agosto!$J$25</f>
        <v>38.159999999999997</v>
      </c>
      <c r="W18" s="18">
        <f>[14]Agosto!$J$26</f>
        <v>45.72</v>
      </c>
      <c r="X18" s="18">
        <f>[14]Agosto!$J$27</f>
        <v>40.32</v>
      </c>
      <c r="Y18" s="18">
        <f>[14]Agosto!$J$28</f>
        <v>36</v>
      </c>
      <c r="Z18" s="18">
        <f>[14]Agosto!$J$29</f>
        <v>40.680000000000007</v>
      </c>
      <c r="AA18" s="18">
        <f>[14]Agosto!$J$30</f>
        <v>41.4</v>
      </c>
      <c r="AB18" s="18">
        <v>38.880000000000003</v>
      </c>
      <c r="AC18" s="18">
        <v>29.88</v>
      </c>
      <c r="AD18" s="18">
        <v>24.48</v>
      </c>
      <c r="AE18" s="18">
        <v>46.44</v>
      </c>
      <c r="AF18" s="18">
        <v>37.44</v>
      </c>
      <c r="AG18" s="35">
        <f t="shared" ref="AG18:AG25" si="2">MAX(B18:AF18)</f>
        <v>65.160000000000011</v>
      </c>
      <c r="AH18" s="2"/>
    </row>
    <row r="19" spans="1:34" ht="17.100000000000001" customHeight="1" x14ac:dyDescent="0.2">
      <c r="A19" s="16" t="s">
        <v>46</v>
      </c>
      <c r="B19" s="18">
        <f>[15]Agosto!$J$5</f>
        <v>33.119999999999997</v>
      </c>
      <c r="C19" s="18">
        <f>[15]Agosto!$J$6</f>
        <v>27</v>
      </c>
      <c r="D19" s="18">
        <f>[15]Agosto!$J$7</f>
        <v>36.72</v>
      </c>
      <c r="E19" s="18">
        <f>[15]Agosto!$J$8</f>
        <v>21.96</v>
      </c>
      <c r="F19" s="18">
        <f>[15]Agosto!$J$9</f>
        <v>30.240000000000002</v>
      </c>
      <c r="G19" s="18">
        <f>[15]Agosto!$J$10</f>
        <v>24.48</v>
      </c>
      <c r="H19" s="18">
        <f>[15]Agosto!$J$11</f>
        <v>42.12</v>
      </c>
      <c r="I19" s="18">
        <f>[15]Agosto!$J$12</f>
        <v>36.36</v>
      </c>
      <c r="J19" s="18">
        <f>[15]Agosto!$J$13</f>
        <v>41.76</v>
      </c>
      <c r="K19" s="18">
        <f>[15]Agosto!$J$14</f>
        <v>39.24</v>
      </c>
      <c r="L19" s="18">
        <f>[15]Agosto!$J$15</f>
        <v>23.400000000000002</v>
      </c>
      <c r="M19" s="18">
        <f>[15]Agosto!$J$16</f>
        <v>29.52</v>
      </c>
      <c r="N19" s="18">
        <f>[15]Agosto!$J$17</f>
        <v>47.88</v>
      </c>
      <c r="O19" s="18">
        <f>[15]Agosto!$J$18</f>
        <v>41.76</v>
      </c>
      <c r="P19" s="18">
        <f>[15]Agosto!$J$19</f>
        <v>20.52</v>
      </c>
      <c r="Q19" s="18">
        <f>[15]Agosto!$J$20</f>
        <v>23.040000000000003</v>
      </c>
      <c r="R19" s="18">
        <f>[15]Agosto!$J$21</f>
        <v>19.8</v>
      </c>
      <c r="S19" s="18">
        <f>[15]Agosto!$J$22</f>
        <v>33.840000000000003</v>
      </c>
      <c r="T19" s="18">
        <f>[15]Agosto!$J$23</f>
        <v>25.2</v>
      </c>
      <c r="U19" s="18">
        <f>[15]Agosto!$J$24</f>
        <v>27.36</v>
      </c>
      <c r="V19" s="18">
        <f>[15]Agosto!$J$25</f>
        <v>38.880000000000003</v>
      </c>
      <c r="W19" s="18">
        <f>[15]Agosto!$J$26</f>
        <v>39.24</v>
      </c>
      <c r="X19" s="18">
        <f>[15]Agosto!$J$27</f>
        <v>47.88</v>
      </c>
      <c r="Y19" s="18">
        <f>[15]Agosto!$J$28</f>
        <v>35.64</v>
      </c>
      <c r="Z19" s="18">
        <f>[15]Agosto!$J$29</f>
        <v>34.56</v>
      </c>
      <c r="AA19" s="18">
        <f>[15]Agosto!$J$30</f>
        <v>36.72</v>
      </c>
      <c r="AB19" s="18">
        <f>[15]Agosto!$J$31</f>
        <v>29.880000000000003</v>
      </c>
      <c r="AC19" s="18">
        <f>[15]Agosto!$J$32</f>
        <v>23.400000000000002</v>
      </c>
      <c r="AD19" s="18">
        <f>[15]Agosto!$J$33</f>
        <v>23.759999999999998</v>
      </c>
      <c r="AE19" s="18">
        <f>[15]Agosto!$J$34</f>
        <v>37.440000000000005</v>
      </c>
      <c r="AF19" s="18">
        <f>[15]Agosto!$J$35</f>
        <v>42.12</v>
      </c>
      <c r="AG19" s="35">
        <f t="shared" si="2"/>
        <v>47.88</v>
      </c>
      <c r="AH19" s="2"/>
    </row>
    <row r="20" spans="1:34" ht="17.100000000000001" customHeight="1" x14ac:dyDescent="0.2">
      <c r="A20" s="16" t="s">
        <v>10</v>
      </c>
      <c r="B20" s="18">
        <f>[16]Agosto!$J$5</f>
        <v>35.28</v>
      </c>
      <c r="C20" s="18">
        <f>[16]Agosto!$J$6</f>
        <v>34.92</v>
      </c>
      <c r="D20" s="18">
        <f>[16]Agosto!$J$7</f>
        <v>36.72</v>
      </c>
      <c r="E20" s="18">
        <f>[16]Agosto!$J$8</f>
        <v>21.96</v>
      </c>
      <c r="F20" s="18">
        <f>[16]Agosto!$J$9</f>
        <v>34.200000000000003</v>
      </c>
      <c r="G20" s="18">
        <f>[16]Agosto!$J$10</f>
        <v>28.44</v>
      </c>
      <c r="H20" s="18">
        <f>[16]Agosto!$J$11</f>
        <v>38.880000000000003</v>
      </c>
      <c r="I20" s="18">
        <f>[16]Agosto!$J$12</f>
        <v>42.480000000000004</v>
      </c>
      <c r="J20" s="18">
        <f>[16]Agosto!$J$13</f>
        <v>43.2</v>
      </c>
      <c r="K20" s="18">
        <f>[16]Agosto!$J$14</f>
        <v>34.92</v>
      </c>
      <c r="L20" s="18">
        <f>[16]Agosto!$J$15</f>
        <v>20.52</v>
      </c>
      <c r="M20" s="18">
        <f>[16]Agosto!$J$16</f>
        <v>27</v>
      </c>
      <c r="N20" s="18">
        <f>[16]Agosto!$J$17</f>
        <v>50.76</v>
      </c>
      <c r="O20" s="18">
        <f>[16]Agosto!$J$18</f>
        <v>42.12</v>
      </c>
      <c r="P20" s="18">
        <f>[16]Agosto!$J$19</f>
        <v>50.4</v>
      </c>
      <c r="Q20" s="18">
        <f>[16]Agosto!$J$20</f>
        <v>27.36</v>
      </c>
      <c r="R20" s="18">
        <f>[16]Agosto!$J$21</f>
        <v>23.400000000000002</v>
      </c>
      <c r="S20" s="18">
        <f>[16]Agosto!$J$22</f>
        <v>34.200000000000003</v>
      </c>
      <c r="T20" s="18">
        <f>[16]Agosto!$J$23</f>
        <v>30.96</v>
      </c>
      <c r="U20" s="18">
        <f>[16]Agosto!$J$24</f>
        <v>32.04</v>
      </c>
      <c r="V20" s="18">
        <f>[16]Agosto!$J$25</f>
        <v>32.4</v>
      </c>
      <c r="W20" s="18">
        <f>[16]Agosto!$J$26</f>
        <v>41.76</v>
      </c>
      <c r="X20" s="18">
        <f>[16]Agosto!$J$27</f>
        <v>36</v>
      </c>
      <c r="Y20" s="18">
        <f>[16]Agosto!$J$28</f>
        <v>29.52</v>
      </c>
      <c r="Z20" s="18">
        <f>[16]Agosto!$J$29</f>
        <v>29.52</v>
      </c>
      <c r="AA20" s="18">
        <f>[16]Agosto!$J$30</f>
        <v>38.519999999999996</v>
      </c>
      <c r="AB20" s="18">
        <f>[16]Agosto!$J$31</f>
        <v>39.24</v>
      </c>
      <c r="AC20" s="18">
        <f>[16]Agosto!$J$32</f>
        <v>31.680000000000003</v>
      </c>
      <c r="AD20" s="18">
        <f>[16]Agosto!$J$33</f>
        <v>23.040000000000003</v>
      </c>
      <c r="AE20" s="18">
        <f>[16]Agosto!$J$34</f>
        <v>35.28</v>
      </c>
      <c r="AF20" s="18">
        <f>[16]Agosto!$J$35</f>
        <v>34.92</v>
      </c>
      <c r="AG20" s="35">
        <f t="shared" si="2"/>
        <v>50.76</v>
      </c>
      <c r="AH20" s="2"/>
    </row>
    <row r="21" spans="1:34" ht="17.100000000000001" customHeight="1" x14ac:dyDescent="0.2">
      <c r="A21" s="16" t="s">
        <v>11</v>
      </c>
      <c r="B21" s="18">
        <f>[17]Agosto!$J$5</f>
        <v>33.480000000000004</v>
      </c>
      <c r="C21" s="18">
        <f>[17]Agosto!$J$6</f>
        <v>30.240000000000002</v>
      </c>
      <c r="D21" s="18">
        <f>[17]Agosto!$J$7</f>
        <v>31.680000000000003</v>
      </c>
      <c r="E21" s="18">
        <f>[17]Agosto!$J$8</f>
        <v>18.36</v>
      </c>
      <c r="F21" s="18">
        <f>[17]Agosto!$J$9</f>
        <v>24.48</v>
      </c>
      <c r="G21" s="18">
        <f>[17]Agosto!$J$10</f>
        <v>19.440000000000001</v>
      </c>
      <c r="H21" s="18">
        <f>[17]Agosto!$J$11</f>
        <v>39.6</v>
      </c>
      <c r="I21" s="18">
        <f>[17]Agosto!$J$12</f>
        <v>42.84</v>
      </c>
      <c r="J21" s="18">
        <f>[17]Agosto!$J$13</f>
        <v>48.96</v>
      </c>
      <c r="K21" s="18">
        <f>[17]Agosto!$J$14</f>
        <v>33.840000000000003</v>
      </c>
      <c r="L21" s="18">
        <f>[17]Agosto!$J$15</f>
        <v>24.48</v>
      </c>
      <c r="M21" s="18">
        <f>[17]Agosto!$J$16</f>
        <v>25.56</v>
      </c>
      <c r="N21" s="18">
        <f>[17]Agosto!$J$17</f>
        <v>45</v>
      </c>
      <c r="O21" s="18">
        <f>[17]Agosto!$J$18</f>
        <v>40.680000000000007</v>
      </c>
      <c r="P21" s="18">
        <f>[17]Agosto!$J$19</f>
        <v>28.44</v>
      </c>
      <c r="Q21" s="18">
        <f>[17]Agosto!$J$20</f>
        <v>24.12</v>
      </c>
      <c r="R21" s="18">
        <f>[17]Agosto!$J$21</f>
        <v>24.840000000000003</v>
      </c>
      <c r="S21" s="18">
        <f>[17]Agosto!$J$22</f>
        <v>30.240000000000002</v>
      </c>
      <c r="T21" s="18">
        <f>[17]Agosto!$J$23</f>
        <v>23.040000000000003</v>
      </c>
      <c r="U21" s="18">
        <f>[17]Agosto!$J$24</f>
        <v>30.6</v>
      </c>
      <c r="V21" s="18">
        <f>[17]Agosto!$J$25</f>
        <v>33.840000000000003</v>
      </c>
      <c r="W21" s="18">
        <f>[17]Agosto!$J$26</f>
        <v>34.56</v>
      </c>
      <c r="X21" s="18">
        <f>[17]Agosto!$J$27</f>
        <v>30.240000000000002</v>
      </c>
      <c r="Y21" s="18">
        <f>[17]Agosto!$J$28</f>
        <v>27.36</v>
      </c>
      <c r="Z21" s="18">
        <f>[17]Agosto!$J$29</f>
        <v>28.44</v>
      </c>
      <c r="AA21" s="18">
        <f>[17]Agosto!$J$30</f>
        <v>36</v>
      </c>
      <c r="AB21" s="18">
        <f>[17]Agosto!$J$31</f>
        <v>29.52</v>
      </c>
      <c r="AC21" s="18">
        <f>[17]Agosto!$J$32</f>
        <v>27.720000000000002</v>
      </c>
      <c r="AD21" s="18">
        <f>[17]Agosto!$J$33</f>
        <v>25.56</v>
      </c>
      <c r="AE21" s="18">
        <f>[17]Agosto!$J$34</f>
        <v>36.36</v>
      </c>
      <c r="AF21" s="18">
        <f>[17]Agosto!$J$35</f>
        <v>23.040000000000003</v>
      </c>
      <c r="AG21" s="35">
        <f>MAX(B21:AF21)</f>
        <v>48.96</v>
      </c>
      <c r="AH21" s="2"/>
    </row>
    <row r="22" spans="1:34" ht="17.100000000000001" customHeight="1" x14ac:dyDescent="0.2">
      <c r="A22" s="16" t="s">
        <v>12</v>
      </c>
      <c r="B22" s="18">
        <f>[18]Agosto!$J$5</f>
        <v>23.759999999999998</v>
      </c>
      <c r="C22" s="18">
        <f>[18]Agosto!$J$6</f>
        <v>16.920000000000002</v>
      </c>
      <c r="D22" s="18">
        <f>[18]Agosto!$J$7</f>
        <v>23.040000000000003</v>
      </c>
      <c r="E22" s="18">
        <f>[18]Agosto!$J$8</f>
        <v>13.68</v>
      </c>
      <c r="F22" s="18">
        <f>[18]Agosto!$J$9</f>
        <v>19.8</v>
      </c>
      <c r="G22" s="18">
        <f>[18]Agosto!$J$10</f>
        <v>19.079999999999998</v>
      </c>
      <c r="H22" s="18">
        <f>[18]Agosto!$J$11</f>
        <v>33.480000000000004</v>
      </c>
      <c r="I22" s="18">
        <f>[18]Agosto!$J$12</f>
        <v>32.04</v>
      </c>
      <c r="J22" s="18">
        <f>[18]Agosto!$J$13</f>
        <v>42.12</v>
      </c>
      <c r="K22" s="18">
        <f>[18]Agosto!$J$14</f>
        <v>33.480000000000004</v>
      </c>
      <c r="L22" s="18">
        <f>[18]Agosto!$J$15</f>
        <v>20.16</v>
      </c>
      <c r="M22" s="18">
        <f>[18]Agosto!$J$16</f>
        <v>25.2</v>
      </c>
      <c r="N22" s="18">
        <f>[18]Agosto!$J$17</f>
        <v>38.159999999999997</v>
      </c>
      <c r="O22" s="18">
        <f>[18]Agosto!$J$18</f>
        <v>42.480000000000004</v>
      </c>
      <c r="P22" s="18">
        <f>[18]Agosto!$J$19</f>
        <v>25.56</v>
      </c>
      <c r="Q22" s="18">
        <f>[18]Agosto!$J$20</f>
        <v>23.040000000000003</v>
      </c>
      <c r="R22" s="18">
        <f>[18]Agosto!$J$21</f>
        <v>25.56</v>
      </c>
      <c r="S22" s="18">
        <f>[18]Agosto!$J$22</f>
        <v>21.240000000000002</v>
      </c>
      <c r="T22" s="18">
        <f>[18]Agosto!$J$23</f>
        <v>19.440000000000001</v>
      </c>
      <c r="U22" s="18">
        <f>[18]Agosto!$J$24</f>
        <v>25.2</v>
      </c>
      <c r="V22" s="18">
        <f>[18]Agosto!$J$25</f>
        <v>26.28</v>
      </c>
      <c r="W22" s="18">
        <f>[18]Agosto!$J$26</f>
        <v>35.28</v>
      </c>
      <c r="X22" s="18">
        <f>[18]Agosto!$J$27</f>
        <v>20.16</v>
      </c>
      <c r="Y22" s="18">
        <f>[18]Agosto!$J$28</f>
        <v>24.48</v>
      </c>
      <c r="Z22" s="18">
        <f>[18]Agosto!$J$29</f>
        <v>25.92</v>
      </c>
      <c r="AA22" s="18">
        <f>[18]Agosto!$J$30</f>
        <v>34.92</v>
      </c>
      <c r="AB22" s="18">
        <f>[18]Agosto!$J$31</f>
        <v>39.96</v>
      </c>
      <c r="AC22" s="18">
        <f>[18]Agosto!$J$32</f>
        <v>23.040000000000003</v>
      </c>
      <c r="AD22" s="18">
        <f>[18]Agosto!$J$33</f>
        <v>19.8</v>
      </c>
      <c r="AE22" s="18">
        <f>[18]Agosto!$J$34</f>
        <v>28.08</v>
      </c>
      <c r="AF22" s="18">
        <f>[18]Agosto!$J$35</f>
        <v>26.28</v>
      </c>
      <c r="AG22" s="35">
        <f t="shared" si="2"/>
        <v>42.480000000000004</v>
      </c>
      <c r="AH22" s="2"/>
    </row>
    <row r="23" spans="1:34" ht="17.100000000000001" customHeight="1" x14ac:dyDescent="0.2">
      <c r="A23" s="16" t="s">
        <v>13</v>
      </c>
      <c r="B23" s="18">
        <f>[19]Agosto!$J$5</f>
        <v>32.76</v>
      </c>
      <c r="C23" s="18">
        <f>[19]Agosto!$J$6</f>
        <v>33.840000000000003</v>
      </c>
      <c r="D23" s="18">
        <f>[19]Agosto!$J$7</f>
        <v>36.72</v>
      </c>
      <c r="E23" s="18">
        <f>[19]Agosto!$J$8</f>
        <v>28.44</v>
      </c>
      <c r="F23" s="18">
        <f>[19]Agosto!$J$9</f>
        <v>37.440000000000005</v>
      </c>
      <c r="G23" s="18">
        <f>[19]Agosto!$J$10</f>
        <v>30.6</v>
      </c>
      <c r="H23" s="18">
        <f>[19]Agosto!$J$11</f>
        <v>45.72</v>
      </c>
      <c r="I23" s="18">
        <f>[19]Agosto!$J$12</f>
        <v>47.519999999999996</v>
      </c>
      <c r="J23" s="18">
        <f>[19]Agosto!$J$13</f>
        <v>47.88</v>
      </c>
      <c r="K23" s="18">
        <f>[19]Agosto!$J$14</f>
        <v>56.519999999999996</v>
      </c>
      <c r="L23" s="18">
        <f>[19]Agosto!$J$15</f>
        <v>20.88</v>
      </c>
      <c r="M23" s="18">
        <f>[19]Agosto!$J$16</f>
        <v>37.080000000000005</v>
      </c>
      <c r="N23" s="18">
        <f>[19]Agosto!$J$17</f>
        <v>46.800000000000004</v>
      </c>
      <c r="O23" s="18">
        <f>[19]Agosto!$J$18</f>
        <v>45.36</v>
      </c>
      <c r="P23" s="18">
        <f>[19]Agosto!$J$19</f>
        <v>30.96</v>
      </c>
      <c r="Q23" s="18">
        <f>[19]Agosto!$J$20</f>
        <v>18.36</v>
      </c>
      <c r="R23" s="18">
        <f>[19]Agosto!$J$21</f>
        <v>28.08</v>
      </c>
      <c r="S23" s="18">
        <f>[19]Agosto!$J$22</f>
        <v>33.119999999999997</v>
      </c>
      <c r="T23" s="18">
        <f>[19]Agosto!$J$23</f>
        <v>30.6</v>
      </c>
      <c r="U23" s="18">
        <f>[19]Agosto!$J$24</f>
        <v>45</v>
      </c>
      <c r="V23" s="18">
        <f>[19]Agosto!$J$25</f>
        <v>46.800000000000004</v>
      </c>
      <c r="W23" s="18">
        <f>[19]Agosto!$J$26</f>
        <v>48.24</v>
      </c>
      <c r="X23" s="18">
        <f>[19]Agosto!$J$27</f>
        <v>36.36</v>
      </c>
      <c r="Y23" s="18">
        <f>[19]Agosto!$J$28</f>
        <v>37.080000000000005</v>
      </c>
      <c r="Z23" s="18">
        <f>[19]Agosto!$J$29</f>
        <v>44.64</v>
      </c>
      <c r="AA23" s="18">
        <f>[19]Agosto!$J$30</f>
        <v>47.16</v>
      </c>
      <c r="AB23" s="18">
        <f>[19]Agosto!$J$31</f>
        <v>42.480000000000004</v>
      </c>
      <c r="AC23" s="18">
        <f>[19]Agosto!$J$32</f>
        <v>27.36</v>
      </c>
      <c r="AD23" s="18">
        <f>[19]Agosto!$J$33</f>
        <v>16.559999999999999</v>
      </c>
      <c r="AE23" s="18">
        <f>[19]Agosto!$J$34</f>
        <v>36.36</v>
      </c>
      <c r="AF23" s="18">
        <f>[19]Agosto!$J$35</f>
        <v>43.92</v>
      </c>
      <c r="AG23" s="35">
        <f t="shared" si="2"/>
        <v>56.519999999999996</v>
      </c>
      <c r="AH23" s="2"/>
    </row>
    <row r="24" spans="1:34" ht="17.100000000000001" customHeight="1" x14ac:dyDescent="0.2">
      <c r="A24" s="16" t="s">
        <v>14</v>
      </c>
      <c r="B24" s="18">
        <f>[20]Agosto!$J$5</f>
        <v>26.64</v>
      </c>
      <c r="C24" s="18">
        <f>[20]Agosto!$J$6</f>
        <v>28.8</v>
      </c>
      <c r="D24" s="18">
        <f>[20]Agosto!$J$7</f>
        <v>28.08</v>
      </c>
      <c r="E24" s="18">
        <f>[20]Agosto!$J$8</f>
        <v>23.759999999999998</v>
      </c>
      <c r="F24" s="18">
        <f>[20]Agosto!$J$9</f>
        <v>35.64</v>
      </c>
      <c r="G24" s="18">
        <f>[20]Agosto!$J$10</f>
        <v>28.44</v>
      </c>
      <c r="H24" s="18">
        <f>[20]Agosto!$J$11</f>
        <v>36</v>
      </c>
      <c r="I24" s="18">
        <f>[20]Agosto!$J$12</f>
        <v>38.519999999999996</v>
      </c>
      <c r="J24" s="18">
        <f>[20]Agosto!$J$13</f>
        <v>33.119999999999997</v>
      </c>
      <c r="K24" s="18">
        <f>[20]Agosto!$J$14</f>
        <v>39.96</v>
      </c>
      <c r="L24" s="18">
        <f>[20]Agosto!$J$15</f>
        <v>32.04</v>
      </c>
      <c r="M24" s="18">
        <f>[20]Agosto!$J$16</f>
        <v>19.8</v>
      </c>
      <c r="N24" s="18">
        <f>[20]Agosto!$J$17</f>
        <v>35.28</v>
      </c>
      <c r="O24" s="18">
        <f>[20]Agosto!$J$18</f>
        <v>48.6</v>
      </c>
      <c r="P24" s="18">
        <f>[20]Agosto!$J$19</f>
        <v>40.680000000000007</v>
      </c>
      <c r="Q24" s="18">
        <f>[20]Agosto!$J$20</f>
        <v>22.32</v>
      </c>
      <c r="R24" s="18">
        <f>[20]Agosto!$J$21</f>
        <v>25.2</v>
      </c>
      <c r="S24" s="18">
        <f>[20]Agosto!$J$22</f>
        <v>23.400000000000002</v>
      </c>
      <c r="T24" s="18">
        <f>[20]Agosto!$J$23</f>
        <v>33.480000000000004</v>
      </c>
      <c r="U24" s="18">
        <f>[20]Agosto!$J$24</f>
        <v>30.240000000000002</v>
      </c>
      <c r="V24" s="18">
        <f>[20]Agosto!$J$25</f>
        <v>43.92</v>
      </c>
      <c r="W24" s="18">
        <f>[20]Agosto!$J$26</f>
        <v>34.56</v>
      </c>
      <c r="X24" s="18">
        <f>[20]Agosto!$J$27</f>
        <v>42.12</v>
      </c>
      <c r="Y24" s="18">
        <f>[20]Agosto!$J$28</f>
        <v>49.680000000000007</v>
      </c>
      <c r="Z24" s="18">
        <f>[20]Agosto!$J$29</f>
        <v>33.840000000000003</v>
      </c>
      <c r="AA24" s="18">
        <f>[20]Agosto!$J$30</f>
        <v>43.56</v>
      </c>
      <c r="AB24" s="18">
        <f>[20]Agosto!$J$31</f>
        <v>42.84</v>
      </c>
      <c r="AC24" s="18">
        <f>[20]Agosto!$J$32</f>
        <v>25.92</v>
      </c>
      <c r="AD24" s="18">
        <f>[20]Agosto!$J$33</f>
        <v>28.8</v>
      </c>
      <c r="AE24" s="18">
        <f>[20]Agosto!$J$34</f>
        <v>29.880000000000003</v>
      </c>
      <c r="AF24" s="18">
        <f>[20]Agosto!$J$35</f>
        <v>36.36</v>
      </c>
      <c r="AG24" s="35">
        <f t="shared" si="2"/>
        <v>49.680000000000007</v>
      </c>
      <c r="AH24" s="2"/>
    </row>
    <row r="25" spans="1:34" ht="17.100000000000001" customHeight="1" x14ac:dyDescent="0.2">
      <c r="A25" s="16" t="s">
        <v>15</v>
      </c>
      <c r="B25" s="18">
        <f>[21]Agosto!$J$5</f>
        <v>54</v>
      </c>
      <c r="C25" s="18">
        <f>[21]Agosto!$J$6</f>
        <v>32.76</v>
      </c>
      <c r="D25" s="18">
        <f>[21]Agosto!$J$7</f>
        <v>48.96</v>
      </c>
      <c r="E25" s="18">
        <f>[21]Agosto!$J$8</f>
        <v>27.36</v>
      </c>
      <c r="F25" s="18">
        <f>[21]Agosto!$J$9</f>
        <v>35.64</v>
      </c>
      <c r="G25" s="18">
        <f>[21]Agosto!$J$10</f>
        <v>23.040000000000003</v>
      </c>
      <c r="H25" s="18">
        <f>[21]Agosto!$J$11</f>
        <v>53.64</v>
      </c>
      <c r="I25" s="18">
        <f>[21]Agosto!$J$12</f>
        <v>55.800000000000004</v>
      </c>
      <c r="J25" s="18">
        <f>[21]Agosto!$J$13</f>
        <v>44.64</v>
      </c>
      <c r="K25" s="18">
        <f>[21]Agosto!$J$14</f>
        <v>46.800000000000004</v>
      </c>
      <c r="L25" s="18">
        <f>[21]Agosto!$J$15</f>
        <v>30.96</v>
      </c>
      <c r="M25" s="18">
        <f>[21]Agosto!$J$16</f>
        <v>29.880000000000003</v>
      </c>
      <c r="N25" s="18">
        <f>[21]Agosto!$J$17</f>
        <v>54.72</v>
      </c>
      <c r="O25" s="18">
        <f>[21]Agosto!$J$18</f>
        <v>55.800000000000004</v>
      </c>
      <c r="P25" s="18">
        <f>[21]Agosto!$J$19</f>
        <v>41.4</v>
      </c>
      <c r="Q25" s="18">
        <f>[21]Agosto!$J$20</f>
        <v>36.72</v>
      </c>
      <c r="R25" s="18">
        <f>[21]Agosto!$J$21</f>
        <v>23.040000000000003</v>
      </c>
      <c r="S25" s="18">
        <f>[21]Agosto!$J$22</f>
        <v>45</v>
      </c>
      <c r="T25" s="18">
        <f>[21]Agosto!$J$23</f>
        <v>42.480000000000004</v>
      </c>
      <c r="U25" s="18">
        <f>[21]Agosto!$J$24</f>
        <v>43.2</v>
      </c>
      <c r="V25" s="18">
        <f>[21]Agosto!$J$25</f>
        <v>45.72</v>
      </c>
      <c r="W25" s="18">
        <f>[21]Agosto!$J$26</f>
        <v>43.56</v>
      </c>
      <c r="X25" s="18">
        <f>[21]Agosto!$J$27</f>
        <v>43.56</v>
      </c>
      <c r="Y25" s="18">
        <f>[21]Agosto!$J$28</f>
        <v>35.64</v>
      </c>
      <c r="Z25" s="18">
        <f>[21]Agosto!$J$29</f>
        <v>37.080000000000005</v>
      </c>
      <c r="AA25" s="18">
        <f>[21]Agosto!$J$30</f>
        <v>45.72</v>
      </c>
      <c r="AB25" s="18">
        <f>[21]Agosto!$J$31</f>
        <v>41.76</v>
      </c>
      <c r="AC25" s="18">
        <f>[21]Agosto!$J$32</f>
        <v>32.04</v>
      </c>
      <c r="AD25" s="18">
        <f>[21]Agosto!$J$33</f>
        <v>46.080000000000005</v>
      </c>
      <c r="AE25" s="18">
        <f>[21]Agosto!$J$34</f>
        <v>42.480000000000004</v>
      </c>
      <c r="AF25" s="18">
        <f>[21]Agosto!$J$35</f>
        <v>35.64</v>
      </c>
      <c r="AG25" s="35">
        <f t="shared" si="2"/>
        <v>55.800000000000004</v>
      </c>
      <c r="AH25" s="2"/>
    </row>
    <row r="26" spans="1:34" ht="17.100000000000001" customHeight="1" x14ac:dyDescent="0.2">
      <c r="A26" s="16" t="s">
        <v>16</v>
      </c>
      <c r="B26" s="18">
        <f>[22]Agosto!$J$5</f>
        <v>39.96</v>
      </c>
      <c r="C26" s="18">
        <f>[22]Agosto!$J$6</f>
        <v>29.880000000000003</v>
      </c>
      <c r="D26" s="18">
        <f>[22]Agosto!$J$7</f>
        <v>28.08</v>
      </c>
      <c r="E26" s="18">
        <f>[22]Agosto!$J$8</f>
        <v>26.64</v>
      </c>
      <c r="F26" s="18">
        <f>[22]Agosto!$J$9</f>
        <v>32.04</v>
      </c>
      <c r="G26" s="18">
        <f>[22]Agosto!$J$10</f>
        <v>19.8</v>
      </c>
      <c r="H26" s="18">
        <f>[22]Agosto!$J$11</f>
        <v>52.92</v>
      </c>
      <c r="I26" s="18">
        <f>[22]Agosto!$J$12</f>
        <v>59.4</v>
      </c>
      <c r="J26" s="18">
        <f>[22]Agosto!$J$13</f>
        <v>43.56</v>
      </c>
      <c r="K26" s="18">
        <f>[22]Agosto!$J$14</f>
        <v>40.680000000000007</v>
      </c>
      <c r="L26" s="18">
        <f>[22]Agosto!$J$15</f>
        <v>27</v>
      </c>
      <c r="M26" s="18">
        <f>[22]Agosto!$J$16</f>
        <v>34.56</v>
      </c>
      <c r="N26" s="18">
        <f>[22]Agosto!$J$17</f>
        <v>50.04</v>
      </c>
      <c r="O26" s="18">
        <f>[22]Agosto!$J$18</f>
        <v>54.36</v>
      </c>
      <c r="P26" s="18">
        <f>[22]Agosto!$J$19</f>
        <v>21.96</v>
      </c>
      <c r="Q26" s="18">
        <f>[22]Agosto!$J$20</f>
        <v>24.840000000000003</v>
      </c>
      <c r="R26" s="18">
        <f>[22]Agosto!$J$21</f>
        <v>36.36</v>
      </c>
      <c r="S26" s="18">
        <f>[22]Agosto!$J$22</f>
        <v>29.880000000000003</v>
      </c>
      <c r="T26" s="18">
        <f>[22]Agosto!$J$23</f>
        <v>32.4</v>
      </c>
      <c r="U26" s="18">
        <f>[22]Agosto!$J$24</f>
        <v>38.519999999999996</v>
      </c>
      <c r="V26" s="18">
        <f>[22]Agosto!$J$25</f>
        <v>46.440000000000005</v>
      </c>
      <c r="W26" s="18">
        <f>[22]Agosto!$J$26</f>
        <v>43.92</v>
      </c>
      <c r="X26" s="18">
        <f>[22]Agosto!$J$27</f>
        <v>34.92</v>
      </c>
      <c r="Y26" s="18">
        <f>[22]Agosto!$J$28</f>
        <v>31.319999999999997</v>
      </c>
      <c r="Z26" s="18">
        <f>[22]Agosto!$J$29</f>
        <v>31.680000000000003</v>
      </c>
      <c r="AA26" s="18" t="str">
        <f>[22]Agosto!$J$30</f>
        <v>*</v>
      </c>
      <c r="AB26" s="18">
        <f>[22]Agosto!$J$31</f>
        <v>31.680000000000003</v>
      </c>
      <c r="AC26" s="18">
        <f>[22]Agosto!$J$32</f>
        <v>30.6</v>
      </c>
      <c r="AD26" s="18">
        <f>[22]Agosto!$J$33</f>
        <v>20.88</v>
      </c>
      <c r="AE26" s="18">
        <f>[22]Agosto!$J$34</f>
        <v>30.96</v>
      </c>
      <c r="AF26" s="18">
        <f>[22]Agosto!$J$35</f>
        <v>43.92</v>
      </c>
      <c r="AG26" s="35">
        <f t="shared" ref="AG26:AG32" si="3">MAX(B26:AF26)</f>
        <v>59.4</v>
      </c>
      <c r="AH26" s="2"/>
    </row>
    <row r="27" spans="1:34" ht="17.100000000000001" customHeight="1" x14ac:dyDescent="0.2">
      <c r="A27" s="16" t="s">
        <v>17</v>
      </c>
      <c r="B27" s="18">
        <f>[23]Agosto!$J$5</f>
        <v>40.680000000000007</v>
      </c>
      <c r="C27" s="18">
        <f>[23]Agosto!$J$6</f>
        <v>50.76</v>
      </c>
      <c r="D27" s="18">
        <f>[23]Agosto!$J$7</f>
        <v>40.680000000000007</v>
      </c>
      <c r="E27" s="18">
        <f>[23]Agosto!$J$8</f>
        <v>23.040000000000003</v>
      </c>
      <c r="F27" s="18">
        <f>[23]Agosto!$J$9</f>
        <v>45.36</v>
      </c>
      <c r="G27" s="18">
        <f>[23]Agosto!$J$10</f>
        <v>33.480000000000004</v>
      </c>
      <c r="H27" s="18">
        <f>[23]Agosto!$J$11</f>
        <v>49.32</v>
      </c>
      <c r="I27" s="18">
        <f>[23]Agosto!$J$12</f>
        <v>60.12</v>
      </c>
      <c r="J27" s="18">
        <f>[23]Agosto!$J$13</f>
        <v>47.519999999999996</v>
      </c>
      <c r="K27" s="18">
        <f>[23]Agosto!$J$14</f>
        <v>39.24</v>
      </c>
      <c r="L27" s="18">
        <f>[23]Agosto!$J$15</f>
        <v>18</v>
      </c>
      <c r="M27" s="18">
        <f>[23]Agosto!$J$16</f>
        <v>27.720000000000002</v>
      </c>
      <c r="N27" s="18">
        <f>[23]Agosto!$J$17</f>
        <v>50.76</v>
      </c>
      <c r="O27" s="18">
        <f>[23]Agosto!$J$18</f>
        <v>54.36</v>
      </c>
      <c r="P27" s="18">
        <f>[23]Agosto!$J$19</f>
        <v>25.2</v>
      </c>
      <c r="Q27" s="18">
        <f>[23]Agosto!$J$20</f>
        <v>23.759999999999998</v>
      </c>
      <c r="R27" s="18">
        <f>[23]Agosto!$J$21</f>
        <v>25.92</v>
      </c>
      <c r="S27" s="18">
        <f>[23]Agosto!$J$22</f>
        <v>26.64</v>
      </c>
      <c r="T27" s="18">
        <f>[23]Agosto!$J$23</f>
        <v>25.2</v>
      </c>
      <c r="U27" s="18">
        <f>[23]Agosto!$J$24</f>
        <v>33.840000000000003</v>
      </c>
      <c r="V27" s="18">
        <v>40.32</v>
      </c>
      <c r="W27" s="18">
        <v>50.4</v>
      </c>
      <c r="X27" s="18">
        <v>39.24</v>
      </c>
      <c r="Y27" s="18">
        <v>33.479999999999997</v>
      </c>
      <c r="Z27" s="18">
        <v>29.16</v>
      </c>
      <c r="AA27" s="18">
        <v>37.44</v>
      </c>
      <c r="AB27" s="18">
        <v>37.44</v>
      </c>
      <c r="AC27" s="18">
        <v>21.24</v>
      </c>
      <c r="AD27" s="18">
        <v>24.12</v>
      </c>
      <c r="AE27" s="18">
        <v>44.64</v>
      </c>
      <c r="AF27" s="18">
        <v>38.520000000000003</v>
      </c>
      <c r="AG27" s="35">
        <f t="shared" si="3"/>
        <v>60.12</v>
      </c>
      <c r="AH27" s="2"/>
    </row>
    <row r="28" spans="1:34" ht="17.100000000000001" customHeight="1" x14ac:dyDescent="0.2">
      <c r="A28" s="16" t="s">
        <v>18</v>
      </c>
      <c r="B28" s="18">
        <f>[24]Agosto!$J$5</f>
        <v>39.24</v>
      </c>
      <c r="C28" s="18">
        <f>[24]Agosto!$J$6</f>
        <v>31.319999999999997</v>
      </c>
      <c r="D28" s="18">
        <f>[24]Agosto!$J$7</f>
        <v>32.04</v>
      </c>
      <c r="E28" s="18">
        <f>[24]Agosto!$J$8</f>
        <v>28.44</v>
      </c>
      <c r="F28" s="18">
        <f>[24]Agosto!$J$9</f>
        <v>31.680000000000003</v>
      </c>
      <c r="G28" s="18">
        <f>[24]Agosto!$J$10</f>
        <v>33.119999999999997</v>
      </c>
      <c r="H28" s="18">
        <f>[24]Agosto!$J$11</f>
        <v>44.28</v>
      </c>
      <c r="I28" s="18">
        <f>[24]Agosto!$J$12</f>
        <v>44.28</v>
      </c>
      <c r="J28" s="18">
        <f>[24]Agosto!$J$13</f>
        <v>46.440000000000005</v>
      </c>
      <c r="K28" s="18">
        <f>[24]Agosto!$J$14</f>
        <v>46.440000000000005</v>
      </c>
      <c r="L28" s="18">
        <f>[24]Agosto!$J$15</f>
        <v>32.76</v>
      </c>
      <c r="M28" s="18">
        <f>[24]Agosto!$J$16</f>
        <v>36.36</v>
      </c>
      <c r="N28" s="18">
        <f>[24]Agosto!$J$17</f>
        <v>52.2</v>
      </c>
      <c r="O28" s="18">
        <f>[24]Agosto!$J$18</f>
        <v>51.12</v>
      </c>
      <c r="P28" s="18">
        <f>[24]Agosto!$J$19</f>
        <v>48.24</v>
      </c>
      <c r="Q28" s="18">
        <f>[24]Agosto!$J$20</f>
        <v>34.200000000000003</v>
      </c>
      <c r="R28" s="18">
        <f>[24]Agosto!$J$21</f>
        <v>28.08</v>
      </c>
      <c r="S28" s="18">
        <f>[24]Agosto!$J$22</f>
        <v>36</v>
      </c>
      <c r="T28" s="18">
        <f>[24]Agosto!$J$23</f>
        <v>34.200000000000003</v>
      </c>
      <c r="U28" s="18">
        <f>[24]Agosto!$J$24</f>
        <v>47.519999999999996</v>
      </c>
      <c r="V28" s="18">
        <f>[24]Agosto!$J$25</f>
        <v>38.880000000000003</v>
      </c>
      <c r="W28" s="18">
        <f>[24]Agosto!$J$26</f>
        <v>41.04</v>
      </c>
      <c r="X28" s="18">
        <f>[24]Agosto!$J$27</f>
        <v>36</v>
      </c>
      <c r="Y28" s="18">
        <f>[24]Agosto!$J$28</f>
        <v>39.24</v>
      </c>
      <c r="Z28" s="18">
        <f>[24]Agosto!$J$29</f>
        <v>37.080000000000005</v>
      </c>
      <c r="AA28" s="18">
        <f>[24]Agosto!$J$30</f>
        <v>38.159999999999997</v>
      </c>
      <c r="AB28" s="18">
        <f>[24]Agosto!$J$31</f>
        <v>38.880000000000003</v>
      </c>
      <c r="AC28" s="18">
        <f>[24]Agosto!$J$32</f>
        <v>37.800000000000004</v>
      </c>
      <c r="AD28" s="18">
        <f>[24]Agosto!$J$33</f>
        <v>44.64</v>
      </c>
      <c r="AE28" s="18" t="str">
        <f>[24]Agosto!$J$34</f>
        <v>*</v>
      </c>
      <c r="AF28" s="18" t="str">
        <f>[24]Agosto!$J$35</f>
        <v>*</v>
      </c>
      <c r="AG28" s="35">
        <f t="shared" si="3"/>
        <v>52.2</v>
      </c>
      <c r="AH28" s="2"/>
    </row>
    <row r="29" spans="1:34" ht="17.100000000000001" customHeight="1" x14ac:dyDescent="0.2">
      <c r="A29" s="16" t="s">
        <v>19</v>
      </c>
      <c r="B29" s="18">
        <f>[25]Agosto!$J$5</f>
        <v>37.080000000000005</v>
      </c>
      <c r="C29" s="18">
        <f>[25]Agosto!$J$6</f>
        <v>43.56</v>
      </c>
      <c r="D29" s="18">
        <f>[25]Agosto!$J$7</f>
        <v>34.200000000000003</v>
      </c>
      <c r="E29" s="18">
        <f>[25]Agosto!$J$8</f>
        <v>37.800000000000004</v>
      </c>
      <c r="F29" s="18">
        <f>[25]Agosto!$J$9</f>
        <v>38.159999999999997</v>
      </c>
      <c r="G29" s="18">
        <f>[25]Agosto!$J$10</f>
        <v>19.440000000000001</v>
      </c>
      <c r="H29" s="18">
        <f>[25]Agosto!$J$11</f>
        <v>44.28</v>
      </c>
      <c r="I29" s="18">
        <f>[25]Agosto!$J$12</f>
        <v>45.36</v>
      </c>
      <c r="J29" s="18">
        <f>[25]Agosto!$J$13</f>
        <v>38.880000000000003</v>
      </c>
      <c r="K29" s="18">
        <f>[25]Agosto!$J$14</f>
        <v>39.24</v>
      </c>
      <c r="L29" s="18">
        <f>[25]Agosto!$J$15</f>
        <v>23.759999999999998</v>
      </c>
      <c r="M29" s="18">
        <f>[25]Agosto!$J$16</f>
        <v>35.28</v>
      </c>
      <c r="N29" s="18">
        <f>[25]Agosto!$J$17</f>
        <v>54.36</v>
      </c>
      <c r="O29" s="18">
        <f>[25]Agosto!$J$18</f>
        <v>48.6</v>
      </c>
      <c r="P29" s="18">
        <f>[25]Agosto!$J$19</f>
        <v>28.44</v>
      </c>
      <c r="Q29" s="18">
        <f>[25]Agosto!$J$20</f>
        <v>33.840000000000003</v>
      </c>
      <c r="R29" s="18">
        <f>[25]Agosto!$J$21</f>
        <v>23.040000000000003</v>
      </c>
      <c r="S29" s="18">
        <f>[25]Agosto!$J$22</f>
        <v>42.480000000000004</v>
      </c>
      <c r="T29" s="18">
        <f>[25]Agosto!$J$23</f>
        <v>41.76</v>
      </c>
      <c r="U29" s="18">
        <f>[25]Agosto!$J$24</f>
        <v>43.92</v>
      </c>
      <c r="V29" s="18">
        <f>[25]Agosto!$J$25</f>
        <v>40.680000000000007</v>
      </c>
      <c r="W29" s="18">
        <f>[25]Agosto!$J$26</f>
        <v>42.84</v>
      </c>
      <c r="X29" s="18">
        <f>[25]Agosto!$J$27</f>
        <v>27</v>
      </c>
      <c r="Y29" s="18">
        <f>[25]Agosto!$J$28</f>
        <v>33.480000000000004</v>
      </c>
      <c r="Z29" s="18">
        <f>[25]Agosto!$J$29</f>
        <v>29.52</v>
      </c>
      <c r="AA29" s="18">
        <f>[25]Agosto!$J$30</f>
        <v>43.2</v>
      </c>
      <c r="AB29" s="18">
        <f>[25]Agosto!$J$31</f>
        <v>39.96</v>
      </c>
      <c r="AC29" s="18">
        <f>[25]Agosto!$J$32</f>
        <v>23.040000000000003</v>
      </c>
      <c r="AD29" s="18">
        <f>[25]Agosto!$J$33</f>
        <v>32.04</v>
      </c>
      <c r="AE29" s="18">
        <f>[25]Agosto!$J$34</f>
        <v>37.800000000000004</v>
      </c>
      <c r="AF29" s="18">
        <f>[25]Agosto!$J$35</f>
        <v>39.6</v>
      </c>
      <c r="AG29" s="35">
        <f t="shared" si="3"/>
        <v>54.36</v>
      </c>
      <c r="AH29" s="2"/>
    </row>
    <row r="30" spans="1:34" ht="17.100000000000001" customHeight="1" x14ac:dyDescent="0.2">
      <c r="A30" s="16" t="s">
        <v>31</v>
      </c>
      <c r="B30" s="18">
        <f>[26]Agosto!$J$5</f>
        <v>38.880000000000003</v>
      </c>
      <c r="C30" s="18">
        <f>[26]Agosto!$J$6</f>
        <v>32.04</v>
      </c>
      <c r="D30" s="18">
        <f>[26]Agosto!$J$7</f>
        <v>37.080000000000005</v>
      </c>
      <c r="E30" s="18">
        <f>[26]Agosto!$J$8</f>
        <v>30.240000000000002</v>
      </c>
      <c r="F30" s="18">
        <f>[26]Agosto!$J$9</f>
        <v>35.28</v>
      </c>
      <c r="G30" s="18">
        <f>[26]Agosto!$J$10</f>
        <v>24.840000000000003</v>
      </c>
      <c r="H30" s="18">
        <f>[26]Agosto!$J$11</f>
        <v>47.519999999999996</v>
      </c>
      <c r="I30" s="18">
        <f>[26]Agosto!$J$12</f>
        <v>48.24</v>
      </c>
      <c r="J30" s="18">
        <f>[26]Agosto!$J$13</f>
        <v>41.04</v>
      </c>
      <c r="K30" s="18">
        <f>[26]Agosto!$J$14</f>
        <v>42.84</v>
      </c>
      <c r="L30" s="18">
        <f>[26]Agosto!$J$15</f>
        <v>25.2</v>
      </c>
      <c r="M30" s="18">
        <f>[26]Agosto!$J$16</f>
        <v>29.52</v>
      </c>
      <c r="N30" s="18">
        <f>[26]Agosto!$J$17</f>
        <v>47.88</v>
      </c>
      <c r="O30" s="18">
        <f>[26]Agosto!$J$18</f>
        <v>50.4</v>
      </c>
      <c r="P30" s="18">
        <f>[26]Agosto!$J$19</f>
        <v>28.44</v>
      </c>
      <c r="Q30" s="18">
        <f>[26]Agosto!$J$20</f>
        <v>33.480000000000004</v>
      </c>
      <c r="R30" s="18">
        <f>[26]Agosto!$J$21</f>
        <v>31.680000000000003</v>
      </c>
      <c r="S30" s="18">
        <f>[26]Agosto!$J$22</f>
        <v>34.200000000000003</v>
      </c>
      <c r="T30" s="18">
        <f>[26]Agosto!$J$23</f>
        <v>31.319999999999997</v>
      </c>
      <c r="U30" s="18">
        <f>[26]Agosto!$J$24</f>
        <v>60.839999999999996</v>
      </c>
      <c r="V30" s="18">
        <f>[26]Agosto!$J$25</f>
        <v>46.800000000000004</v>
      </c>
      <c r="W30" s="18">
        <f>[26]Agosto!$J$26</f>
        <v>34.92</v>
      </c>
      <c r="X30" s="18">
        <f>[26]Agosto!$J$27</f>
        <v>33.119999999999997</v>
      </c>
      <c r="Y30" s="18">
        <f>[26]Agosto!$J$28</f>
        <v>30.96</v>
      </c>
      <c r="Z30" s="18">
        <f>[26]Agosto!$J$29</f>
        <v>32.04</v>
      </c>
      <c r="AA30" s="18">
        <f>[26]Agosto!$J$30</f>
        <v>36.72</v>
      </c>
      <c r="AB30" s="18">
        <f>[26]Agosto!$J$31</f>
        <v>42.480000000000004</v>
      </c>
      <c r="AC30" s="18">
        <f>[26]Agosto!$J$32</f>
        <v>28.8</v>
      </c>
      <c r="AD30" s="18">
        <f>[26]Agosto!$J$33</f>
        <v>36.72</v>
      </c>
      <c r="AE30" s="18">
        <f>[26]Agosto!$J$34</f>
        <v>39.96</v>
      </c>
      <c r="AF30" s="18">
        <f>[26]Agosto!$J$35</f>
        <v>40.32</v>
      </c>
      <c r="AG30" s="35">
        <f t="shared" si="3"/>
        <v>60.839999999999996</v>
      </c>
      <c r="AH30" s="2"/>
    </row>
    <row r="31" spans="1:34" ht="17.100000000000001" customHeight="1" x14ac:dyDescent="0.2">
      <c r="A31" s="16" t="s">
        <v>48</v>
      </c>
      <c r="B31" s="18">
        <f>[27]Agosto!$J$5</f>
        <v>41.4</v>
      </c>
      <c r="C31" s="18">
        <f>[27]Agosto!$J$6</f>
        <v>40.32</v>
      </c>
      <c r="D31" s="18">
        <f>[27]Agosto!$J$7</f>
        <v>38.159999999999997</v>
      </c>
      <c r="E31" s="18">
        <f>[27]Agosto!$J$8</f>
        <v>32.04</v>
      </c>
      <c r="F31" s="18">
        <f>[27]Agosto!$J$9</f>
        <v>42.480000000000004</v>
      </c>
      <c r="G31" s="18">
        <f>[27]Agosto!$J$10</f>
        <v>37.800000000000004</v>
      </c>
      <c r="H31" s="18">
        <f>[27]Agosto!$J$11</f>
        <v>52.2</v>
      </c>
      <c r="I31" s="18">
        <f>[27]Agosto!$J$12</f>
        <v>47.88</v>
      </c>
      <c r="J31" s="18">
        <f>[27]Agosto!$J$13</f>
        <v>40.680000000000007</v>
      </c>
      <c r="K31" s="18">
        <f>[27]Agosto!$J$14</f>
        <v>48.24</v>
      </c>
      <c r="L31" s="18">
        <f>[27]Agosto!$J$15</f>
        <v>45.72</v>
      </c>
      <c r="M31" s="18">
        <f>[27]Agosto!$J$16</f>
        <v>37.080000000000005</v>
      </c>
      <c r="N31" s="18">
        <f>[27]Agosto!$J$17</f>
        <v>45</v>
      </c>
      <c r="O31" s="18">
        <f>[27]Agosto!$J$18</f>
        <v>52.92</v>
      </c>
      <c r="P31" s="18">
        <f>[27]Agosto!$J$19</f>
        <v>55.440000000000005</v>
      </c>
      <c r="Q31" s="18">
        <f>[27]Agosto!$J$20</f>
        <v>45</v>
      </c>
      <c r="R31" s="18">
        <f>[27]Agosto!$J$21</f>
        <v>38.159999999999997</v>
      </c>
      <c r="S31" s="18">
        <f>[27]Agosto!$J$22</f>
        <v>35.28</v>
      </c>
      <c r="T31" s="18">
        <f>[27]Agosto!$J$23</f>
        <v>35.64</v>
      </c>
      <c r="U31" s="18">
        <f>[27]Agosto!$J$24</f>
        <v>42.12</v>
      </c>
      <c r="V31" s="18">
        <f>[27]Agosto!$J$25</f>
        <v>51.480000000000004</v>
      </c>
      <c r="W31" s="18">
        <f>[27]Agosto!$J$26</f>
        <v>50.04</v>
      </c>
      <c r="X31" s="18">
        <f>[27]Agosto!$J$27</f>
        <v>41.04</v>
      </c>
      <c r="Y31" s="18">
        <f>[27]Agosto!$J$28</f>
        <v>32.04</v>
      </c>
      <c r="Z31" s="18">
        <f>[27]Agosto!$J$29</f>
        <v>37.800000000000004</v>
      </c>
      <c r="AA31" s="18">
        <f>[27]Agosto!$J$30</f>
        <v>44.64</v>
      </c>
      <c r="AB31" s="18">
        <f>[27]Agosto!$J$31</f>
        <v>36</v>
      </c>
      <c r="AC31" s="18">
        <f>[27]Agosto!$J$32</f>
        <v>46.080000000000005</v>
      </c>
      <c r="AD31" s="18">
        <f>[27]Agosto!$J$33</f>
        <v>45.72</v>
      </c>
      <c r="AE31" s="18">
        <f>[27]Agosto!$J$34</f>
        <v>31.680000000000003</v>
      </c>
      <c r="AF31" s="18">
        <f>[27]Agosto!$J$35</f>
        <v>38.880000000000003</v>
      </c>
      <c r="AG31" s="35">
        <f t="shared" si="3"/>
        <v>55.440000000000005</v>
      </c>
      <c r="AH31" s="2"/>
    </row>
    <row r="32" spans="1:34" ht="17.100000000000001" customHeight="1" x14ac:dyDescent="0.2">
      <c r="A32" s="16" t="s">
        <v>20</v>
      </c>
      <c r="B32" s="18">
        <f>[28]Agosto!$J$5</f>
        <v>31.319999999999997</v>
      </c>
      <c r="C32" s="18">
        <f>[28]Agosto!$J$6</f>
        <v>20.16</v>
      </c>
      <c r="D32" s="18">
        <f>[28]Agosto!$J$7</f>
        <v>30.6</v>
      </c>
      <c r="E32" s="18">
        <f>[28]Agosto!$J$8</f>
        <v>27</v>
      </c>
      <c r="F32" s="18">
        <f>[28]Agosto!$J$9</f>
        <v>27.36</v>
      </c>
      <c r="G32" s="18">
        <f>[28]Agosto!$J$10</f>
        <v>23.759999999999998</v>
      </c>
      <c r="H32" s="18">
        <f>[28]Agosto!$J$11</f>
        <v>31.319999999999997</v>
      </c>
      <c r="I32" s="18">
        <f>[28]Agosto!$J$12</f>
        <v>36.72</v>
      </c>
      <c r="J32" s="18">
        <f>[28]Agosto!$J$13</f>
        <v>30.240000000000002</v>
      </c>
      <c r="K32" s="18">
        <f>[28]Agosto!$J$14</f>
        <v>36.36</v>
      </c>
      <c r="L32" s="18">
        <f>[28]Agosto!$J$15</f>
        <v>15.48</v>
      </c>
      <c r="M32" s="18">
        <f>[28]Agosto!$J$16</f>
        <v>20.16</v>
      </c>
      <c r="N32" s="18">
        <f>[28]Agosto!$J$17</f>
        <v>32.04</v>
      </c>
      <c r="O32" s="18">
        <f>[28]Agosto!$J$18</f>
        <v>48.6</v>
      </c>
      <c r="P32" s="18">
        <f>[28]Agosto!$J$19</f>
        <v>27.36</v>
      </c>
      <c r="Q32" s="18">
        <f>[28]Agosto!$J$20</f>
        <v>25.56</v>
      </c>
      <c r="R32" s="18">
        <f>[28]Agosto!$J$21</f>
        <v>27</v>
      </c>
      <c r="S32" s="18">
        <f>[28]Agosto!$J$22</f>
        <v>22.68</v>
      </c>
      <c r="T32" s="18">
        <f>[28]Agosto!$J$23</f>
        <v>21.6</v>
      </c>
      <c r="U32" s="18">
        <f>[28]Agosto!$J$24</f>
        <v>26.64</v>
      </c>
      <c r="V32" s="18">
        <f>[28]Agosto!$J$25</f>
        <v>32.4</v>
      </c>
      <c r="W32" s="18">
        <f>[28]Agosto!$J$26</f>
        <v>26.28</v>
      </c>
      <c r="X32" s="18">
        <f>[28]Agosto!$J$27</f>
        <v>27</v>
      </c>
      <c r="Y32" s="18">
        <f>[28]Agosto!$J$28</f>
        <v>27.36</v>
      </c>
      <c r="Z32" s="18">
        <f>[28]Agosto!$J$29</f>
        <v>27.36</v>
      </c>
      <c r="AA32" s="18">
        <f>[28]Agosto!$J$30</f>
        <v>35.64</v>
      </c>
      <c r="AB32" s="18">
        <f>[28]Agosto!$J$31</f>
        <v>34.92</v>
      </c>
      <c r="AC32" s="18">
        <f>[28]Agosto!$J$32</f>
        <v>18</v>
      </c>
      <c r="AD32" s="18">
        <f>[28]Agosto!$J$33</f>
        <v>19.440000000000001</v>
      </c>
      <c r="AE32" s="18">
        <f>[28]Agosto!$J$34</f>
        <v>30.240000000000002</v>
      </c>
      <c r="AF32" s="18">
        <f>[28]Agosto!$J$35</f>
        <v>31.319999999999997</v>
      </c>
      <c r="AG32" s="35">
        <f t="shared" si="3"/>
        <v>48.6</v>
      </c>
      <c r="AH32" s="2"/>
    </row>
    <row r="33" spans="1:34" s="5" customFormat="1" ht="17.100000000000001" customHeight="1" x14ac:dyDescent="0.2">
      <c r="A33" s="31" t="s">
        <v>33</v>
      </c>
      <c r="B33" s="32">
        <f t="shared" ref="B33:AG33" si="4">MAX(B5:B32)</f>
        <v>54</v>
      </c>
      <c r="C33" s="32">
        <f t="shared" si="4"/>
        <v>50.76</v>
      </c>
      <c r="D33" s="32">
        <f t="shared" si="4"/>
        <v>48.96</v>
      </c>
      <c r="E33" s="32">
        <f t="shared" si="4"/>
        <v>37.800000000000004</v>
      </c>
      <c r="F33" s="32">
        <f t="shared" si="4"/>
        <v>45.36</v>
      </c>
      <c r="G33" s="32">
        <f t="shared" si="4"/>
        <v>51.480000000000004</v>
      </c>
      <c r="H33" s="32">
        <f t="shared" si="4"/>
        <v>53.64</v>
      </c>
      <c r="I33" s="32">
        <f t="shared" si="4"/>
        <v>65.160000000000011</v>
      </c>
      <c r="J33" s="32">
        <f t="shared" si="4"/>
        <v>61.92</v>
      </c>
      <c r="K33" s="32">
        <f t="shared" si="4"/>
        <v>59.4</v>
      </c>
      <c r="L33" s="32">
        <f t="shared" si="4"/>
        <v>45.72</v>
      </c>
      <c r="M33" s="32">
        <f t="shared" si="4"/>
        <v>37.080000000000005</v>
      </c>
      <c r="N33" s="32">
        <f t="shared" si="4"/>
        <v>65.160000000000011</v>
      </c>
      <c r="O33" s="32">
        <f t="shared" si="4"/>
        <v>71.28</v>
      </c>
      <c r="P33" s="32">
        <f t="shared" si="4"/>
        <v>55.440000000000005</v>
      </c>
      <c r="Q33" s="32">
        <f t="shared" si="4"/>
        <v>46.440000000000005</v>
      </c>
      <c r="R33" s="32">
        <f t="shared" si="4"/>
        <v>38.159999999999997</v>
      </c>
      <c r="S33" s="32">
        <f t="shared" si="4"/>
        <v>49.32</v>
      </c>
      <c r="T33" s="32">
        <f t="shared" si="4"/>
        <v>53.64</v>
      </c>
      <c r="U33" s="32">
        <f t="shared" si="4"/>
        <v>60.839999999999996</v>
      </c>
      <c r="V33" s="32">
        <f t="shared" si="4"/>
        <v>51.480000000000004</v>
      </c>
      <c r="W33" s="32">
        <f t="shared" si="4"/>
        <v>52.92</v>
      </c>
      <c r="X33" s="32">
        <f t="shared" si="4"/>
        <v>47.88</v>
      </c>
      <c r="Y33" s="32">
        <f t="shared" si="4"/>
        <v>56.88</v>
      </c>
      <c r="Z33" s="32">
        <f t="shared" si="4"/>
        <v>66.600000000000009</v>
      </c>
      <c r="AA33" s="32">
        <f t="shared" si="4"/>
        <v>47.16</v>
      </c>
      <c r="AB33" s="32">
        <f t="shared" si="4"/>
        <v>46.800000000000004</v>
      </c>
      <c r="AC33" s="32">
        <f t="shared" si="4"/>
        <v>46.080000000000005</v>
      </c>
      <c r="AD33" s="32">
        <f t="shared" si="4"/>
        <v>46.080000000000005</v>
      </c>
      <c r="AE33" s="32">
        <f t="shared" si="4"/>
        <v>47.88</v>
      </c>
      <c r="AF33" s="32">
        <f t="shared" si="4"/>
        <v>43.92</v>
      </c>
      <c r="AG33" s="34">
        <f t="shared" si="4"/>
        <v>71.28</v>
      </c>
      <c r="AH33" s="10"/>
    </row>
    <row r="34" spans="1:34" x14ac:dyDescent="0.2">
      <c r="A34" s="50"/>
      <c r="B34" s="50" t="s">
        <v>62</v>
      </c>
      <c r="C34" s="50"/>
      <c r="D34" s="50"/>
      <c r="E34" s="50"/>
      <c r="AG34" s="9"/>
      <c r="AH34" s="2"/>
    </row>
    <row r="35" spans="1:34" x14ac:dyDescent="0.2">
      <c r="AG35" s="9"/>
      <c r="AH35" s="2"/>
    </row>
    <row r="36" spans="1:34" x14ac:dyDescent="0.2">
      <c r="E36" s="2" t="s">
        <v>56</v>
      </c>
      <c r="T36" s="51"/>
      <c r="U36" s="50"/>
      <c r="V36" s="50"/>
      <c r="W36" s="50"/>
      <c r="X36" s="50"/>
      <c r="Y36" s="50"/>
      <c r="Z36" s="50"/>
      <c r="AG36" s="9"/>
      <c r="AH36" s="2"/>
    </row>
    <row r="37" spans="1:34" x14ac:dyDescent="0.2">
      <c r="E37" s="49" t="s">
        <v>57</v>
      </c>
      <c r="AG37" s="9" t="s">
        <v>52</v>
      </c>
      <c r="AH37" s="2" t="s">
        <v>52</v>
      </c>
    </row>
    <row r="38" spans="1:34" x14ac:dyDescent="0.2">
      <c r="AG38" s="9"/>
      <c r="AH38" s="2"/>
    </row>
    <row r="39" spans="1:34" x14ac:dyDescent="0.2">
      <c r="O39" s="2" t="s">
        <v>52</v>
      </c>
    </row>
    <row r="46" spans="1:34" x14ac:dyDescent="0.2">
      <c r="AE46" s="2" t="s">
        <v>52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2013-10-10T13:53:04Z</cp:lastPrinted>
  <dcterms:created xsi:type="dcterms:W3CDTF">2008-08-15T13:32:29Z</dcterms:created>
  <dcterms:modified xsi:type="dcterms:W3CDTF">2022-03-10T18:11:40Z</dcterms:modified>
</cp:coreProperties>
</file>