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17" i="13" l="1"/>
  <c r="AG7" i="13" l="1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G7" i="15" s="1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7" i="7" l="1"/>
  <c r="AG7" i="12"/>
  <c r="AG7" i="4"/>
  <c r="AG7" i="14"/>
  <c r="AH7" i="14"/>
  <c r="AI7" i="14"/>
  <c r="AG7" i="5"/>
  <c r="AH7" i="5"/>
  <c r="AH7" i="6"/>
  <c r="AG7" i="6"/>
  <c r="AH7" i="8"/>
  <c r="AG7" i="8"/>
  <c r="AG7" i="9"/>
  <c r="AH7" i="9"/>
  <c r="AG17" i="15"/>
  <c r="AG17" i="5"/>
  <c r="AH17" i="5"/>
  <c r="AH17" i="6"/>
  <c r="AG17" i="6"/>
  <c r="AG17" i="8"/>
  <c r="AH17" i="8"/>
  <c r="AG17" i="9"/>
  <c r="AH17" i="9"/>
  <c r="AG17" i="4"/>
  <c r="AG17" i="7"/>
  <c r="AG17" i="12"/>
  <c r="AG17" i="14"/>
  <c r="AH17" i="14"/>
  <c r="AI17" i="14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19" i="14"/>
  <c r="AI6" i="14"/>
  <c r="AI10" i="14" l="1"/>
  <c r="AI18" i="14"/>
  <c r="AI26" i="14"/>
  <c r="AI13" i="14"/>
  <c r="AI21" i="14"/>
  <c r="AI29" i="14"/>
  <c r="AI32" i="14"/>
  <c r="AI30" i="14"/>
  <c r="AI28" i="14"/>
  <c r="AI25" i="14"/>
  <c r="AI24" i="14"/>
  <c r="AI22" i="14"/>
  <c r="AI20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0" i="4"/>
  <c r="AG9" i="4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18" i="15"/>
  <c r="AG15" i="15"/>
  <c r="AG15" i="12"/>
  <c r="AG10" i="12"/>
  <c r="AG30" i="9"/>
  <c r="AH16" i="9"/>
  <c r="AG30" i="8"/>
  <c r="AG25" i="8"/>
  <c r="AH15" i="8"/>
  <c r="AH11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4" i="15"/>
  <c r="AG22" i="9"/>
  <c r="AG18" i="7"/>
  <c r="AG18" i="8"/>
  <c r="AG16" i="9"/>
  <c r="AH16" i="8"/>
  <c r="AG16" i="12"/>
  <c r="AG16" i="15"/>
  <c r="AG15" i="7" l="1"/>
  <c r="AH18" i="8"/>
  <c r="AH27" i="8"/>
  <c r="AH25" i="9"/>
  <c r="AG25" i="12"/>
  <c r="AG27" i="12"/>
  <c r="AG32" i="12"/>
  <c r="AG32" i="15"/>
  <c r="AH10" i="14"/>
  <c r="AG32" i="14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<sst xmlns="http://schemas.openxmlformats.org/spreadsheetml/2006/main" count="630" uniqueCount="143">
  <si>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</si>
  <si>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</si>
  <si>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</si>
  <si>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</si>
  <si>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</si>
  <si>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</si>
  <si>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</si>
  <si>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</si>
  <si>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</si>
  <si>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</si>
  <si>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</si>
  <si>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</si>
  <si>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</si>
  <si>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</si>
  <si>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</si>
  <si>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</si>
  <si>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</si>
  <si>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</si>
  <si>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</si>
  <si>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</si>
  <si>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</si>
  <si>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</si>
  <si>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</si>
  <si>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</si>
  <si>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</si>
  <si>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</si>
  <si>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</si>
  <si>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</si>
  <si>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</si>
  <si>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</si>
  <si>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</si>
  <si>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</si>
  <si>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</si>
  <si>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</si>
  <si>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</si>
  <si>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</si>
  <si>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</si>
  <si>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</si>
  <si>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</si>
  <si>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</si>
  <si>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</si>
  <si>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</si>
  <si>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</si>
  <si>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</si>
  <si>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</si>
  <si>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</si>
  <si>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</si>
  <si>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</si>
  <si>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</si>
  <si>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</si>
  <si>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</si>
  <si>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</si>
  <si>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</si>
  <si>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</si>
  <si>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</si>
  <si>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</si>
  <si>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S</t>
  </si>
  <si>
    <t>Cátia Braga</t>
  </si>
  <si>
    <t>Meteorologista/Cemtec</t>
  </si>
  <si>
    <t>Fonte : Inmet/Seprotur/Agraer/Cemtec-MS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</si>
  <si>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</si>
  <si>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</si>
  <si>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</si>
  <si>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</si>
  <si>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</si>
  <si>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</si>
  <si>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</si>
  <si>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</si>
  <si>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</si>
  <si>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</si>
  <si>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</si>
  <si>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</si>
  <si>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</si>
  <si>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</si>
  <si>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</si>
  <si>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</si>
  <si>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</si>
  <si>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</si>
  <si>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</si>
  <si>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</si>
  <si>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</si>
  <si>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</si>
  <si>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</si>
  <si>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</si>
  <si>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</si>
  <si>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</si>
  <si>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</si>
  <si>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</si>
  <si>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</si>
  <si>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</si>
  <si>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</si>
  <si>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</si>
  <si>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</si>
  <si>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</si>
  <si>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</si>
  <si>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</si>
  <si>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</si>
  <si>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</si>
  <si>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</si>
  <si>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</si>
  <si>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</si>
  <si>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</si>
  <si>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</si>
  <si>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</si>
  <si>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</si>
  <si>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</si>
  <si>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</si>
  <si>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</si>
  <si>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</si>
  <si>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</si>
  <si>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</si>
  <si>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</si>
  <si>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</si>
  <si>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</si>
  <si>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</si>
  <si>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</si>
  <si>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</si>
  <si>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</si>
  <si>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</si>
  <si>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</si>
  <si>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</si>
  <si>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</si>
  <si>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</si>
  <si>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</si>
  <si>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</si>
  <si>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</si>
  <si>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</si>
  <si>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</si>
  <si>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</si>
  <si>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</si>
  <si>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</si>
  <si>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</si>
  <si>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</si>
  <si>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</si>
  <si>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</si>
  <si>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</si>
  <si>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</si>
  <si>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(*)_NID_Nenhuma Informação Disponível_Idem para damais Variáveis Meteorológicas a seguir</t>
  </si>
  <si>
    <t>Agosto 2014</t>
  </si>
  <si>
    <t>Agostor Ocorrência</t>
  </si>
  <si>
    <t>Agostor Ocorrência no dia</t>
  </si>
  <si>
    <t>Agostor Ocorrência no Estado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</si>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</sst>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20.675000000000001</v>
          </cell>
          <cell r="C5">
            <v>33.200000000000003</v>
          </cell>
          <cell r="D5">
            <v>11.7</v>
          </cell>
          <cell r="E5">
            <v>65.208333333333329</v>
          </cell>
          <cell r="F5">
            <v>98</v>
          </cell>
          <cell r="G5">
            <v>17</v>
          </cell>
          <cell r="H5">
            <v>6.12</v>
          </cell>
          <cell r="I5" t="str">
            <v>N</v>
          </cell>
          <cell r="J5">
            <v>20.88</v>
          </cell>
          <cell r="K5">
            <v>0</v>
          </cell>
        </row>
        <row r="6">
          <cell r="B6">
            <v>20.866666666666667</v>
          </cell>
          <cell r="C6">
            <v>33.700000000000003</v>
          </cell>
          <cell r="D6">
            <v>11.6</v>
          </cell>
          <cell r="E6">
            <v>62.666666666666664</v>
          </cell>
          <cell r="F6">
            <v>98</v>
          </cell>
          <cell r="G6">
            <v>14</v>
          </cell>
          <cell r="H6">
            <v>9.3600000000000012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20.791666666666668</v>
          </cell>
          <cell r="C7">
            <v>34.299999999999997</v>
          </cell>
          <cell r="D7">
            <v>10.7</v>
          </cell>
          <cell r="E7">
            <v>60.25</v>
          </cell>
          <cell r="F7">
            <v>96</v>
          </cell>
          <cell r="G7">
            <v>15</v>
          </cell>
          <cell r="H7">
            <v>11.16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22.154166666666665</v>
          </cell>
          <cell r="C8">
            <v>34.299999999999997</v>
          </cell>
          <cell r="D8">
            <v>13</v>
          </cell>
          <cell r="E8">
            <v>60.541666666666664</v>
          </cell>
          <cell r="F8">
            <v>95</v>
          </cell>
          <cell r="G8">
            <v>21</v>
          </cell>
          <cell r="H8">
            <v>11.520000000000001</v>
          </cell>
          <cell r="I8" t="str">
            <v>N</v>
          </cell>
          <cell r="J8">
            <v>28.08</v>
          </cell>
          <cell r="K8">
            <v>0</v>
          </cell>
        </row>
        <row r="9">
          <cell r="B9">
            <v>23.150000000000002</v>
          </cell>
          <cell r="C9">
            <v>33.6</v>
          </cell>
          <cell r="D9">
            <v>15.2</v>
          </cell>
          <cell r="E9">
            <v>61.458333333333336</v>
          </cell>
          <cell r="F9">
            <v>96</v>
          </cell>
          <cell r="G9">
            <v>24</v>
          </cell>
          <cell r="H9">
            <v>8.64</v>
          </cell>
          <cell r="I9" t="str">
            <v>O</v>
          </cell>
          <cell r="J9">
            <v>21.96</v>
          </cell>
          <cell r="K9">
            <v>0</v>
          </cell>
        </row>
        <row r="10">
          <cell r="B10">
            <v>22.775000000000002</v>
          </cell>
          <cell r="C10">
            <v>31.7</v>
          </cell>
          <cell r="D10">
            <v>14.6</v>
          </cell>
          <cell r="E10">
            <v>55.041666666666664</v>
          </cell>
          <cell r="F10">
            <v>79</v>
          </cell>
          <cell r="G10">
            <v>27</v>
          </cell>
          <cell r="H10">
            <v>11.879999999999999</v>
          </cell>
          <cell r="I10" t="str">
            <v>O</v>
          </cell>
          <cell r="J10">
            <v>24.840000000000003</v>
          </cell>
          <cell r="K10">
            <v>0</v>
          </cell>
        </row>
        <row r="11">
          <cell r="B11">
            <v>23.212499999999995</v>
          </cell>
          <cell r="C11">
            <v>33.5</v>
          </cell>
          <cell r="D11">
            <v>14.2</v>
          </cell>
          <cell r="E11">
            <v>57.458333333333336</v>
          </cell>
          <cell r="F11">
            <v>95</v>
          </cell>
          <cell r="G11">
            <v>21</v>
          </cell>
          <cell r="H11">
            <v>7.5600000000000005</v>
          </cell>
          <cell r="I11" t="str">
            <v>O</v>
          </cell>
          <cell r="J11">
            <v>24.48</v>
          </cell>
          <cell r="K11">
            <v>0</v>
          </cell>
        </row>
        <row r="12">
          <cell r="B12">
            <v>22.304166666666664</v>
          </cell>
          <cell r="C12">
            <v>32.5</v>
          </cell>
          <cell r="D12">
            <v>13.6</v>
          </cell>
          <cell r="E12">
            <v>58.416666666666664</v>
          </cell>
          <cell r="F12">
            <v>96</v>
          </cell>
          <cell r="G12">
            <v>19</v>
          </cell>
          <cell r="H12">
            <v>12.6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20.433333333333334</v>
          </cell>
          <cell r="C13">
            <v>31.3</v>
          </cell>
          <cell r="D13">
            <v>12</v>
          </cell>
          <cell r="E13">
            <v>61.75</v>
          </cell>
          <cell r="F13">
            <v>96</v>
          </cell>
          <cell r="G13">
            <v>20</v>
          </cell>
          <cell r="H13">
            <v>14.4</v>
          </cell>
          <cell r="I13" t="str">
            <v>S</v>
          </cell>
          <cell r="J13">
            <v>29.880000000000003</v>
          </cell>
          <cell r="K13">
            <v>0</v>
          </cell>
        </row>
        <row r="14">
          <cell r="B14">
            <v>21.141666666666666</v>
          </cell>
          <cell r="C14">
            <v>33.200000000000003</v>
          </cell>
          <cell r="D14">
            <v>10.9</v>
          </cell>
          <cell r="E14">
            <v>56.333333333333336</v>
          </cell>
          <cell r="F14">
            <v>95</v>
          </cell>
          <cell r="G14">
            <v>14</v>
          </cell>
          <cell r="H14">
            <v>16.920000000000002</v>
          </cell>
          <cell r="I14" t="str">
            <v>SE</v>
          </cell>
          <cell r="J14">
            <v>36.72</v>
          </cell>
          <cell r="K14">
            <v>0</v>
          </cell>
        </row>
        <row r="15">
          <cell r="B15">
            <v>21.554166666666671</v>
          </cell>
          <cell r="C15">
            <v>34.5</v>
          </cell>
          <cell r="D15">
            <v>11.5</v>
          </cell>
          <cell r="E15">
            <v>57.416666666666664</v>
          </cell>
          <cell r="F15">
            <v>94</v>
          </cell>
          <cell r="G15">
            <v>16</v>
          </cell>
          <cell r="H15">
            <v>10.08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23.816666666666666</v>
          </cell>
          <cell r="C16">
            <v>35</v>
          </cell>
          <cell r="D16">
            <v>15.5</v>
          </cell>
          <cell r="E16">
            <v>59.916666666666664</v>
          </cell>
          <cell r="F16">
            <v>92</v>
          </cell>
          <cell r="G16">
            <v>22</v>
          </cell>
          <cell r="H16">
            <v>10.44</v>
          </cell>
          <cell r="I16" t="str">
            <v>NE</v>
          </cell>
          <cell r="J16">
            <v>26.28</v>
          </cell>
          <cell r="K16">
            <v>0</v>
          </cell>
        </row>
        <row r="17">
          <cell r="B17">
            <v>20.537499999999998</v>
          </cell>
          <cell r="C17">
            <v>25.5</v>
          </cell>
          <cell r="D17">
            <v>17</v>
          </cell>
          <cell r="E17">
            <v>76.75</v>
          </cell>
          <cell r="F17">
            <v>90</v>
          </cell>
          <cell r="G17">
            <v>53</v>
          </cell>
          <cell r="H17">
            <v>20.16</v>
          </cell>
          <cell r="I17" t="str">
            <v>NO</v>
          </cell>
          <cell r="J17">
            <v>43.92</v>
          </cell>
          <cell r="K17">
            <v>0</v>
          </cell>
        </row>
        <row r="18">
          <cell r="B18">
            <v>19.366666666666664</v>
          </cell>
          <cell r="C18">
            <v>25.8</v>
          </cell>
          <cell r="D18">
            <v>15.2</v>
          </cell>
          <cell r="E18">
            <v>66.041666666666671</v>
          </cell>
          <cell r="F18">
            <v>94</v>
          </cell>
          <cell r="G18">
            <v>40</v>
          </cell>
          <cell r="H18">
            <v>13.68</v>
          </cell>
          <cell r="I18" t="str">
            <v>SO</v>
          </cell>
          <cell r="J18">
            <v>33.840000000000003</v>
          </cell>
          <cell r="K18">
            <v>0</v>
          </cell>
        </row>
        <row r="19">
          <cell r="B19">
            <v>20.595833333333335</v>
          </cell>
          <cell r="C19">
            <v>31.6</v>
          </cell>
          <cell r="D19">
            <v>13.7</v>
          </cell>
          <cell r="E19">
            <v>63.208333333333336</v>
          </cell>
          <cell r="F19">
            <v>87</v>
          </cell>
          <cell r="G19">
            <v>27</v>
          </cell>
          <cell r="H19">
            <v>10.08</v>
          </cell>
          <cell r="I19" t="str">
            <v>O</v>
          </cell>
          <cell r="J19">
            <v>25.2</v>
          </cell>
          <cell r="K19">
            <v>0</v>
          </cell>
        </row>
        <row r="20">
          <cell r="B20">
            <v>23.670833333333331</v>
          </cell>
          <cell r="C20">
            <v>33.4</v>
          </cell>
          <cell r="D20">
            <v>15.2</v>
          </cell>
          <cell r="E20">
            <v>57.666666666666664</v>
          </cell>
          <cell r="F20">
            <v>95</v>
          </cell>
          <cell r="G20">
            <v>23</v>
          </cell>
          <cell r="H20">
            <v>15.120000000000001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23.491666666666671</v>
          </cell>
          <cell r="C21">
            <v>33.299999999999997</v>
          </cell>
          <cell r="D21">
            <v>15.6</v>
          </cell>
          <cell r="E21">
            <v>56.916666666666664</v>
          </cell>
          <cell r="F21">
            <v>87</v>
          </cell>
          <cell r="G21">
            <v>25</v>
          </cell>
          <cell r="H21">
            <v>14.04</v>
          </cell>
          <cell r="I21" t="str">
            <v>NO</v>
          </cell>
          <cell r="J21">
            <v>26.64</v>
          </cell>
          <cell r="K21">
            <v>0</v>
          </cell>
        </row>
        <row r="22">
          <cell r="B22">
            <v>23.824999999999999</v>
          </cell>
          <cell r="C22">
            <v>32.700000000000003</v>
          </cell>
          <cell r="D22">
            <v>16</v>
          </cell>
          <cell r="E22">
            <v>61.958333333333336</v>
          </cell>
          <cell r="F22">
            <v>97</v>
          </cell>
          <cell r="G22">
            <v>27</v>
          </cell>
          <cell r="H22">
            <v>10.08</v>
          </cell>
          <cell r="I22" t="str">
            <v>SO</v>
          </cell>
          <cell r="J22">
            <v>29.880000000000003</v>
          </cell>
          <cell r="K22">
            <v>0</v>
          </cell>
        </row>
        <row r="23">
          <cell r="B23">
            <v>23.350000000000005</v>
          </cell>
          <cell r="C23">
            <v>33.1</v>
          </cell>
          <cell r="D23">
            <v>14.8</v>
          </cell>
          <cell r="E23">
            <v>60.208333333333336</v>
          </cell>
          <cell r="F23">
            <v>95</v>
          </cell>
          <cell r="G23">
            <v>18</v>
          </cell>
          <cell r="H23">
            <v>12.24</v>
          </cell>
          <cell r="I23" t="str">
            <v>O</v>
          </cell>
          <cell r="J23">
            <v>27.720000000000002</v>
          </cell>
          <cell r="K23">
            <v>0</v>
          </cell>
        </row>
        <row r="24">
          <cell r="B24">
            <v>22.016666666666666</v>
          </cell>
          <cell r="C24">
            <v>32.200000000000003</v>
          </cell>
          <cell r="D24">
            <v>12.8</v>
          </cell>
          <cell r="E24">
            <v>57.041666666666664</v>
          </cell>
          <cell r="F24">
            <v>98</v>
          </cell>
          <cell r="G24">
            <v>15</v>
          </cell>
          <cell r="H24">
            <v>9.3600000000000012</v>
          </cell>
          <cell r="I24" t="str">
            <v>O</v>
          </cell>
          <cell r="J24">
            <v>23.759999999999998</v>
          </cell>
          <cell r="K24">
            <v>0</v>
          </cell>
        </row>
        <row r="25">
          <cell r="B25">
            <v>22.504166666666663</v>
          </cell>
          <cell r="C25">
            <v>35.1</v>
          </cell>
          <cell r="D25">
            <v>12.3</v>
          </cell>
          <cell r="E25">
            <v>50.583333333333336</v>
          </cell>
          <cell r="F25">
            <v>88</v>
          </cell>
          <cell r="G25">
            <v>15</v>
          </cell>
          <cell r="H25">
            <v>15.120000000000001</v>
          </cell>
          <cell r="I25" t="str">
            <v>SE</v>
          </cell>
          <cell r="J25">
            <v>35.28</v>
          </cell>
          <cell r="K25">
            <v>0</v>
          </cell>
        </row>
        <row r="26">
          <cell r="B26">
            <v>24.012500000000003</v>
          </cell>
          <cell r="C26">
            <v>36</v>
          </cell>
          <cell r="D26">
            <v>13.3</v>
          </cell>
          <cell r="E26">
            <v>48.333333333333336</v>
          </cell>
          <cell r="F26">
            <v>87</v>
          </cell>
          <cell r="G26">
            <v>14</v>
          </cell>
          <cell r="H26">
            <v>9</v>
          </cell>
          <cell r="I26" t="str">
            <v>NO</v>
          </cell>
          <cell r="J26">
            <v>24.840000000000003</v>
          </cell>
          <cell r="K26">
            <v>0</v>
          </cell>
        </row>
        <row r="27">
          <cell r="B27">
            <v>24.424999999999997</v>
          </cell>
          <cell r="C27">
            <v>35.700000000000003</v>
          </cell>
          <cell r="D27">
            <v>13.5</v>
          </cell>
          <cell r="E27">
            <v>47.208333333333336</v>
          </cell>
          <cell r="F27">
            <v>90</v>
          </cell>
          <cell r="G27">
            <v>12</v>
          </cell>
          <cell r="H27">
            <v>16.920000000000002</v>
          </cell>
          <cell r="I27" t="str">
            <v>SE</v>
          </cell>
          <cell r="J27">
            <v>34.92</v>
          </cell>
          <cell r="K27">
            <v>0</v>
          </cell>
        </row>
        <row r="28">
          <cell r="B28">
            <v>24.737500000000001</v>
          </cell>
          <cell r="C28">
            <v>36.6</v>
          </cell>
          <cell r="D28">
            <v>12.9</v>
          </cell>
          <cell r="E28">
            <v>44.458333333333336</v>
          </cell>
          <cell r="F28">
            <v>86</v>
          </cell>
          <cell r="G28">
            <v>13</v>
          </cell>
          <cell r="H28">
            <v>15.840000000000002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24.533333333333335</v>
          </cell>
          <cell r="C29">
            <v>37.1</v>
          </cell>
          <cell r="D29">
            <v>14.4</v>
          </cell>
          <cell r="E29">
            <v>49.916666666666664</v>
          </cell>
          <cell r="F29">
            <v>85</v>
          </cell>
          <cell r="G29">
            <v>14</v>
          </cell>
          <cell r="H29">
            <v>16.920000000000002</v>
          </cell>
          <cell r="I29" t="str">
            <v>NO</v>
          </cell>
          <cell r="J29">
            <v>39.24</v>
          </cell>
          <cell r="K29">
            <v>0</v>
          </cell>
        </row>
        <row r="30">
          <cell r="B30">
            <v>20.595833333333335</v>
          </cell>
          <cell r="C30">
            <v>27.7</v>
          </cell>
          <cell r="D30">
            <v>15.9</v>
          </cell>
          <cell r="E30">
            <v>49.958333333333336</v>
          </cell>
          <cell r="F30">
            <v>80</v>
          </cell>
          <cell r="G30">
            <v>26</v>
          </cell>
          <cell r="H30">
            <v>14.4</v>
          </cell>
          <cell r="I30" t="str">
            <v>NO</v>
          </cell>
          <cell r="J30">
            <v>36.72</v>
          </cell>
          <cell r="K30">
            <v>0</v>
          </cell>
        </row>
        <row r="31">
          <cell r="B31">
            <v>19.054166666666667</v>
          </cell>
          <cell r="C31">
            <v>26.9</v>
          </cell>
          <cell r="D31">
            <v>13.7</v>
          </cell>
          <cell r="E31">
            <v>50.041666666666664</v>
          </cell>
          <cell r="F31">
            <v>87</v>
          </cell>
          <cell r="G31">
            <v>19</v>
          </cell>
          <cell r="H31">
            <v>12.24</v>
          </cell>
          <cell r="I31" t="str">
            <v>O</v>
          </cell>
          <cell r="J31">
            <v>27</v>
          </cell>
          <cell r="K31">
            <v>0</v>
          </cell>
        </row>
        <row r="32">
          <cell r="B32">
            <v>20.237500000000001</v>
          </cell>
          <cell r="C32">
            <v>31</v>
          </cell>
          <cell r="D32">
            <v>11.4</v>
          </cell>
          <cell r="E32">
            <v>50.583333333333336</v>
          </cell>
          <cell r="F32">
            <v>85</v>
          </cell>
          <cell r="G32">
            <v>21</v>
          </cell>
          <cell r="H32">
            <v>5.7600000000000007</v>
          </cell>
          <cell r="I32" t="str">
            <v>O</v>
          </cell>
          <cell r="J32">
            <v>14.76</v>
          </cell>
          <cell r="K32">
            <v>0</v>
          </cell>
        </row>
        <row r="33">
          <cell r="B33">
            <v>23.212499999999995</v>
          </cell>
          <cell r="C33">
            <v>35.299999999999997</v>
          </cell>
          <cell r="D33">
            <v>13.5</v>
          </cell>
          <cell r="E33">
            <v>55.958333333333336</v>
          </cell>
          <cell r="F33">
            <v>93</v>
          </cell>
          <cell r="G33">
            <v>22</v>
          </cell>
          <cell r="H33">
            <v>6.48</v>
          </cell>
          <cell r="I33" t="str">
            <v>O</v>
          </cell>
          <cell r="J33">
            <v>16.559999999999999</v>
          </cell>
          <cell r="K33">
            <v>0</v>
          </cell>
        </row>
        <row r="34">
          <cell r="B34">
            <v>26.012499999999999</v>
          </cell>
          <cell r="C34">
            <v>37</v>
          </cell>
          <cell r="D34">
            <v>15.8</v>
          </cell>
          <cell r="E34">
            <v>50.583333333333336</v>
          </cell>
          <cell r="F34">
            <v>87</v>
          </cell>
          <cell r="G34">
            <v>21</v>
          </cell>
          <cell r="H34">
            <v>10.44</v>
          </cell>
          <cell r="I34" t="str">
            <v>O</v>
          </cell>
          <cell r="J34">
            <v>25.2</v>
          </cell>
          <cell r="K34">
            <v>0</v>
          </cell>
        </row>
        <row r="35">
          <cell r="B35">
            <v>27.137499999999999</v>
          </cell>
          <cell r="C35">
            <v>39</v>
          </cell>
          <cell r="D35">
            <v>16.5</v>
          </cell>
          <cell r="E35">
            <v>49.583333333333336</v>
          </cell>
          <cell r="F35">
            <v>91</v>
          </cell>
          <cell r="G35">
            <v>15</v>
          </cell>
          <cell r="H35">
            <v>15.840000000000002</v>
          </cell>
          <cell r="I35" t="str">
            <v>NE</v>
          </cell>
          <cell r="J35">
            <v>41.76</v>
          </cell>
          <cell r="K35">
            <v>0</v>
          </cell>
        </row>
        <row r="36">
          <cell r="I36" t="str">
            <v>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21.525000000000006</v>
          </cell>
          <cell r="C5">
            <v>31.1</v>
          </cell>
          <cell r="D5">
            <v>14</v>
          </cell>
          <cell r="E5">
            <v>49.583333333333336</v>
          </cell>
          <cell r="F5">
            <v>76</v>
          </cell>
          <cell r="G5">
            <v>19</v>
          </cell>
          <cell r="H5">
            <v>20.16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22.137499999999999</v>
          </cell>
          <cell r="C6">
            <v>31.3</v>
          </cell>
          <cell r="D6">
            <v>14.1</v>
          </cell>
          <cell r="E6">
            <v>43.041666666666664</v>
          </cell>
          <cell r="F6">
            <v>72</v>
          </cell>
          <cell r="G6">
            <v>14</v>
          </cell>
          <cell r="H6">
            <v>20.52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22.066666666666666</v>
          </cell>
          <cell r="C7">
            <v>31.7</v>
          </cell>
          <cell r="D7">
            <v>13.8</v>
          </cell>
          <cell r="E7">
            <v>43.291666666666664</v>
          </cell>
          <cell r="F7">
            <v>65</v>
          </cell>
          <cell r="G7">
            <v>20</v>
          </cell>
          <cell r="H7">
            <v>20.16</v>
          </cell>
          <cell r="I7" t="str">
            <v>NE</v>
          </cell>
          <cell r="J7">
            <v>38.159999999999997</v>
          </cell>
          <cell r="K7">
            <v>0</v>
          </cell>
        </row>
        <row r="8">
          <cell r="B8">
            <v>23.262500000000003</v>
          </cell>
          <cell r="C8">
            <v>32</v>
          </cell>
          <cell r="D8">
            <v>14.6</v>
          </cell>
          <cell r="E8">
            <v>46.583333333333336</v>
          </cell>
          <cell r="F8">
            <v>78</v>
          </cell>
          <cell r="G8">
            <v>21</v>
          </cell>
          <cell r="H8">
            <v>19.440000000000001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23.649999999999995</v>
          </cell>
          <cell r="C9">
            <v>32.1</v>
          </cell>
          <cell r="D9">
            <v>15.4</v>
          </cell>
          <cell r="E9">
            <v>47.375</v>
          </cell>
          <cell r="F9">
            <v>80</v>
          </cell>
          <cell r="G9">
            <v>19</v>
          </cell>
          <cell r="H9">
            <v>22.32</v>
          </cell>
          <cell r="I9" t="str">
            <v>L</v>
          </cell>
          <cell r="J9">
            <v>36</v>
          </cell>
          <cell r="K9">
            <v>0</v>
          </cell>
        </row>
        <row r="10">
          <cell r="B10">
            <v>24.058333333333326</v>
          </cell>
          <cell r="C10">
            <v>32</v>
          </cell>
          <cell r="D10">
            <v>16.399999999999999</v>
          </cell>
          <cell r="E10">
            <v>45.291666666666664</v>
          </cell>
          <cell r="F10">
            <v>79</v>
          </cell>
          <cell r="G10">
            <v>20</v>
          </cell>
          <cell r="H10">
            <v>21.96</v>
          </cell>
          <cell r="I10" t="str">
            <v>L</v>
          </cell>
          <cell r="J10">
            <v>39.6</v>
          </cell>
          <cell r="K10">
            <v>0</v>
          </cell>
        </row>
        <row r="11">
          <cell r="B11">
            <v>22.770833333333332</v>
          </cell>
          <cell r="C11">
            <v>31.6</v>
          </cell>
          <cell r="D11">
            <v>15.6</v>
          </cell>
          <cell r="E11">
            <v>45.541666666666664</v>
          </cell>
          <cell r="F11">
            <v>70</v>
          </cell>
          <cell r="G11">
            <v>20</v>
          </cell>
          <cell r="H11">
            <v>20.52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22.683333333333334</v>
          </cell>
          <cell r="C12">
            <v>30.3</v>
          </cell>
          <cell r="D12">
            <v>14.9</v>
          </cell>
          <cell r="E12">
            <v>42.541666666666664</v>
          </cell>
          <cell r="F12">
            <v>73</v>
          </cell>
          <cell r="G12">
            <v>19</v>
          </cell>
          <cell r="H12">
            <v>23.400000000000002</v>
          </cell>
          <cell r="I12" t="str">
            <v>L</v>
          </cell>
          <cell r="J12">
            <v>46.800000000000004</v>
          </cell>
          <cell r="K12">
            <v>0</v>
          </cell>
        </row>
        <row r="13">
          <cell r="B13">
            <v>21.600000000000005</v>
          </cell>
          <cell r="C13">
            <v>29.8</v>
          </cell>
          <cell r="D13">
            <v>13.4</v>
          </cell>
          <cell r="E13">
            <v>36.583333333333336</v>
          </cell>
          <cell r="F13">
            <v>59</v>
          </cell>
          <cell r="G13">
            <v>15</v>
          </cell>
          <cell r="H13">
            <v>21.240000000000002</v>
          </cell>
          <cell r="I13" t="str">
            <v>L</v>
          </cell>
          <cell r="J13">
            <v>40.32</v>
          </cell>
          <cell r="K13">
            <v>0</v>
          </cell>
        </row>
        <row r="14">
          <cell r="B14">
            <v>21.445833333333329</v>
          </cell>
          <cell r="C14">
            <v>31.7</v>
          </cell>
          <cell r="D14">
            <v>11.4</v>
          </cell>
          <cell r="E14">
            <v>35.875</v>
          </cell>
          <cell r="F14">
            <v>63</v>
          </cell>
          <cell r="G14">
            <v>15</v>
          </cell>
          <cell r="H14">
            <v>21.240000000000002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22.829166666666662</v>
          </cell>
          <cell r="C15">
            <v>33</v>
          </cell>
          <cell r="D15">
            <v>14</v>
          </cell>
          <cell r="E15">
            <v>41.791666666666664</v>
          </cell>
          <cell r="F15">
            <v>65</v>
          </cell>
          <cell r="G15">
            <v>20</v>
          </cell>
          <cell r="H15">
            <v>21.6</v>
          </cell>
          <cell r="I15" t="str">
            <v>NE</v>
          </cell>
          <cell r="J15">
            <v>36.72</v>
          </cell>
          <cell r="K15">
            <v>0</v>
          </cell>
        </row>
        <row r="16">
          <cell r="B16">
            <v>23.658333333333335</v>
          </cell>
          <cell r="C16">
            <v>32.299999999999997</v>
          </cell>
          <cell r="D16">
            <v>15.6</v>
          </cell>
          <cell r="E16">
            <v>49.291666666666664</v>
          </cell>
          <cell r="F16">
            <v>80</v>
          </cell>
          <cell r="G16">
            <v>23</v>
          </cell>
          <cell r="H16">
            <v>15.120000000000001</v>
          </cell>
          <cell r="I16" t="str">
            <v>NE</v>
          </cell>
          <cell r="J16">
            <v>23.040000000000003</v>
          </cell>
          <cell r="K16">
            <v>0</v>
          </cell>
        </row>
        <row r="17">
          <cell r="B17">
            <v>22.3125</v>
          </cell>
          <cell r="C17">
            <v>29.2</v>
          </cell>
          <cell r="D17">
            <v>16.899999999999999</v>
          </cell>
          <cell r="E17">
            <v>58.083333333333336</v>
          </cell>
          <cell r="F17">
            <v>79</v>
          </cell>
          <cell r="G17">
            <v>35</v>
          </cell>
          <cell r="H17">
            <v>21.240000000000002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18.554166666666667</v>
          </cell>
          <cell r="C18">
            <v>24</v>
          </cell>
          <cell r="D18">
            <v>15.3</v>
          </cell>
          <cell r="E18">
            <v>84</v>
          </cell>
          <cell r="F18">
            <v>99</v>
          </cell>
          <cell r="G18">
            <v>60</v>
          </cell>
          <cell r="H18">
            <v>18.720000000000002</v>
          </cell>
          <cell r="I18" t="str">
            <v>SE</v>
          </cell>
          <cell r="J18">
            <v>31.319999999999997</v>
          </cell>
          <cell r="K18">
            <v>0</v>
          </cell>
        </row>
        <row r="19">
          <cell r="B19">
            <v>22.095833333333331</v>
          </cell>
          <cell r="C19">
            <v>31.6</v>
          </cell>
          <cell r="D19">
            <v>14.2</v>
          </cell>
          <cell r="E19">
            <v>55.333333333333336</v>
          </cell>
          <cell r="F19">
            <v>86</v>
          </cell>
          <cell r="G19">
            <v>21</v>
          </cell>
          <cell r="H19">
            <v>25.92</v>
          </cell>
          <cell r="I19" t="str">
            <v>L</v>
          </cell>
          <cell r="J19">
            <v>41.4</v>
          </cell>
          <cell r="K19">
            <v>0</v>
          </cell>
        </row>
        <row r="20">
          <cell r="B20">
            <v>23.204166666666669</v>
          </cell>
          <cell r="C20">
            <v>31.3</v>
          </cell>
          <cell r="D20">
            <v>17.100000000000001</v>
          </cell>
          <cell r="E20">
            <v>45.416666666666664</v>
          </cell>
          <cell r="F20">
            <v>68</v>
          </cell>
          <cell r="G20">
            <v>22</v>
          </cell>
          <cell r="H20">
            <v>32.04</v>
          </cell>
          <cell r="I20" t="str">
            <v>NE</v>
          </cell>
          <cell r="J20">
            <v>44.64</v>
          </cell>
          <cell r="K20">
            <v>0</v>
          </cell>
        </row>
        <row r="21">
          <cell r="B21">
            <v>22.95</v>
          </cell>
          <cell r="C21">
            <v>30.2</v>
          </cell>
          <cell r="D21">
            <v>15.2</v>
          </cell>
          <cell r="E21">
            <v>46.125</v>
          </cell>
          <cell r="F21">
            <v>75</v>
          </cell>
          <cell r="G21">
            <v>25</v>
          </cell>
          <cell r="H21">
            <v>24.12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23.112500000000001</v>
          </cell>
          <cell r="C22">
            <v>30.9</v>
          </cell>
          <cell r="D22">
            <v>15.6</v>
          </cell>
          <cell r="E22">
            <v>46.458333333333336</v>
          </cell>
          <cell r="F22">
            <v>71</v>
          </cell>
          <cell r="G22">
            <v>25</v>
          </cell>
          <cell r="H22">
            <v>18.720000000000002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23.716666666666669</v>
          </cell>
          <cell r="C23">
            <v>31.3</v>
          </cell>
          <cell r="D23">
            <v>17.2</v>
          </cell>
          <cell r="E23">
            <v>47.125</v>
          </cell>
          <cell r="F23">
            <v>70</v>
          </cell>
          <cell r="G23">
            <v>25</v>
          </cell>
          <cell r="H23">
            <v>20.88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23.262500000000003</v>
          </cell>
          <cell r="C24">
            <v>31.9</v>
          </cell>
          <cell r="D24">
            <v>15.9</v>
          </cell>
          <cell r="E24">
            <v>42.166666666666664</v>
          </cell>
          <cell r="F24">
            <v>63</v>
          </cell>
          <cell r="G24">
            <v>16</v>
          </cell>
          <cell r="H24">
            <v>19.440000000000001</v>
          </cell>
          <cell r="I24" t="str">
            <v>L</v>
          </cell>
          <cell r="J24">
            <v>32.76</v>
          </cell>
          <cell r="K24">
            <v>0</v>
          </cell>
        </row>
        <row r="25">
          <cell r="B25">
            <v>23.437500000000004</v>
          </cell>
          <cell r="C25">
            <v>32.200000000000003</v>
          </cell>
          <cell r="D25">
            <v>15.7</v>
          </cell>
          <cell r="E25">
            <v>39.791666666666664</v>
          </cell>
          <cell r="F25">
            <v>61</v>
          </cell>
          <cell r="G25">
            <v>20</v>
          </cell>
          <cell r="H25">
            <v>24.840000000000003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24.57083333333334</v>
          </cell>
          <cell r="C26">
            <v>33.200000000000003</v>
          </cell>
          <cell r="D26">
            <v>16.5</v>
          </cell>
          <cell r="E26">
            <v>37.083333333333336</v>
          </cell>
          <cell r="F26">
            <v>59</v>
          </cell>
          <cell r="G26">
            <v>17</v>
          </cell>
          <cell r="H26">
            <v>18.36</v>
          </cell>
          <cell r="I26" t="str">
            <v>NE</v>
          </cell>
          <cell r="J26">
            <v>41.04</v>
          </cell>
          <cell r="K26">
            <v>0</v>
          </cell>
        </row>
        <row r="27">
          <cell r="B27">
            <v>24.070833333333336</v>
          </cell>
          <cell r="C27">
            <v>33.9</v>
          </cell>
          <cell r="D27">
            <v>15.2</v>
          </cell>
          <cell r="E27">
            <v>37.125</v>
          </cell>
          <cell r="F27">
            <v>65</v>
          </cell>
          <cell r="G27">
            <v>15</v>
          </cell>
          <cell r="H27">
            <v>18.720000000000002</v>
          </cell>
          <cell r="I27" t="str">
            <v>NE</v>
          </cell>
          <cell r="J27">
            <v>39.24</v>
          </cell>
          <cell r="K27">
            <v>0</v>
          </cell>
        </row>
        <row r="28">
          <cell r="B28">
            <v>24.208333333333339</v>
          </cell>
          <cell r="C28">
            <v>33</v>
          </cell>
          <cell r="D28">
            <v>15.9</v>
          </cell>
          <cell r="E28">
            <v>34.333333333333336</v>
          </cell>
          <cell r="F28">
            <v>55</v>
          </cell>
          <cell r="G28">
            <v>16</v>
          </cell>
          <cell r="H28">
            <v>21.6</v>
          </cell>
          <cell r="I28" t="str">
            <v>NE</v>
          </cell>
          <cell r="J28">
            <v>41.4</v>
          </cell>
          <cell r="K28">
            <v>0</v>
          </cell>
        </row>
        <row r="29">
          <cell r="B29">
            <v>24.754166666666666</v>
          </cell>
          <cell r="C29">
            <v>33.700000000000003</v>
          </cell>
          <cell r="D29">
            <v>14.5</v>
          </cell>
          <cell r="E29">
            <v>33.458333333333336</v>
          </cell>
          <cell r="F29">
            <v>61</v>
          </cell>
          <cell r="G29">
            <v>15</v>
          </cell>
          <cell r="H29">
            <v>20.52</v>
          </cell>
          <cell r="I29" t="str">
            <v>NE</v>
          </cell>
          <cell r="J29">
            <v>38.519999999999996</v>
          </cell>
          <cell r="K29">
            <v>0</v>
          </cell>
        </row>
        <row r="30">
          <cell r="B30">
            <v>21.175000000000001</v>
          </cell>
          <cell r="C30">
            <v>27.4</v>
          </cell>
          <cell r="D30">
            <v>16.2</v>
          </cell>
          <cell r="E30">
            <v>63.625</v>
          </cell>
          <cell r="F30">
            <v>95</v>
          </cell>
          <cell r="G30">
            <v>37</v>
          </cell>
          <cell r="H30">
            <v>17.28</v>
          </cell>
          <cell r="I30" t="str">
            <v>SE</v>
          </cell>
          <cell r="J30">
            <v>28.8</v>
          </cell>
          <cell r="K30">
            <v>0</v>
          </cell>
        </row>
        <row r="31">
          <cell r="B31">
            <v>19.112500000000004</v>
          </cell>
          <cell r="C31">
            <v>28.4</v>
          </cell>
          <cell r="D31">
            <v>12.8</v>
          </cell>
          <cell r="E31">
            <v>42.625</v>
          </cell>
          <cell r="F31">
            <v>57</v>
          </cell>
          <cell r="G31">
            <v>26</v>
          </cell>
          <cell r="H31">
            <v>18.36</v>
          </cell>
          <cell r="I31" t="str">
            <v>SE</v>
          </cell>
          <cell r="J31">
            <v>32.04</v>
          </cell>
          <cell r="K31">
            <v>0</v>
          </cell>
        </row>
        <row r="32">
          <cell r="B32">
            <v>22.170833333333334</v>
          </cell>
          <cell r="C32">
            <v>32.799999999999997</v>
          </cell>
          <cell r="D32">
            <v>12.7</v>
          </cell>
          <cell r="E32">
            <v>46.375</v>
          </cell>
          <cell r="F32">
            <v>76</v>
          </cell>
          <cell r="G32">
            <v>22</v>
          </cell>
          <cell r="H32">
            <v>19.8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24.645833333333332</v>
          </cell>
          <cell r="C33">
            <v>34</v>
          </cell>
          <cell r="D33">
            <v>16.600000000000001</v>
          </cell>
          <cell r="E33">
            <v>45.375</v>
          </cell>
          <cell r="F33">
            <v>69</v>
          </cell>
          <cell r="G33">
            <v>22</v>
          </cell>
          <cell r="H33">
            <v>19.8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26.420833333333331</v>
          </cell>
          <cell r="C34">
            <v>34.799999999999997</v>
          </cell>
          <cell r="D34">
            <v>18.5</v>
          </cell>
          <cell r="E34">
            <v>42.625</v>
          </cell>
          <cell r="F34">
            <v>69</v>
          </cell>
          <cell r="G34">
            <v>19</v>
          </cell>
          <cell r="H34">
            <v>21.6</v>
          </cell>
          <cell r="I34" t="str">
            <v>L</v>
          </cell>
          <cell r="J34">
            <v>35.64</v>
          </cell>
          <cell r="K34">
            <v>0</v>
          </cell>
        </row>
        <row r="35">
          <cell r="B35">
            <v>26.945833333333336</v>
          </cell>
          <cell r="C35">
            <v>35.6</v>
          </cell>
          <cell r="D35">
            <v>19.399999999999999</v>
          </cell>
          <cell r="E35">
            <v>38.5</v>
          </cell>
          <cell r="F35">
            <v>59</v>
          </cell>
          <cell r="G35">
            <v>18</v>
          </cell>
          <cell r="H35">
            <v>26.64</v>
          </cell>
          <cell r="I35" t="str">
            <v>NE</v>
          </cell>
          <cell r="J35">
            <v>44.64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22.070833333333336</v>
          </cell>
          <cell r="C5">
            <v>33.1</v>
          </cell>
          <cell r="D5">
            <v>14.3</v>
          </cell>
          <cell r="E5">
            <v>67.541666666666671</v>
          </cell>
          <cell r="F5">
            <v>94</v>
          </cell>
          <cell r="G5">
            <v>26</v>
          </cell>
          <cell r="H5">
            <v>5.7600000000000007</v>
          </cell>
          <cell r="I5" t="str">
            <v>SE</v>
          </cell>
          <cell r="J5">
            <v>16.559999999999999</v>
          </cell>
          <cell r="K5">
            <v>0</v>
          </cell>
        </row>
        <row r="6">
          <cell r="B6">
            <v>21.95</v>
          </cell>
          <cell r="C6">
            <v>33.5</v>
          </cell>
          <cell r="D6">
            <v>14.4</v>
          </cell>
          <cell r="E6">
            <v>68.083333333333329</v>
          </cell>
          <cell r="F6">
            <v>95</v>
          </cell>
          <cell r="G6">
            <v>20</v>
          </cell>
          <cell r="H6">
            <v>6.12</v>
          </cell>
          <cell r="I6" t="str">
            <v>SE</v>
          </cell>
          <cell r="J6">
            <v>20.88</v>
          </cell>
          <cell r="K6">
            <v>0</v>
          </cell>
        </row>
        <row r="7">
          <cell r="B7">
            <v>21.870833333333334</v>
          </cell>
          <cell r="C7">
            <v>34</v>
          </cell>
          <cell r="D7">
            <v>12.7</v>
          </cell>
          <cell r="E7">
            <v>64.166666666666671</v>
          </cell>
          <cell r="F7">
            <v>94</v>
          </cell>
          <cell r="G7">
            <v>23</v>
          </cell>
          <cell r="H7">
            <v>15.840000000000002</v>
          </cell>
          <cell r="I7" t="str">
            <v>NO</v>
          </cell>
          <cell r="J7">
            <v>34.56</v>
          </cell>
          <cell r="K7">
            <v>0</v>
          </cell>
        </row>
        <row r="8">
          <cell r="B8">
            <v>22.554166666666664</v>
          </cell>
          <cell r="C8">
            <v>34.4</v>
          </cell>
          <cell r="D8">
            <v>14.7</v>
          </cell>
          <cell r="E8">
            <v>65.625</v>
          </cell>
          <cell r="F8">
            <v>93</v>
          </cell>
          <cell r="G8">
            <v>20</v>
          </cell>
          <cell r="H8">
            <v>11.16</v>
          </cell>
          <cell r="I8" t="str">
            <v>O</v>
          </cell>
          <cell r="J8">
            <v>25.2</v>
          </cell>
          <cell r="K8">
            <v>0</v>
          </cell>
        </row>
        <row r="9">
          <cell r="B9">
            <v>22.770833333333332</v>
          </cell>
          <cell r="C9">
            <v>33.9</v>
          </cell>
          <cell r="D9">
            <v>14.9</v>
          </cell>
          <cell r="E9">
            <v>66.833333333333329</v>
          </cell>
          <cell r="F9">
            <v>94</v>
          </cell>
          <cell r="G9">
            <v>23</v>
          </cell>
          <cell r="H9">
            <v>3.9600000000000004</v>
          </cell>
          <cell r="I9" t="str">
            <v>SE</v>
          </cell>
          <cell r="J9">
            <v>20.52</v>
          </cell>
          <cell r="K9">
            <v>0</v>
          </cell>
        </row>
        <row r="10">
          <cell r="B10">
            <v>23.616666666666664</v>
          </cell>
          <cell r="C10">
            <v>33.799999999999997</v>
          </cell>
          <cell r="D10">
            <v>15.4</v>
          </cell>
          <cell r="E10">
            <v>62.083333333333336</v>
          </cell>
          <cell r="F10">
            <v>91</v>
          </cell>
          <cell r="G10">
            <v>23</v>
          </cell>
          <cell r="H10">
            <v>3.6</v>
          </cell>
          <cell r="I10" t="str">
            <v>L</v>
          </cell>
          <cell r="J10">
            <v>20.16</v>
          </cell>
          <cell r="K10">
            <v>0</v>
          </cell>
        </row>
        <row r="11">
          <cell r="B11">
            <v>22.820833333333336</v>
          </cell>
          <cell r="C11">
            <v>34</v>
          </cell>
          <cell r="D11">
            <v>15</v>
          </cell>
          <cell r="E11">
            <v>64.083333333333329</v>
          </cell>
          <cell r="F11">
            <v>92</v>
          </cell>
          <cell r="G11">
            <v>24</v>
          </cell>
          <cell r="H11">
            <v>4.32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23.049999999999997</v>
          </cell>
          <cell r="C12">
            <v>33</v>
          </cell>
          <cell r="D12">
            <v>15.1</v>
          </cell>
          <cell r="E12">
            <v>64.583333333333329</v>
          </cell>
          <cell r="F12">
            <v>92</v>
          </cell>
          <cell r="G12">
            <v>25</v>
          </cell>
          <cell r="H12">
            <v>10.08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21.683333333333334</v>
          </cell>
          <cell r="C13">
            <v>32</v>
          </cell>
          <cell r="D13">
            <v>15.6</v>
          </cell>
          <cell r="E13">
            <v>69.083333333333329</v>
          </cell>
          <cell r="F13">
            <v>96</v>
          </cell>
          <cell r="G13">
            <v>18</v>
          </cell>
          <cell r="H13">
            <v>6.48</v>
          </cell>
          <cell r="I13" t="str">
            <v>L</v>
          </cell>
          <cell r="J13">
            <v>20.52</v>
          </cell>
          <cell r="K13">
            <v>0.2</v>
          </cell>
        </row>
        <row r="14">
          <cell r="B14">
            <v>20.520833333333332</v>
          </cell>
          <cell r="C14">
            <v>33.5</v>
          </cell>
          <cell r="D14">
            <v>10.3</v>
          </cell>
          <cell r="E14">
            <v>61.833333333333336</v>
          </cell>
          <cell r="F14">
            <v>94</v>
          </cell>
          <cell r="G14">
            <v>23</v>
          </cell>
          <cell r="H14">
            <v>11.16</v>
          </cell>
          <cell r="I14" t="str">
            <v>NO</v>
          </cell>
          <cell r="J14">
            <v>23.400000000000002</v>
          </cell>
          <cell r="K14">
            <v>0</v>
          </cell>
        </row>
        <row r="15">
          <cell r="B15">
            <v>22.925000000000001</v>
          </cell>
          <cell r="C15">
            <v>33.9</v>
          </cell>
          <cell r="D15">
            <v>15.2</v>
          </cell>
          <cell r="E15">
            <v>65.041666666666671</v>
          </cell>
          <cell r="F15">
            <v>94</v>
          </cell>
          <cell r="G15">
            <v>28</v>
          </cell>
          <cell r="H15">
            <v>14.4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23.883333333333336</v>
          </cell>
          <cell r="C16">
            <v>34.799999999999997</v>
          </cell>
          <cell r="D16">
            <v>16.3</v>
          </cell>
          <cell r="E16">
            <v>67.541666666666671</v>
          </cell>
          <cell r="F16">
            <v>94</v>
          </cell>
          <cell r="G16">
            <v>24</v>
          </cell>
          <cell r="H16">
            <v>6.12</v>
          </cell>
          <cell r="I16" t="str">
            <v>SE</v>
          </cell>
          <cell r="J16">
            <v>18.720000000000002</v>
          </cell>
          <cell r="K16">
            <v>0</v>
          </cell>
        </row>
        <row r="17">
          <cell r="B17">
            <v>21.808333333333337</v>
          </cell>
          <cell r="C17">
            <v>29.9</v>
          </cell>
          <cell r="D17">
            <v>16.100000000000001</v>
          </cell>
          <cell r="E17">
            <v>73.916666666666671</v>
          </cell>
          <cell r="F17">
            <v>94</v>
          </cell>
          <cell r="G17">
            <v>48</v>
          </cell>
          <cell r="H17">
            <v>15.48</v>
          </cell>
          <cell r="I17" t="str">
            <v>S</v>
          </cell>
          <cell r="J17">
            <v>35.64</v>
          </cell>
          <cell r="K17">
            <v>0</v>
          </cell>
        </row>
        <row r="18">
          <cell r="B18">
            <v>21.316666666666666</v>
          </cell>
          <cell r="C18">
            <v>28.4</v>
          </cell>
          <cell r="D18">
            <v>17.600000000000001</v>
          </cell>
          <cell r="E18">
            <v>66.375</v>
          </cell>
          <cell r="F18">
            <v>80</v>
          </cell>
          <cell r="G18">
            <v>46</v>
          </cell>
          <cell r="H18">
            <v>7.9200000000000008</v>
          </cell>
          <cell r="I18" t="str">
            <v>SE</v>
          </cell>
          <cell r="J18">
            <v>23.400000000000002</v>
          </cell>
          <cell r="K18">
            <v>0</v>
          </cell>
        </row>
        <row r="19">
          <cell r="B19">
            <v>22.866666666666671</v>
          </cell>
          <cell r="C19">
            <v>33.200000000000003</v>
          </cell>
          <cell r="D19">
            <v>15.8</v>
          </cell>
          <cell r="E19">
            <v>63.541666666666664</v>
          </cell>
          <cell r="F19">
            <v>86</v>
          </cell>
          <cell r="G19">
            <v>27</v>
          </cell>
          <cell r="H19">
            <v>6.48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23.333333333333332</v>
          </cell>
          <cell r="C20">
            <v>33.5</v>
          </cell>
          <cell r="D20">
            <v>15.3</v>
          </cell>
          <cell r="E20">
            <v>64.041666666666671</v>
          </cell>
          <cell r="F20">
            <v>94</v>
          </cell>
          <cell r="G20">
            <v>23</v>
          </cell>
          <cell r="H20">
            <v>6.12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23.212499999999995</v>
          </cell>
          <cell r="C21">
            <v>33.299999999999997</v>
          </cell>
          <cell r="D21">
            <v>15</v>
          </cell>
          <cell r="E21">
            <v>60.916666666666664</v>
          </cell>
          <cell r="F21">
            <v>90</v>
          </cell>
          <cell r="G21">
            <v>23</v>
          </cell>
          <cell r="H21">
            <v>14.76</v>
          </cell>
          <cell r="I21" t="str">
            <v>L</v>
          </cell>
          <cell r="J21">
            <v>32.4</v>
          </cell>
          <cell r="K21">
            <v>0</v>
          </cell>
        </row>
        <row r="22">
          <cell r="B22">
            <v>24.058333333333334</v>
          </cell>
          <cell r="C22">
            <v>33.5</v>
          </cell>
          <cell r="D22">
            <v>17.3</v>
          </cell>
          <cell r="E22">
            <v>58.875</v>
          </cell>
          <cell r="F22">
            <v>83</v>
          </cell>
          <cell r="G22">
            <v>24</v>
          </cell>
          <cell r="H22">
            <v>7.2</v>
          </cell>
          <cell r="I22" t="str">
            <v>SE</v>
          </cell>
          <cell r="J22">
            <v>22.32</v>
          </cell>
          <cell r="K22">
            <v>0</v>
          </cell>
        </row>
        <row r="23">
          <cell r="B23">
            <v>24.387500000000003</v>
          </cell>
          <cell r="C23">
            <v>34.200000000000003</v>
          </cell>
          <cell r="D23">
            <v>16.100000000000001</v>
          </cell>
          <cell r="E23">
            <v>59.333333333333336</v>
          </cell>
          <cell r="F23">
            <v>90</v>
          </cell>
          <cell r="G23">
            <v>24</v>
          </cell>
          <cell r="H23">
            <v>7.9200000000000008</v>
          </cell>
          <cell r="I23" t="str">
            <v>SE</v>
          </cell>
          <cell r="J23">
            <v>26.64</v>
          </cell>
          <cell r="K23">
            <v>0</v>
          </cell>
        </row>
        <row r="24">
          <cell r="B24">
            <v>24.037500000000005</v>
          </cell>
          <cell r="C24">
            <v>34.4</v>
          </cell>
          <cell r="D24">
            <v>15.9</v>
          </cell>
          <cell r="E24">
            <v>54.208333333333336</v>
          </cell>
          <cell r="F24">
            <v>81</v>
          </cell>
          <cell r="G24">
            <v>20</v>
          </cell>
          <cell r="H24">
            <v>6.48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23.520833333333329</v>
          </cell>
          <cell r="C25">
            <v>35.4</v>
          </cell>
          <cell r="D25">
            <v>14.2</v>
          </cell>
          <cell r="E25">
            <v>56.916666666666664</v>
          </cell>
          <cell r="F25">
            <v>88</v>
          </cell>
          <cell r="G25">
            <v>17</v>
          </cell>
          <cell r="H25">
            <v>9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23.958333333333332</v>
          </cell>
          <cell r="C26">
            <v>36</v>
          </cell>
          <cell r="D26">
            <v>14.7</v>
          </cell>
          <cell r="E26">
            <v>56.75</v>
          </cell>
          <cell r="F26">
            <v>90</v>
          </cell>
          <cell r="G26">
            <v>17</v>
          </cell>
          <cell r="H26">
            <v>6.12</v>
          </cell>
          <cell r="I26" t="str">
            <v>L</v>
          </cell>
          <cell r="J26">
            <v>21.240000000000002</v>
          </cell>
          <cell r="K26">
            <v>0</v>
          </cell>
        </row>
        <row r="27">
          <cell r="B27">
            <v>23.670833333333331</v>
          </cell>
          <cell r="C27">
            <v>36.700000000000003</v>
          </cell>
          <cell r="D27">
            <v>13.9</v>
          </cell>
          <cell r="E27">
            <v>57</v>
          </cell>
          <cell r="F27">
            <v>92</v>
          </cell>
          <cell r="G27">
            <v>15</v>
          </cell>
          <cell r="H27">
            <v>11.16</v>
          </cell>
          <cell r="I27" t="str">
            <v>SE</v>
          </cell>
          <cell r="J27">
            <v>34.56</v>
          </cell>
          <cell r="K27">
            <v>0</v>
          </cell>
        </row>
        <row r="28">
          <cell r="B28">
            <v>23.450000000000003</v>
          </cell>
          <cell r="C28">
            <v>35.9</v>
          </cell>
          <cell r="D28">
            <v>13.8</v>
          </cell>
          <cell r="E28">
            <v>57.541666666666664</v>
          </cell>
          <cell r="F28">
            <v>93</v>
          </cell>
          <cell r="G28">
            <v>18</v>
          </cell>
          <cell r="H28">
            <v>19.079999999999998</v>
          </cell>
          <cell r="I28" t="str">
            <v>SE</v>
          </cell>
          <cell r="J28">
            <v>41.76</v>
          </cell>
          <cell r="K28">
            <v>0</v>
          </cell>
        </row>
        <row r="29">
          <cell r="B29">
            <v>24.175000000000001</v>
          </cell>
          <cell r="C29">
            <v>35.4</v>
          </cell>
          <cell r="D29">
            <v>14.9</v>
          </cell>
          <cell r="E29">
            <v>58.958333333333336</v>
          </cell>
          <cell r="F29">
            <v>91</v>
          </cell>
          <cell r="G29">
            <v>22</v>
          </cell>
          <cell r="H29">
            <v>15.120000000000001</v>
          </cell>
          <cell r="I29" t="str">
            <v>NO</v>
          </cell>
          <cell r="J29">
            <v>29.880000000000003</v>
          </cell>
          <cell r="K29">
            <v>0</v>
          </cell>
        </row>
        <row r="30">
          <cell r="B30">
            <v>23.133333333333336</v>
          </cell>
          <cell r="C30">
            <v>28.2</v>
          </cell>
          <cell r="D30">
            <v>18.5</v>
          </cell>
          <cell r="E30">
            <v>62.208333333333336</v>
          </cell>
          <cell r="F30">
            <v>92</v>
          </cell>
          <cell r="G30">
            <v>36</v>
          </cell>
          <cell r="H30">
            <v>10.44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20.645833333333336</v>
          </cell>
          <cell r="C31">
            <v>29.1</v>
          </cell>
          <cell r="D31">
            <v>12.7</v>
          </cell>
          <cell r="E31">
            <v>45.75</v>
          </cell>
          <cell r="F31">
            <v>74</v>
          </cell>
          <cell r="G31">
            <v>26</v>
          </cell>
          <cell r="H31">
            <v>12.24</v>
          </cell>
          <cell r="I31" t="str">
            <v>SE</v>
          </cell>
          <cell r="J31">
            <v>33.119999999999997</v>
          </cell>
          <cell r="K31">
            <v>0</v>
          </cell>
        </row>
        <row r="32">
          <cell r="B32">
            <v>22.599999999999998</v>
          </cell>
          <cell r="C32">
            <v>33.9</v>
          </cell>
          <cell r="D32">
            <v>13.7</v>
          </cell>
          <cell r="E32">
            <v>51.5</v>
          </cell>
          <cell r="F32">
            <v>81</v>
          </cell>
          <cell r="G32">
            <v>24</v>
          </cell>
          <cell r="H32">
            <v>3.6</v>
          </cell>
          <cell r="I32" t="str">
            <v>SE</v>
          </cell>
          <cell r="J32">
            <v>18</v>
          </cell>
          <cell r="K32">
            <v>0</v>
          </cell>
        </row>
        <row r="33">
          <cell r="B33">
            <v>24.308333333333337</v>
          </cell>
          <cell r="C33">
            <v>35.299999999999997</v>
          </cell>
          <cell r="D33">
            <v>15.8</v>
          </cell>
          <cell r="E33">
            <v>58.916666666666664</v>
          </cell>
          <cell r="F33">
            <v>91</v>
          </cell>
          <cell r="G33">
            <v>24</v>
          </cell>
          <cell r="H33">
            <v>1.8</v>
          </cell>
          <cell r="I33" t="str">
            <v>SE</v>
          </cell>
          <cell r="J33">
            <v>14.76</v>
          </cell>
          <cell r="K33">
            <v>0</v>
          </cell>
        </row>
        <row r="34">
          <cell r="B34">
            <v>26.175000000000001</v>
          </cell>
          <cell r="C34">
            <v>37.700000000000003</v>
          </cell>
          <cell r="D34">
            <v>17.7</v>
          </cell>
          <cell r="E34">
            <v>56.791666666666664</v>
          </cell>
          <cell r="F34">
            <v>88</v>
          </cell>
          <cell r="G34">
            <v>19</v>
          </cell>
          <cell r="H34">
            <v>4.6800000000000006</v>
          </cell>
          <cell r="I34" t="str">
            <v>SE</v>
          </cell>
          <cell r="J34">
            <v>22.32</v>
          </cell>
          <cell r="K34">
            <v>0</v>
          </cell>
        </row>
        <row r="35">
          <cell r="B35">
            <v>26.541666666666661</v>
          </cell>
          <cell r="C35">
            <v>36.5</v>
          </cell>
          <cell r="D35">
            <v>17.600000000000001</v>
          </cell>
          <cell r="E35">
            <v>60.291666666666664</v>
          </cell>
          <cell r="F35">
            <v>92</v>
          </cell>
          <cell r="G35">
            <v>27</v>
          </cell>
          <cell r="H35">
            <v>15.120000000000001</v>
          </cell>
          <cell r="I35" t="str">
            <v>O</v>
          </cell>
          <cell r="J35">
            <v>32.04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23.154166666666665</v>
          </cell>
          <cell r="C5">
            <v>30.6</v>
          </cell>
          <cell r="D5">
            <v>17.3</v>
          </cell>
          <cell r="E5">
            <v>51.75</v>
          </cell>
          <cell r="F5">
            <v>70</v>
          </cell>
          <cell r="G5">
            <v>29</v>
          </cell>
          <cell r="H5">
            <v>18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24.295833333333334</v>
          </cell>
          <cell r="C6">
            <v>32</v>
          </cell>
          <cell r="D6">
            <v>18.3</v>
          </cell>
          <cell r="E6">
            <v>46.625</v>
          </cell>
          <cell r="F6">
            <v>68</v>
          </cell>
          <cell r="G6">
            <v>22</v>
          </cell>
          <cell r="H6">
            <v>18.36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23.483333333333338</v>
          </cell>
          <cell r="C7">
            <v>32.700000000000003</v>
          </cell>
          <cell r="D7">
            <v>16.8</v>
          </cell>
          <cell r="E7">
            <v>46.666666666666664</v>
          </cell>
          <cell r="F7">
            <v>68</v>
          </cell>
          <cell r="G7">
            <v>19</v>
          </cell>
          <cell r="H7">
            <v>21.96</v>
          </cell>
          <cell r="I7" t="str">
            <v>N</v>
          </cell>
          <cell r="J7">
            <v>42.480000000000004</v>
          </cell>
          <cell r="K7">
            <v>0</v>
          </cell>
        </row>
        <row r="8">
          <cell r="B8">
            <v>23.549999999999997</v>
          </cell>
          <cell r="C8">
            <v>32.200000000000003</v>
          </cell>
          <cell r="D8">
            <v>16.2</v>
          </cell>
          <cell r="E8">
            <v>53.791666666666664</v>
          </cell>
          <cell r="F8">
            <v>78</v>
          </cell>
          <cell r="G8">
            <v>28</v>
          </cell>
          <cell r="H8">
            <v>21.96</v>
          </cell>
          <cell r="I8" t="str">
            <v>N</v>
          </cell>
          <cell r="J8">
            <v>41.4</v>
          </cell>
          <cell r="K8">
            <v>0</v>
          </cell>
        </row>
        <row r="9">
          <cell r="B9">
            <v>22.979166666666668</v>
          </cell>
          <cell r="C9">
            <v>30.1</v>
          </cell>
          <cell r="D9">
            <v>16.399999999999999</v>
          </cell>
          <cell r="E9">
            <v>68.666666666666671</v>
          </cell>
          <cell r="F9">
            <v>96</v>
          </cell>
          <cell r="G9">
            <v>33</v>
          </cell>
          <cell r="H9">
            <v>18.36</v>
          </cell>
          <cell r="I9" t="str">
            <v>S</v>
          </cell>
          <cell r="J9">
            <v>31.319999999999997</v>
          </cell>
          <cell r="K9">
            <v>0</v>
          </cell>
        </row>
        <row r="10">
          <cell r="B10">
            <v>21.237500000000001</v>
          </cell>
          <cell r="C10">
            <v>27.5</v>
          </cell>
          <cell r="D10">
            <v>15.6</v>
          </cell>
          <cell r="E10">
            <v>61.791666666666664</v>
          </cell>
          <cell r="F10">
            <v>76</v>
          </cell>
          <cell r="G10">
            <v>39</v>
          </cell>
          <cell r="H10">
            <v>20.88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22.975000000000005</v>
          </cell>
          <cell r="C11">
            <v>30.5</v>
          </cell>
          <cell r="D11">
            <v>15.2</v>
          </cell>
          <cell r="E11">
            <v>57.625</v>
          </cell>
          <cell r="F11">
            <v>86</v>
          </cell>
          <cell r="G11">
            <v>33</v>
          </cell>
          <cell r="H11">
            <v>15.120000000000001</v>
          </cell>
          <cell r="I11" t="str">
            <v>NE</v>
          </cell>
          <cell r="J11">
            <v>30.6</v>
          </cell>
          <cell r="K11">
            <v>0</v>
          </cell>
        </row>
        <row r="12">
          <cell r="B12">
            <v>21.708333333333332</v>
          </cell>
          <cell r="C12">
            <v>28.5</v>
          </cell>
          <cell r="D12">
            <v>15.8</v>
          </cell>
          <cell r="E12">
            <v>73.458333333333329</v>
          </cell>
          <cell r="F12">
            <v>97</v>
          </cell>
          <cell r="G12">
            <v>45</v>
          </cell>
          <cell r="H12">
            <v>13.68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19.895833333333332</v>
          </cell>
          <cell r="C13">
            <v>27.3</v>
          </cell>
          <cell r="D13">
            <v>14.6</v>
          </cell>
          <cell r="E13">
            <v>76.541666666666671</v>
          </cell>
          <cell r="F13">
            <v>96</v>
          </cell>
          <cell r="G13">
            <v>44</v>
          </cell>
          <cell r="H13">
            <v>16.559999999999999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21.604166666666661</v>
          </cell>
          <cell r="C14">
            <v>28.3</v>
          </cell>
          <cell r="D14">
            <v>14.9</v>
          </cell>
          <cell r="E14">
            <v>55.541666666666664</v>
          </cell>
          <cell r="F14">
            <v>82</v>
          </cell>
          <cell r="G14">
            <v>27</v>
          </cell>
          <cell r="H14">
            <v>14.04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23.320833333333329</v>
          </cell>
          <cell r="C15">
            <v>30.7</v>
          </cell>
          <cell r="D15">
            <v>17.399999999999999</v>
          </cell>
          <cell r="E15">
            <v>46.916666666666664</v>
          </cell>
          <cell r="F15">
            <v>58</v>
          </cell>
          <cell r="G15">
            <v>35</v>
          </cell>
          <cell r="H15">
            <v>15.120000000000001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25.204166666666666</v>
          </cell>
          <cell r="C16">
            <v>32.799999999999997</v>
          </cell>
          <cell r="D16">
            <v>18.399999999999999</v>
          </cell>
          <cell r="E16">
            <v>56.458333333333336</v>
          </cell>
          <cell r="F16">
            <v>80</v>
          </cell>
          <cell r="G16">
            <v>32</v>
          </cell>
          <cell r="H16">
            <v>18.720000000000002</v>
          </cell>
          <cell r="I16" t="str">
            <v>NO</v>
          </cell>
          <cell r="J16">
            <v>33.840000000000003</v>
          </cell>
          <cell r="K16">
            <v>0</v>
          </cell>
        </row>
        <row r="17">
          <cell r="B17">
            <v>16.754166666666666</v>
          </cell>
          <cell r="C17">
            <v>26.8</v>
          </cell>
          <cell r="D17">
            <v>11.3</v>
          </cell>
          <cell r="E17">
            <v>77.583333333333329</v>
          </cell>
          <cell r="F17">
            <v>95</v>
          </cell>
          <cell r="G17">
            <v>52</v>
          </cell>
          <cell r="H17">
            <v>24.48</v>
          </cell>
          <cell r="I17" t="str">
            <v>S</v>
          </cell>
          <cell r="J17">
            <v>49.680000000000007</v>
          </cell>
          <cell r="K17">
            <v>3.6000000000000005</v>
          </cell>
        </row>
        <row r="18">
          <cell r="B18">
            <v>14.204166666666667</v>
          </cell>
          <cell r="C18">
            <v>21.9</v>
          </cell>
          <cell r="D18">
            <v>7.4</v>
          </cell>
          <cell r="E18">
            <v>65.958333333333329</v>
          </cell>
          <cell r="F18">
            <v>81</v>
          </cell>
          <cell r="G18">
            <v>50</v>
          </cell>
          <cell r="H18">
            <v>16.559999999999999</v>
          </cell>
          <cell r="I18" t="str">
            <v>S</v>
          </cell>
          <cell r="J18">
            <v>34.56</v>
          </cell>
          <cell r="K18">
            <v>0</v>
          </cell>
        </row>
        <row r="19">
          <cell r="B19">
            <v>17.020833333333332</v>
          </cell>
          <cell r="C19">
            <v>23.5</v>
          </cell>
          <cell r="D19">
            <v>13.2</v>
          </cell>
          <cell r="E19">
            <v>73.125</v>
          </cell>
          <cell r="F19">
            <v>86</v>
          </cell>
          <cell r="G19">
            <v>55</v>
          </cell>
          <cell r="H19">
            <v>18.36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21.724999999999998</v>
          </cell>
          <cell r="C20">
            <v>28.7</v>
          </cell>
          <cell r="D20">
            <v>14.6</v>
          </cell>
          <cell r="E20">
            <v>67.041666666666671</v>
          </cell>
          <cell r="F20">
            <v>93</v>
          </cell>
          <cell r="G20">
            <v>44</v>
          </cell>
          <cell r="H20">
            <v>14.04</v>
          </cell>
          <cell r="I20" t="str">
            <v>NE</v>
          </cell>
          <cell r="J20">
            <v>26.28</v>
          </cell>
          <cell r="K20">
            <v>0</v>
          </cell>
        </row>
        <row r="21">
          <cell r="B21">
            <v>21.870833333333334</v>
          </cell>
          <cell r="C21">
            <v>26.1</v>
          </cell>
          <cell r="D21">
            <v>18.3</v>
          </cell>
          <cell r="E21">
            <v>70.208333333333329</v>
          </cell>
          <cell r="F21">
            <v>91</v>
          </cell>
          <cell r="G21">
            <v>47</v>
          </cell>
          <cell r="H21">
            <v>13.32</v>
          </cell>
          <cell r="I21" t="str">
            <v>L</v>
          </cell>
          <cell r="J21">
            <v>30.240000000000002</v>
          </cell>
          <cell r="K21">
            <v>1.7999999999999998</v>
          </cell>
        </row>
        <row r="22">
          <cell r="B22">
            <v>21.795833333333331</v>
          </cell>
          <cell r="C22">
            <v>29</v>
          </cell>
          <cell r="D22">
            <v>16.5</v>
          </cell>
          <cell r="E22">
            <v>72.958333333333329</v>
          </cell>
          <cell r="F22">
            <v>94</v>
          </cell>
          <cell r="G22">
            <v>40</v>
          </cell>
          <cell r="H22">
            <v>9.3600000000000012</v>
          </cell>
          <cell r="I22" t="str">
            <v>S</v>
          </cell>
          <cell r="J22">
            <v>18</v>
          </cell>
          <cell r="K22">
            <v>1</v>
          </cell>
        </row>
        <row r="23">
          <cell r="B23">
            <v>24.370833333333326</v>
          </cell>
          <cell r="C23">
            <v>30.3</v>
          </cell>
          <cell r="D23">
            <v>17.8</v>
          </cell>
          <cell r="E23">
            <v>58.125</v>
          </cell>
          <cell r="F23">
            <v>87</v>
          </cell>
          <cell r="G23">
            <v>30</v>
          </cell>
          <cell r="H23">
            <v>11.520000000000001</v>
          </cell>
          <cell r="I23" t="str">
            <v>SE</v>
          </cell>
          <cell r="J23">
            <v>21.6</v>
          </cell>
          <cell r="K23">
            <v>0.2</v>
          </cell>
        </row>
        <row r="24">
          <cell r="B24">
            <v>23.279166666666665</v>
          </cell>
          <cell r="C24">
            <v>28.8</v>
          </cell>
          <cell r="D24">
            <v>17.600000000000001</v>
          </cell>
          <cell r="E24">
            <v>54.291666666666664</v>
          </cell>
          <cell r="F24">
            <v>84</v>
          </cell>
          <cell r="G24">
            <v>23</v>
          </cell>
          <cell r="H24">
            <v>15.840000000000002</v>
          </cell>
          <cell r="I24" t="str">
            <v>L</v>
          </cell>
          <cell r="J24">
            <v>27</v>
          </cell>
          <cell r="K24">
            <v>0.2</v>
          </cell>
        </row>
        <row r="25">
          <cell r="B25">
            <v>23.970833333333331</v>
          </cell>
          <cell r="C25">
            <v>32.200000000000003</v>
          </cell>
          <cell r="D25">
            <v>17.7</v>
          </cell>
          <cell r="E25">
            <v>39.125</v>
          </cell>
          <cell r="F25">
            <v>55</v>
          </cell>
          <cell r="G25">
            <v>24</v>
          </cell>
          <cell r="H25">
            <v>17.28</v>
          </cell>
          <cell r="I25" t="str">
            <v>NE</v>
          </cell>
          <cell r="J25">
            <v>34.200000000000003</v>
          </cell>
          <cell r="K25">
            <v>0.2</v>
          </cell>
        </row>
        <row r="26">
          <cell r="B26">
            <v>25.654166666666665</v>
          </cell>
          <cell r="C26">
            <v>33.5</v>
          </cell>
          <cell r="D26">
            <v>18.7</v>
          </cell>
          <cell r="E26">
            <v>39.416666666666664</v>
          </cell>
          <cell r="F26">
            <v>64</v>
          </cell>
          <cell r="G26">
            <v>22</v>
          </cell>
          <cell r="H26">
            <v>15.48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26.379166666666674</v>
          </cell>
          <cell r="C27">
            <v>34.200000000000003</v>
          </cell>
          <cell r="D27">
            <v>19.3</v>
          </cell>
          <cell r="E27">
            <v>37.291666666666664</v>
          </cell>
          <cell r="F27">
            <v>56</v>
          </cell>
          <cell r="G27">
            <v>19</v>
          </cell>
          <cell r="H27">
            <v>23.040000000000003</v>
          </cell>
          <cell r="I27" t="str">
            <v>NE</v>
          </cell>
          <cell r="J27">
            <v>48.24</v>
          </cell>
          <cell r="K27">
            <v>0</v>
          </cell>
        </row>
        <row r="28">
          <cell r="B28">
            <v>25.8</v>
          </cell>
          <cell r="C28">
            <v>34.200000000000003</v>
          </cell>
          <cell r="D28">
            <v>19.5</v>
          </cell>
          <cell r="E28">
            <v>39.791666666666664</v>
          </cell>
          <cell r="F28">
            <v>54</v>
          </cell>
          <cell r="G28">
            <v>20</v>
          </cell>
          <cell r="H28">
            <v>20.16</v>
          </cell>
          <cell r="I28" t="str">
            <v>N</v>
          </cell>
          <cell r="J28">
            <v>48.6</v>
          </cell>
          <cell r="K28">
            <v>0</v>
          </cell>
        </row>
        <row r="29">
          <cell r="B29">
            <v>23.55</v>
          </cell>
          <cell r="C29">
            <v>32.6</v>
          </cell>
          <cell r="D29">
            <v>17.5</v>
          </cell>
          <cell r="E29">
            <v>60.125</v>
          </cell>
          <cell r="F29">
            <v>84</v>
          </cell>
          <cell r="G29">
            <v>37</v>
          </cell>
          <cell r="H29">
            <v>28.44</v>
          </cell>
          <cell r="I29" t="str">
            <v>N</v>
          </cell>
          <cell r="J29">
            <v>59.760000000000005</v>
          </cell>
          <cell r="K29">
            <v>0</v>
          </cell>
        </row>
        <row r="30">
          <cell r="B30">
            <v>15.833333333333337</v>
          </cell>
          <cell r="C30">
            <v>21.9</v>
          </cell>
          <cell r="D30">
            <v>10.4</v>
          </cell>
          <cell r="E30">
            <v>51.375</v>
          </cell>
          <cell r="F30">
            <v>77</v>
          </cell>
          <cell r="G30">
            <v>22</v>
          </cell>
          <cell r="H30">
            <v>20.52</v>
          </cell>
          <cell r="I30" t="str">
            <v>S</v>
          </cell>
          <cell r="J30">
            <v>43.2</v>
          </cell>
          <cell r="K30">
            <v>0</v>
          </cell>
        </row>
        <row r="31">
          <cell r="B31">
            <v>15.362499999999999</v>
          </cell>
          <cell r="C31">
            <v>21.5</v>
          </cell>
          <cell r="D31">
            <v>10.3</v>
          </cell>
          <cell r="E31">
            <v>50.625</v>
          </cell>
          <cell r="F31">
            <v>73</v>
          </cell>
          <cell r="G31">
            <v>29</v>
          </cell>
          <cell r="H31">
            <v>19.8</v>
          </cell>
          <cell r="I31" t="str">
            <v>S</v>
          </cell>
          <cell r="J31">
            <v>33.119999999999997</v>
          </cell>
          <cell r="K31">
            <v>0</v>
          </cell>
        </row>
        <row r="32">
          <cell r="B32">
            <v>18.920833333333331</v>
          </cell>
          <cell r="C32">
            <v>27.4</v>
          </cell>
          <cell r="D32">
            <v>11.2</v>
          </cell>
          <cell r="E32">
            <v>44.583333333333336</v>
          </cell>
          <cell r="F32">
            <v>72</v>
          </cell>
          <cell r="G32">
            <v>26</v>
          </cell>
          <cell r="H32">
            <v>14.4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22.849999999999998</v>
          </cell>
          <cell r="C33">
            <v>31</v>
          </cell>
          <cell r="D33">
            <v>14</v>
          </cell>
          <cell r="E33">
            <v>43.791666666666664</v>
          </cell>
          <cell r="F33">
            <v>75</v>
          </cell>
          <cell r="G33">
            <v>29</v>
          </cell>
          <cell r="H33">
            <v>10.8</v>
          </cell>
          <cell r="I33" t="str">
            <v>SE</v>
          </cell>
          <cell r="J33">
            <v>18.720000000000002</v>
          </cell>
          <cell r="K33">
            <v>0</v>
          </cell>
        </row>
        <row r="34">
          <cell r="B34">
            <v>25.129166666666663</v>
          </cell>
          <cell r="C34">
            <v>33.5</v>
          </cell>
          <cell r="D34">
            <v>18.600000000000001</v>
          </cell>
          <cell r="E34">
            <v>51</v>
          </cell>
          <cell r="F34">
            <v>69</v>
          </cell>
          <cell r="G34">
            <v>31</v>
          </cell>
          <cell r="H34">
            <v>15.120000000000001</v>
          </cell>
          <cell r="I34" t="str">
            <v>NE</v>
          </cell>
          <cell r="J34">
            <v>32.4</v>
          </cell>
          <cell r="K34">
            <v>0</v>
          </cell>
        </row>
        <row r="35">
          <cell r="B35">
            <v>27.008333333333329</v>
          </cell>
          <cell r="C35">
            <v>34.799999999999997</v>
          </cell>
          <cell r="D35">
            <v>19.8</v>
          </cell>
          <cell r="E35">
            <v>53.125</v>
          </cell>
          <cell r="F35">
            <v>86</v>
          </cell>
          <cell r="G35">
            <v>30</v>
          </cell>
          <cell r="H35">
            <v>25.2</v>
          </cell>
          <cell r="I35" t="str">
            <v>NE</v>
          </cell>
          <cell r="J35">
            <v>44.64</v>
          </cell>
          <cell r="K35">
            <v>0.4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30.220000000000006</v>
          </cell>
          <cell r="C28">
            <v>33.799999999999997</v>
          </cell>
          <cell r="D28">
            <v>26.3</v>
          </cell>
          <cell r="E28">
            <v>29.2</v>
          </cell>
          <cell r="F28">
            <v>38</v>
          </cell>
          <cell r="G28">
            <v>22</v>
          </cell>
          <cell r="H28">
            <v>18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24.37692307692307</v>
          </cell>
          <cell r="C29">
            <v>32.299999999999997</v>
          </cell>
          <cell r="D29">
            <v>17.899999999999999</v>
          </cell>
          <cell r="E29">
            <v>52.92307692307692</v>
          </cell>
          <cell r="F29">
            <v>73</v>
          </cell>
          <cell r="G29">
            <v>38</v>
          </cell>
          <cell r="H29">
            <v>23.040000000000003</v>
          </cell>
          <cell r="I29" t="str">
            <v>S</v>
          </cell>
          <cell r="J29">
            <v>51.12</v>
          </cell>
          <cell r="K29">
            <v>3.2</v>
          </cell>
        </row>
        <row r="30">
          <cell r="B30">
            <v>15.887499999999998</v>
          </cell>
          <cell r="C30">
            <v>22</v>
          </cell>
          <cell r="D30">
            <v>10.1</v>
          </cell>
          <cell r="E30">
            <v>53.25</v>
          </cell>
          <cell r="F30">
            <v>80</v>
          </cell>
          <cell r="G30">
            <v>27</v>
          </cell>
          <cell r="H30">
            <v>22.68</v>
          </cell>
          <cell r="I30" t="str">
            <v>S</v>
          </cell>
          <cell r="J30">
            <v>38.519999999999996</v>
          </cell>
          <cell r="K30">
            <v>0</v>
          </cell>
        </row>
        <row r="31">
          <cell r="B31">
            <v>15.033333333333333</v>
          </cell>
          <cell r="C31">
            <v>21.7</v>
          </cell>
          <cell r="D31">
            <v>8.9</v>
          </cell>
          <cell r="E31">
            <v>51.375</v>
          </cell>
          <cell r="F31">
            <v>77</v>
          </cell>
          <cell r="G31">
            <v>27</v>
          </cell>
          <cell r="H31">
            <v>22.68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17.716666666666665</v>
          </cell>
          <cell r="C32">
            <v>26.3</v>
          </cell>
          <cell r="D32">
            <v>11.2</v>
          </cell>
          <cell r="E32">
            <v>48</v>
          </cell>
          <cell r="F32">
            <v>71</v>
          </cell>
          <cell r="G32">
            <v>25</v>
          </cell>
          <cell r="H32">
            <v>12.96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20.770833333333332</v>
          </cell>
          <cell r="C33">
            <v>30.1</v>
          </cell>
          <cell r="D33">
            <v>12.8</v>
          </cell>
          <cell r="E33">
            <v>51.375</v>
          </cell>
          <cell r="F33">
            <v>82</v>
          </cell>
          <cell r="G33">
            <v>32</v>
          </cell>
          <cell r="H33">
            <v>13.68</v>
          </cell>
          <cell r="I33" t="str">
            <v>L</v>
          </cell>
          <cell r="J33">
            <v>22.68</v>
          </cell>
          <cell r="K33">
            <v>0</v>
          </cell>
        </row>
        <row r="34">
          <cell r="B34">
            <v>23.029166666666669</v>
          </cell>
          <cell r="C34">
            <v>31.3</v>
          </cell>
          <cell r="D34">
            <v>16</v>
          </cell>
          <cell r="E34">
            <v>61.083333333333336</v>
          </cell>
          <cell r="F34">
            <v>86</v>
          </cell>
          <cell r="G34">
            <v>38</v>
          </cell>
          <cell r="H34">
            <v>16.920000000000002</v>
          </cell>
          <cell r="I34" t="str">
            <v>NE</v>
          </cell>
          <cell r="J34">
            <v>29.52</v>
          </cell>
          <cell r="K34">
            <v>0</v>
          </cell>
        </row>
        <row r="35">
          <cell r="B35">
            <v>24.120833333333337</v>
          </cell>
          <cell r="C35">
            <v>32.299999999999997</v>
          </cell>
          <cell r="D35">
            <v>20.100000000000001</v>
          </cell>
          <cell r="E35">
            <v>61.291666666666664</v>
          </cell>
          <cell r="F35">
            <v>75</v>
          </cell>
          <cell r="G35">
            <v>37</v>
          </cell>
          <cell r="H35">
            <v>36</v>
          </cell>
          <cell r="I35" t="str">
            <v>N</v>
          </cell>
          <cell r="J35">
            <v>52.2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22.958333333333332</v>
          </cell>
          <cell r="C5">
            <v>31</v>
          </cell>
          <cell r="D5">
            <v>16.7</v>
          </cell>
          <cell r="E5">
            <v>56.125</v>
          </cell>
          <cell r="F5">
            <v>78</v>
          </cell>
          <cell r="G5">
            <v>28</v>
          </cell>
          <cell r="H5">
            <v>16.2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24.316666666666663</v>
          </cell>
          <cell r="C6">
            <v>32.700000000000003</v>
          </cell>
          <cell r="D6">
            <v>16.899999999999999</v>
          </cell>
          <cell r="E6">
            <v>45.291666666666664</v>
          </cell>
          <cell r="F6">
            <v>69</v>
          </cell>
          <cell r="G6">
            <v>20</v>
          </cell>
          <cell r="H6">
            <v>18.36</v>
          </cell>
          <cell r="I6" t="str">
            <v>L</v>
          </cell>
          <cell r="J6">
            <v>33.480000000000004</v>
          </cell>
          <cell r="K6">
            <v>0</v>
          </cell>
        </row>
        <row r="7">
          <cell r="B7">
            <v>23.858333333333338</v>
          </cell>
          <cell r="C7">
            <v>32.9</v>
          </cell>
          <cell r="D7">
            <v>16.100000000000001</v>
          </cell>
          <cell r="E7">
            <v>41.875</v>
          </cell>
          <cell r="F7">
            <v>62</v>
          </cell>
          <cell r="G7">
            <v>19</v>
          </cell>
          <cell r="H7">
            <v>23.040000000000003</v>
          </cell>
          <cell r="I7" t="str">
            <v>L</v>
          </cell>
          <cell r="J7">
            <v>43.56</v>
          </cell>
          <cell r="K7">
            <v>0</v>
          </cell>
        </row>
        <row r="8">
          <cell r="B8">
            <v>24.995833333333334</v>
          </cell>
          <cell r="C8">
            <v>33</v>
          </cell>
          <cell r="D8">
            <v>18</v>
          </cell>
          <cell r="E8">
            <v>45.458333333333336</v>
          </cell>
          <cell r="F8">
            <v>67</v>
          </cell>
          <cell r="G8">
            <v>24</v>
          </cell>
          <cell r="H8">
            <v>22.68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23.595833333333331</v>
          </cell>
          <cell r="C9">
            <v>29.5</v>
          </cell>
          <cell r="D9">
            <v>17.899999999999999</v>
          </cell>
          <cell r="E9">
            <v>65</v>
          </cell>
          <cell r="F9">
            <v>92</v>
          </cell>
          <cell r="G9">
            <v>41</v>
          </cell>
          <cell r="H9">
            <v>17.28</v>
          </cell>
          <cell r="I9" t="str">
            <v>L</v>
          </cell>
          <cell r="J9">
            <v>40.32</v>
          </cell>
          <cell r="K9">
            <v>0</v>
          </cell>
        </row>
        <row r="10">
          <cell r="B10">
            <v>20.891666666666669</v>
          </cell>
          <cell r="C10">
            <v>28.7</v>
          </cell>
          <cell r="D10">
            <v>14.4</v>
          </cell>
          <cell r="E10">
            <v>57.416666666666664</v>
          </cell>
          <cell r="F10">
            <v>75</v>
          </cell>
          <cell r="G10">
            <v>37</v>
          </cell>
          <cell r="H10">
            <v>18.720000000000002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23.995833333333334</v>
          </cell>
          <cell r="C11">
            <v>31.5</v>
          </cell>
          <cell r="D11">
            <v>18.600000000000001</v>
          </cell>
          <cell r="E11">
            <v>53.5</v>
          </cell>
          <cell r="F11">
            <v>72</v>
          </cell>
          <cell r="G11">
            <v>32</v>
          </cell>
          <cell r="H11">
            <v>16.2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23.970833333333335</v>
          </cell>
          <cell r="C12">
            <v>30.9</v>
          </cell>
          <cell r="D12">
            <v>17.899999999999999</v>
          </cell>
          <cell r="E12">
            <v>60.791666666666664</v>
          </cell>
          <cell r="F12">
            <v>84</v>
          </cell>
          <cell r="G12">
            <v>31</v>
          </cell>
          <cell r="H12">
            <v>13.32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21.575000000000003</v>
          </cell>
          <cell r="C13">
            <v>27.8</v>
          </cell>
          <cell r="D13">
            <v>17</v>
          </cell>
          <cell r="E13">
            <v>70.541666666666671</v>
          </cell>
          <cell r="F13">
            <v>89</v>
          </cell>
          <cell r="G13">
            <v>44</v>
          </cell>
          <cell r="H13">
            <v>16.559999999999999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22.425000000000001</v>
          </cell>
          <cell r="C14">
            <v>29.6</v>
          </cell>
          <cell r="D14">
            <v>16.899999999999999</v>
          </cell>
          <cell r="E14">
            <v>55.875</v>
          </cell>
          <cell r="F14">
            <v>80</v>
          </cell>
          <cell r="G14">
            <v>24</v>
          </cell>
          <cell r="H14">
            <v>17.28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23.791666666666668</v>
          </cell>
          <cell r="C15">
            <v>31.5</v>
          </cell>
          <cell r="D15">
            <v>18.100000000000001</v>
          </cell>
          <cell r="E15">
            <v>40.791666666666664</v>
          </cell>
          <cell r="F15">
            <v>53</v>
          </cell>
          <cell r="G15">
            <v>25</v>
          </cell>
          <cell r="H15">
            <v>18.720000000000002</v>
          </cell>
          <cell r="I15" t="str">
            <v>L</v>
          </cell>
          <cell r="J15">
            <v>32.04</v>
          </cell>
          <cell r="K15">
            <v>0</v>
          </cell>
        </row>
        <row r="16">
          <cell r="B16">
            <v>25.904166666666669</v>
          </cell>
          <cell r="C16">
            <v>33.4</v>
          </cell>
          <cell r="D16">
            <v>19</v>
          </cell>
          <cell r="E16">
            <v>47.916666666666664</v>
          </cell>
          <cell r="F16">
            <v>68</v>
          </cell>
          <cell r="G16">
            <v>28</v>
          </cell>
          <cell r="H16">
            <v>15.120000000000001</v>
          </cell>
          <cell r="I16" t="str">
            <v>L</v>
          </cell>
          <cell r="J16">
            <v>31.319999999999997</v>
          </cell>
          <cell r="K16">
            <v>0</v>
          </cell>
        </row>
        <row r="17">
          <cell r="B17">
            <v>18.541666666666668</v>
          </cell>
          <cell r="C17">
            <v>26.9</v>
          </cell>
          <cell r="D17">
            <v>13.7</v>
          </cell>
          <cell r="E17">
            <v>78.333333333333329</v>
          </cell>
          <cell r="F17">
            <v>95</v>
          </cell>
          <cell r="G17">
            <v>52</v>
          </cell>
          <cell r="H17">
            <v>29.52</v>
          </cell>
          <cell r="I17" t="str">
            <v>L</v>
          </cell>
          <cell r="J17">
            <v>50.4</v>
          </cell>
          <cell r="K17">
            <v>10.399999999999999</v>
          </cell>
        </row>
        <row r="18">
          <cell r="B18">
            <v>15.4625</v>
          </cell>
          <cell r="C18">
            <v>21.2</v>
          </cell>
          <cell r="D18">
            <v>10.1</v>
          </cell>
          <cell r="E18">
            <v>65.875</v>
          </cell>
          <cell r="F18">
            <v>81</v>
          </cell>
          <cell r="G18">
            <v>51</v>
          </cell>
          <cell r="H18">
            <v>20.88</v>
          </cell>
          <cell r="I18" t="str">
            <v>L</v>
          </cell>
          <cell r="J18">
            <v>42.12</v>
          </cell>
          <cell r="K18">
            <v>0</v>
          </cell>
        </row>
        <row r="19">
          <cell r="B19">
            <v>17.233333333333331</v>
          </cell>
          <cell r="C19">
            <v>22.7</v>
          </cell>
          <cell r="D19">
            <v>13.3</v>
          </cell>
          <cell r="E19">
            <v>73.541666666666671</v>
          </cell>
          <cell r="F19">
            <v>87</v>
          </cell>
          <cell r="G19">
            <v>57</v>
          </cell>
          <cell r="H19">
            <v>14.76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23.116666666666664</v>
          </cell>
          <cell r="C20">
            <v>30.7</v>
          </cell>
          <cell r="D20">
            <v>17.7</v>
          </cell>
          <cell r="E20">
            <v>63.333333333333336</v>
          </cell>
          <cell r="F20">
            <v>85</v>
          </cell>
          <cell r="G20">
            <v>36</v>
          </cell>
          <cell r="H20">
            <v>15.48</v>
          </cell>
          <cell r="I20" t="str">
            <v>L</v>
          </cell>
          <cell r="J20">
            <v>26.28</v>
          </cell>
          <cell r="K20">
            <v>0</v>
          </cell>
        </row>
        <row r="21">
          <cell r="B21">
            <v>21.312499999999996</v>
          </cell>
          <cell r="C21">
            <v>24.4</v>
          </cell>
          <cell r="D21">
            <v>19.100000000000001</v>
          </cell>
          <cell r="E21">
            <v>76.083333333333329</v>
          </cell>
          <cell r="F21">
            <v>88</v>
          </cell>
          <cell r="G21">
            <v>56</v>
          </cell>
          <cell r="H21">
            <v>9.7200000000000006</v>
          </cell>
          <cell r="I21" t="str">
            <v>L</v>
          </cell>
          <cell r="J21">
            <v>20.16</v>
          </cell>
          <cell r="K21">
            <v>0.2</v>
          </cell>
        </row>
        <row r="22">
          <cell r="B22">
            <v>22.629166666666666</v>
          </cell>
          <cell r="C22">
            <v>29.9</v>
          </cell>
          <cell r="D22">
            <v>16.600000000000001</v>
          </cell>
          <cell r="E22">
            <v>71.333333333333329</v>
          </cell>
          <cell r="F22">
            <v>94</v>
          </cell>
          <cell r="G22">
            <v>37</v>
          </cell>
          <cell r="H22">
            <v>10.44</v>
          </cell>
          <cell r="I22" t="str">
            <v>L</v>
          </cell>
          <cell r="J22">
            <v>19.8</v>
          </cell>
          <cell r="K22">
            <v>0</v>
          </cell>
        </row>
        <row r="23">
          <cell r="B23">
            <v>24.633333333333329</v>
          </cell>
          <cell r="C23">
            <v>30.7</v>
          </cell>
          <cell r="D23">
            <v>19.100000000000001</v>
          </cell>
          <cell r="E23">
            <v>59.416666666666664</v>
          </cell>
          <cell r="F23">
            <v>84</v>
          </cell>
          <cell r="G23">
            <v>34</v>
          </cell>
          <cell r="H23">
            <v>11.520000000000001</v>
          </cell>
          <cell r="I23" t="str">
            <v>L</v>
          </cell>
          <cell r="J23">
            <v>21.240000000000002</v>
          </cell>
          <cell r="K23">
            <v>0</v>
          </cell>
        </row>
        <row r="24">
          <cell r="B24">
            <v>23.224999999999994</v>
          </cell>
          <cell r="C24">
            <v>28.5</v>
          </cell>
          <cell r="D24">
            <v>17.7</v>
          </cell>
          <cell r="E24">
            <v>53.166666666666664</v>
          </cell>
          <cell r="F24">
            <v>75</v>
          </cell>
          <cell r="G24">
            <v>24</v>
          </cell>
          <cell r="H24">
            <v>13.32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24.5</v>
          </cell>
          <cell r="C25">
            <v>33.700000000000003</v>
          </cell>
          <cell r="D25">
            <v>17.600000000000001</v>
          </cell>
          <cell r="E25">
            <v>42.125</v>
          </cell>
          <cell r="F25">
            <v>66</v>
          </cell>
          <cell r="G25">
            <v>19</v>
          </cell>
          <cell r="H25">
            <v>17.28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26.054166666666664</v>
          </cell>
          <cell r="C26">
            <v>34.200000000000003</v>
          </cell>
          <cell r="D26">
            <v>18.7</v>
          </cell>
          <cell r="E26">
            <v>37.333333333333336</v>
          </cell>
          <cell r="F26">
            <v>58</v>
          </cell>
          <cell r="G26">
            <v>19</v>
          </cell>
          <cell r="H26">
            <v>17.64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26.370833333333334</v>
          </cell>
          <cell r="C27">
            <v>34.200000000000003</v>
          </cell>
          <cell r="D27">
            <v>19.2</v>
          </cell>
          <cell r="E27">
            <v>36.5</v>
          </cell>
          <cell r="F27">
            <v>56</v>
          </cell>
          <cell r="G27">
            <v>18</v>
          </cell>
          <cell r="H27">
            <v>22.32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26.525000000000002</v>
          </cell>
          <cell r="C28">
            <v>35.9</v>
          </cell>
          <cell r="D28">
            <v>18.399999999999999</v>
          </cell>
          <cell r="E28">
            <v>35.833333333333336</v>
          </cell>
          <cell r="F28">
            <v>56</v>
          </cell>
          <cell r="G28">
            <v>16</v>
          </cell>
          <cell r="H28">
            <v>24.48</v>
          </cell>
          <cell r="I28" t="str">
            <v>L</v>
          </cell>
          <cell r="J28">
            <v>51.480000000000004</v>
          </cell>
          <cell r="K28">
            <v>0</v>
          </cell>
        </row>
        <row r="29">
          <cell r="B29">
            <v>25.233333333333334</v>
          </cell>
          <cell r="C29">
            <v>34.299999999999997</v>
          </cell>
          <cell r="D29">
            <v>18.600000000000001</v>
          </cell>
          <cell r="E29">
            <v>51.416666666666664</v>
          </cell>
          <cell r="F29">
            <v>92</v>
          </cell>
          <cell r="G29">
            <v>27</v>
          </cell>
          <cell r="H29">
            <v>28.44</v>
          </cell>
          <cell r="I29" t="str">
            <v>L</v>
          </cell>
          <cell r="J29">
            <v>57.24</v>
          </cell>
          <cell r="K29">
            <v>6.2</v>
          </cell>
        </row>
        <row r="30">
          <cell r="B30">
            <v>16.370833333333334</v>
          </cell>
          <cell r="C30">
            <v>20.7</v>
          </cell>
          <cell r="D30">
            <v>12</v>
          </cell>
          <cell r="E30">
            <v>56.541666666666664</v>
          </cell>
          <cell r="F30">
            <v>89</v>
          </cell>
          <cell r="G30">
            <v>28</v>
          </cell>
          <cell r="H30">
            <v>23.040000000000003</v>
          </cell>
          <cell r="I30" t="str">
            <v>L</v>
          </cell>
          <cell r="J30">
            <v>43.56</v>
          </cell>
          <cell r="K30">
            <v>0</v>
          </cell>
        </row>
        <row r="31">
          <cell r="B31">
            <v>16.349999999999998</v>
          </cell>
          <cell r="C31">
            <v>22.2</v>
          </cell>
          <cell r="D31">
            <v>11.4</v>
          </cell>
          <cell r="E31">
            <v>48.125</v>
          </cell>
          <cell r="F31">
            <v>69</v>
          </cell>
          <cell r="G31">
            <v>25</v>
          </cell>
          <cell r="H31">
            <v>15.840000000000002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20.125000000000004</v>
          </cell>
          <cell r="C32">
            <v>27.1</v>
          </cell>
          <cell r="D32">
            <v>14.2</v>
          </cell>
          <cell r="E32">
            <v>39.583333333333336</v>
          </cell>
          <cell r="F32">
            <v>56</v>
          </cell>
          <cell r="G32">
            <v>24</v>
          </cell>
          <cell r="H32">
            <v>14.76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22.954166666666666</v>
          </cell>
          <cell r="C33">
            <v>31</v>
          </cell>
          <cell r="D33">
            <v>17.5</v>
          </cell>
          <cell r="E33">
            <v>44.458333333333336</v>
          </cell>
          <cell r="F33">
            <v>57</v>
          </cell>
          <cell r="G33">
            <v>30</v>
          </cell>
          <cell r="H33">
            <v>15.120000000000001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24.875000000000004</v>
          </cell>
          <cell r="C34">
            <v>33</v>
          </cell>
          <cell r="D34">
            <v>18.8</v>
          </cell>
          <cell r="E34">
            <v>51.291666666666664</v>
          </cell>
          <cell r="F34">
            <v>68</v>
          </cell>
          <cell r="G34">
            <v>30</v>
          </cell>
          <cell r="H34">
            <v>12.96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B35">
            <v>26.129166666666666</v>
          </cell>
          <cell r="C35">
            <v>35.6</v>
          </cell>
          <cell r="D35">
            <v>20.7</v>
          </cell>
          <cell r="E35">
            <v>53.916666666666664</v>
          </cell>
          <cell r="F35">
            <v>85</v>
          </cell>
          <cell r="G35">
            <v>25</v>
          </cell>
          <cell r="H35">
            <v>24.840000000000003</v>
          </cell>
          <cell r="I35" t="str">
            <v>L</v>
          </cell>
          <cell r="J35">
            <v>45.72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23.387500000000003</v>
          </cell>
          <cell r="C5">
            <v>32.200000000000003</v>
          </cell>
          <cell r="D5">
            <v>15.7</v>
          </cell>
          <cell r="E5">
            <v>65.458333333333329</v>
          </cell>
          <cell r="F5">
            <v>94</v>
          </cell>
          <cell r="G5">
            <v>31</v>
          </cell>
          <cell r="H5">
            <v>14.04</v>
          </cell>
          <cell r="I5" t="str">
            <v>SE</v>
          </cell>
          <cell r="J5">
            <v>25.56</v>
          </cell>
          <cell r="K5">
            <v>0</v>
          </cell>
        </row>
        <row r="6">
          <cell r="B6">
            <v>23.916666666666671</v>
          </cell>
          <cell r="C6">
            <v>32.6</v>
          </cell>
          <cell r="D6">
            <v>16.5</v>
          </cell>
          <cell r="E6">
            <v>63.25</v>
          </cell>
          <cell r="F6">
            <v>93</v>
          </cell>
          <cell r="G6">
            <v>27</v>
          </cell>
          <cell r="H6">
            <v>18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23.445833333333329</v>
          </cell>
          <cell r="C7">
            <v>31.9</v>
          </cell>
          <cell r="D7">
            <v>14.6</v>
          </cell>
          <cell r="E7">
            <v>59.208333333333336</v>
          </cell>
          <cell r="F7">
            <v>91</v>
          </cell>
          <cell r="G7">
            <v>29</v>
          </cell>
          <cell r="H7">
            <v>19.079999999999998</v>
          </cell>
          <cell r="I7" t="str">
            <v>N</v>
          </cell>
          <cell r="J7">
            <v>35.28</v>
          </cell>
          <cell r="K7">
            <v>0</v>
          </cell>
        </row>
        <row r="8">
          <cell r="B8">
            <v>23.904166666666669</v>
          </cell>
          <cell r="C8">
            <v>33.299999999999997</v>
          </cell>
          <cell r="D8">
            <v>15.3</v>
          </cell>
          <cell r="E8">
            <v>62.833333333333336</v>
          </cell>
          <cell r="F8">
            <v>92</v>
          </cell>
          <cell r="G8">
            <v>26</v>
          </cell>
          <cell r="H8">
            <v>10.08</v>
          </cell>
          <cell r="I8" t="str">
            <v>SE</v>
          </cell>
          <cell r="J8">
            <v>24.12</v>
          </cell>
          <cell r="K8">
            <v>0</v>
          </cell>
        </row>
        <row r="9">
          <cell r="B9">
            <v>24.145833333333332</v>
          </cell>
          <cell r="C9">
            <v>31.9</v>
          </cell>
          <cell r="D9">
            <v>18.5</v>
          </cell>
          <cell r="E9">
            <v>71.208333333333329</v>
          </cell>
          <cell r="F9">
            <v>93</v>
          </cell>
          <cell r="G9">
            <v>34</v>
          </cell>
          <cell r="H9">
            <v>9</v>
          </cell>
          <cell r="I9" t="str">
            <v>S</v>
          </cell>
          <cell r="J9">
            <v>20.16</v>
          </cell>
          <cell r="K9">
            <v>0</v>
          </cell>
        </row>
        <row r="10">
          <cell r="B10">
            <v>23.195833333333329</v>
          </cell>
          <cell r="C10">
            <v>32.299999999999997</v>
          </cell>
          <cell r="D10">
            <v>15.5</v>
          </cell>
          <cell r="E10">
            <v>65.666666666666671</v>
          </cell>
          <cell r="F10">
            <v>94</v>
          </cell>
          <cell r="G10">
            <v>29</v>
          </cell>
          <cell r="H10">
            <v>19.8</v>
          </cell>
          <cell r="I10" t="str">
            <v>NE</v>
          </cell>
          <cell r="J10">
            <v>38.519999999999996</v>
          </cell>
          <cell r="K10">
            <v>0</v>
          </cell>
        </row>
        <row r="11">
          <cell r="B11">
            <v>23.850000000000005</v>
          </cell>
          <cell r="C11">
            <v>32.5</v>
          </cell>
          <cell r="D11">
            <v>15.4</v>
          </cell>
          <cell r="E11">
            <v>60.416666666666664</v>
          </cell>
          <cell r="F11">
            <v>92</v>
          </cell>
          <cell r="G11">
            <v>32</v>
          </cell>
          <cell r="H11">
            <v>11.16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19.366666666666671</v>
          </cell>
          <cell r="C12">
            <v>26.2</v>
          </cell>
          <cell r="D12">
            <v>16.7</v>
          </cell>
          <cell r="E12">
            <v>81.291666666666671</v>
          </cell>
          <cell r="F12">
            <v>91</v>
          </cell>
          <cell r="G12">
            <v>59</v>
          </cell>
          <cell r="H12">
            <v>13.32</v>
          </cell>
          <cell r="I12" t="str">
            <v>SO</v>
          </cell>
          <cell r="J12">
            <v>32.04</v>
          </cell>
          <cell r="K12">
            <v>0</v>
          </cell>
        </row>
        <row r="13">
          <cell r="B13">
            <v>20.820833333333336</v>
          </cell>
          <cell r="C13">
            <v>30.5</v>
          </cell>
          <cell r="D13">
            <v>14.7</v>
          </cell>
          <cell r="E13">
            <v>71.25</v>
          </cell>
          <cell r="F13">
            <v>96</v>
          </cell>
          <cell r="G13">
            <v>30</v>
          </cell>
          <cell r="H13">
            <v>15.120000000000001</v>
          </cell>
          <cell r="I13" t="str">
            <v>SO</v>
          </cell>
          <cell r="J13">
            <v>30.96</v>
          </cell>
          <cell r="K13">
            <v>0</v>
          </cell>
        </row>
        <row r="14">
          <cell r="B14">
            <v>21.795833333333334</v>
          </cell>
          <cell r="C14">
            <v>29.3</v>
          </cell>
          <cell r="D14">
            <v>13.7</v>
          </cell>
          <cell r="E14">
            <v>58.791666666666664</v>
          </cell>
          <cell r="F14">
            <v>94</v>
          </cell>
          <cell r="G14">
            <v>27</v>
          </cell>
          <cell r="H14">
            <v>11.879999999999999</v>
          </cell>
          <cell r="I14" t="str">
            <v>SE</v>
          </cell>
          <cell r="J14">
            <v>27.36</v>
          </cell>
          <cell r="K14">
            <v>0</v>
          </cell>
        </row>
        <row r="15">
          <cell r="B15">
            <v>21.604166666666668</v>
          </cell>
          <cell r="C15">
            <v>30.9</v>
          </cell>
          <cell r="D15">
            <v>14.6</v>
          </cell>
          <cell r="E15">
            <v>66.708333333333329</v>
          </cell>
          <cell r="F15">
            <v>90</v>
          </cell>
          <cell r="G15">
            <v>38</v>
          </cell>
          <cell r="H15">
            <v>20.16</v>
          </cell>
          <cell r="I15" t="str">
            <v>SE</v>
          </cell>
          <cell r="J15">
            <v>36</v>
          </cell>
          <cell r="K15">
            <v>0</v>
          </cell>
        </row>
        <row r="16">
          <cell r="B16">
            <v>23.686956521739127</v>
          </cell>
          <cell r="C16">
            <v>33.1</v>
          </cell>
          <cell r="D16">
            <v>17.399999999999999</v>
          </cell>
          <cell r="E16">
            <v>71.434782608695656</v>
          </cell>
          <cell r="F16">
            <v>91</v>
          </cell>
          <cell r="G16">
            <v>40</v>
          </cell>
          <cell r="H16">
            <v>18.36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17.916666666666668</v>
          </cell>
          <cell r="C17">
            <v>24</v>
          </cell>
          <cell r="D17">
            <v>14.1</v>
          </cell>
          <cell r="E17">
            <v>78.458333333333329</v>
          </cell>
          <cell r="F17">
            <v>94</v>
          </cell>
          <cell r="G17">
            <v>58</v>
          </cell>
          <cell r="H17">
            <v>15.840000000000002</v>
          </cell>
          <cell r="I17" t="str">
            <v>S</v>
          </cell>
          <cell r="J17">
            <v>43.92</v>
          </cell>
          <cell r="K17">
            <v>24</v>
          </cell>
        </row>
        <row r="18">
          <cell r="B18">
            <v>16.016666666666666</v>
          </cell>
          <cell r="C18">
            <v>23.8</v>
          </cell>
          <cell r="D18">
            <v>8.6999999999999993</v>
          </cell>
          <cell r="E18">
            <v>67.416666666666671</v>
          </cell>
          <cell r="F18">
            <v>88</v>
          </cell>
          <cell r="G18">
            <v>55</v>
          </cell>
          <cell r="H18">
            <v>12.96</v>
          </cell>
          <cell r="I18" t="str">
            <v>L</v>
          </cell>
          <cell r="J18">
            <v>27</v>
          </cell>
          <cell r="K18">
            <v>0</v>
          </cell>
        </row>
        <row r="19">
          <cell r="B19">
            <v>19.983333333333331</v>
          </cell>
          <cell r="C19">
            <v>27</v>
          </cell>
          <cell r="D19">
            <v>15.6</v>
          </cell>
          <cell r="E19">
            <v>69.166666666666671</v>
          </cell>
          <cell r="F19">
            <v>83</v>
          </cell>
          <cell r="G19">
            <v>51</v>
          </cell>
          <cell r="H19">
            <v>10.44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23.704166666666676</v>
          </cell>
          <cell r="C20">
            <v>31.1</v>
          </cell>
          <cell r="D20">
            <v>17.600000000000001</v>
          </cell>
          <cell r="E20">
            <v>65.458333333333329</v>
          </cell>
          <cell r="F20">
            <v>92</v>
          </cell>
          <cell r="G20">
            <v>36</v>
          </cell>
          <cell r="H20">
            <v>11.879999999999999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24.129166666666663</v>
          </cell>
          <cell r="C21">
            <v>32.200000000000003</v>
          </cell>
          <cell r="D21">
            <v>19.7</v>
          </cell>
          <cell r="E21">
            <v>69.125</v>
          </cell>
          <cell r="F21">
            <v>89</v>
          </cell>
          <cell r="G21">
            <v>30</v>
          </cell>
          <cell r="H21">
            <v>9.7200000000000006</v>
          </cell>
          <cell r="I21" t="str">
            <v>S</v>
          </cell>
          <cell r="J21">
            <v>21.240000000000002</v>
          </cell>
          <cell r="K21">
            <v>0</v>
          </cell>
        </row>
        <row r="22">
          <cell r="B22">
            <v>23.554166666666671</v>
          </cell>
          <cell r="C22">
            <v>32.1</v>
          </cell>
          <cell r="D22">
            <v>16.5</v>
          </cell>
          <cell r="E22">
            <v>66.958333333333329</v>
          </cell>
          <cell r="F22">
            <v>95</v>
          </cell>
          <cell r="G22">
            <v>29</v>
          </cell>
          <cell r="H22">
            <v>7.5600000000000005</v>
          </cell>
          <cell r="I22" t="str">
            <v>SE</v>
          </cell>
          <cell r="J22">
            <v>17.64</v>
          </cell>
          <cell r="K22">
            <v>0</v>
          </cell>
        </row>
        <row r="23">
          <cell r="B23">
            <v>24.483333333333334</v>
          </cell>
          <cell r="C23">
            <v>33</v>
          </cell>
          <cell r="D23">
            <v>16.100000000000001</v>
          </cell>
          <cell r="E23">
            <v>64.375</v>
          </cell>
          <cell r="F23">
            <v>94</v>
          </cell>
          <cell r="G23">
            <v>29</v>
          </cell>
          <cell r="H23">
            <v>10.44</v>
          </cell>
          <cell r="I23" t="str">
            <v>S</v>
          </cell>
          <cell r="J23">
            <v>23.040000000000003</v>
          </cell>
          <cell r="K23">
            <v>0</v>
          </cell>
        </row>
        <row r="24">
          <cell r="B24">
            <v>24.420833333333338</v>
          </cell>
          <cell r="C24">
            <v>32.700000000000003</v>
          </cell>
          <cell r="D24">
            <v>15.4</v>
          </cell>
          <cell r="E24">
            <v>55.25</v>
          </cell>
          <cell r="F24">
            <v>93</v>
          </cell>
          <cell r="G24">
            <v>20</v>
          </cell>
          <cell r="H24">
            <v>10.8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23.583333333333332</v>
          </cell>
          <cell r="C25">
            <v>33.200000000000003</v>
          </cell>
          <cell r="D25">
            <v>12.8</v>
          </cell>
          <cell r="E25">
            <v>51.541666666666664</v>
          </cell>
          <cell r="F25">
            <v>92</v>
          </cell>
          <cell r="G25">
            <v>25</v>
          </cell>
          <cell r="H25">
            <v>18.36</v>
          </cell>
          <cell r="I25" t="str">
            <v>N</v>
          </cell>
          <cell r="J25">
            <v>32.4</v>
          </cell>
          <cell r="K25">
            <v>0</v>
          </cell>
        </row>
        <row r="26">
          <cell r="B26">
            <v>24.362500000000001</v>
          </cell>
          <cell r="C26">
            <v>33.700000000000003</v>
          </cell>
          <cell r="D26">
            <v>15.5</v>
          </cell>
          <cell r="E26">
            <v>60.416666666666664</v>
          </cell>
          <cell r="F26">
            <v>91</v>
          </cell>
          <cell r="G26">
            <v>25</v>
          </cell>
          <cell r="H26">
            <v>18.720000000000002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25.145833333333332</v>
          </cell>
          <cell r="C27">
            <v>34</v>
          </cell>
          <cell r="D27">
            <v>16.3</v>
          </cell>
          <cell r="E27">
            <v>55.916666666666664</v>
          </cell>
          <cell r="F27">
            <v>89</v>
          </cell>
          <cell r="G27">
            <v>24</v>
          </cell>
          <cell r="H27">
            <v>19.8</v>
          </cell>
          <cell r="I27" t="str">
            <v>N</v>
          </cell>
          <cell r="J27">
            <v>38.880000000000003</v>
          </cell>
          <cell r="K27">
            <v>0</v>
          </cell>
        </row>
        <row r="28">
          <cell r="B28">
            <v>25.858333333333334</v>
          </cell>
          <cell r="C28">
            <v>33.4</v>
          </cell>
          <cell r="D28">
            <v>17.3</v>
          </cell>
          <cell r="E28">
            <v>51.125</v>
          </cell>
          <cell r="F28">
            <v>85</v>
          </cell>
          <cell r="G28">
            <v>26</v>
          </cell>
          <cell r="H28">
            <v>23.040000000000003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23.725000000000005</v>
          </cell>
          <cell r="C29">
            <v>32.299999999999997</v>
          </cell>
          <cell r="D29">
            <v>18.7</v>
          </cell>
          <cell r="E29">
            <v>65.333333333333329</v>
          </cell>
          <cell r="F29">
            <v>86</v>
          </cell>
          <cell r="G29">
            <v>43</v>
          </cell>
          <cell r="H29">
            <v>15.48</v>
          </cell>
          <cell r="I29" t="str">
            <v>SE</v>
          </cell>
          <cell r="J29">
            <v>38.159999999999997</v>
          </cell>
          <cell r="K29">
            <v>0</v>
          </cell>
        </row>
        <row r="30">
          <cell r="B30">
            <v>18.433333333333334</v>
          </cell>
          <cell r="C30">
            <v>25</v>
          </cell>
          <cell r="D30">
            <v>12.2</v>
          </cell>
          <cell r="E30">
            <v>48.208333333333336</v>
          </cell>
          <cell r="F30">
            <v>79</v>
          </cell>
          <cell r="G30">
            <v>21</v>
          </cell>
          <cell r="H30">
            <v>10.08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18.704166666666669</v>
          </cell>
          <cell r="C31">
            <v>25.4</v>
          </cell>
          <cell r="D31">
            <v>14.4</v>
          </cell>
          <cell r="E31">
            <v>44.708333333333336</v>
          </cell>
          <cell r="F31">
            <v>66</v>
          </cell>
          <cell r="G31">
            <v>25</v>
          </cell>
          <cell r="H31">
            <v>5.7600000000000007</v>
          </cell>
          <cell r="I31" t="str">
            <v>S</v>
          </cell>
          <cell r="J31">
            <v>17.28</v>
          </cell>
          <cell r="K31">
            <v>0</v>
          </cell>
        </row>
        <row r="32">
          <cell r="B32">
            <v>19.879166666666666</v>
          </cell>
          <cell r="C32">
            <v>29.1</v>
          </cell>
          <cell r="D32">
            <v>12.1</v>
          </cell>
          <cell r="E32">
            <v>55.5</v>
          </cell>
          <cell r="F32">
            <v>88</v>
          </cell>
          <cell r="G32">
            <v>27</v>
          </cell>
          <cell r="H32">
            <v>6.12</v>
          </cell>
          <cell r="I32" t="str">
            <v>S</v>
          </cell>
          <cell r="J32">
            <v>17.64</v>
          </cell>
          <cell r="K32">
            <v>0</v>
          </cell>
        </row>
        <row r="33">
          <cell r="B33">
            <v>22.787500000000005</v>
          </cell>
          <cell r="C33">
            <v>33.1</v>
          </cell>
          <cell r="D33">
            <v>14.2</v>
          </cell>
          <cell r="E33">
            <v>60.541666666666664</v>
          </cell>
          <cell r="F33">
            <v>91</v>
          </cell>
          <cell r="G33">
            <v>31</v>
          </cell>
          <cell r="H33">
            <v>5.7600000000000007</v>
          </cell>
          <cell r="I33" t="str">
            <v>S</v>
          </cell>
          <cell r="J33">
            <v>14.04</v>
          </cell>
          <cell r="K33">
            <v>0</v>
          </cell>
        </row>
        <row r="34">
          <cell r="B34">
            <v>25.620833333333326</v>
          </cell>
          <cell r="C34">
            <v>34.4</v>
          </cell>
          <cell r="D34">
            <v>17</v>
          </cell>
          <cell r="E34">
            <v>61.75</v>
          </cell>
          <cell r="F34">
            <v>93</v>
          </cell>
          <cell r="G34">
            <v>30</v>
          </cell>
          <cell r="H34">
            <v>17.28</v>
          </cell>
          <cell r="I34" t="str">
            <v>N</v>
          </cell>
          <cell r="J34">
            <v>29.16</v>
          </cell>
          <cell r="K34">
            <v>0</v>
          </cell>
        </row>
        <row r="35">
          <cell r="B35">
            <v>26.900000000000002</v>
          </cell>
          <cell r="C35">
            <v>36.200000000000003</v>
          </cell>
          <cell r="D35">
            <v>19.100000000000001</v>
          </cell>
          <cell r="E35">
            <v>61.583333333333336</v>
          </cell>
          <cell r="F35">
            <v>89</v>
          </cell>
          <cell r="G35">
            <v>28</v>
          </cell>
          <cell r="H35">
            <v>13.32</v>
          </cell>
          <cell r="I35" t="str">
            <v>SE</v>
          </cell>
          <cell r="J35">
            <v>34.200000000000003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22.016666666666666</v>
          </cell>
          <cell r="C5">
            <v>30.5</v>
          </cell>
          <cell r="D5">
            <v>14.1</v>
          </cell>
          <cell r="E5">
            <v>62.458333333333336</v>
          </cell>
          <cell r="F5">
            <v>93</v>
          </cell>
          <cell r="G5">
            <v>31</v>
          </cell>
          <cell r="H5">
            <v>15.120000000000001</v>
          </cell>
          <cell r="I5" t="str">
            <v>NE</v>
          </cell>
          <cell r="J5">
            <v>32.04</v>
          </cell>
          <cell r="K5">
            <v>0</v>
          </cell>
        </row>
        <row r="6">
          <cell r="B6">
            <v>23.724999999999994</v>
          </cell>
          <cell r="C6">
            <v>32</v>
          </cell>
          <cell r="D6">
            <v>16.3</v>
          </cell>
          <cell r="E6">
            <v>51.791666666666664</v>
          </cell>
          <cell r="F6">
            <v>82</v>
          </cell>
          <cell r="G6">
            <v>26</v>
          </cell>
          <cell r="H6">
            <v>13.68</v>
          </cell>
          <cell r="I6" t="str">
            <v>N</v>
          </cell>
          <cell r="J6">
            <v>33.119999999999997</v>
          </cell>
          <cell r="K6">
            <v>0</v>
          </cell>
        </row>
        <row r="7">
          <cell r="B7">
            <v>24.029166666666665</v>
          </cell>
          <cell r="C7">
            <v>32.4</v>
          </cell>
          <cell r="D7">
            <v>17.2</v>
          </cell>
          <cell r="E7">
            <v>44.25</v>
          </cell>
          <cell r="F7">
            <v>66</v>
          </cell>
          <cell r="G7">
            <v>18</v>
          </cell>
          <cell r="H7">
            <v>17.28</v>
          </cell>
          <cell r="I7" t="str">
            <v>N</v>
          </cell>
          <cell r="J7">
            <v>37.800000000000004</v>
          </cell>
          <cell r="K7">
            <v>0</v>
          </cell>
        </row>
        <row r="8">
          <cell r="B8">
            <v>23.929166666666664</v>
          </cell>
          <cell r="C8">
            <v>33</v>
          </cell>
          <cell r="D8">
            <v>15.4</v>
          </cell>
          <cell r="E8">
            <v>52.625</v>
          </cell>
          <cell r="F8">
            <v>83</v>
          </cell>
          <cell r="G8">
            <v>26</v>
          </cell>
          <cell r="H8">
            <v>14.4</v>
          </cell>
          <cell r="I8" t="str">
            <v>N</v>
          </cell>
          <cell r="J8">
            <v>36.36</v>
          </cell>
          <cell r="K8">
            <v>0</v>
          </cell>
        </row>
        <row r="9">
          <cell r="B9">
            <v>22.520833333333332</v>
          </cell>
          <cell r="C9">
            <v>30.4</v>
          </cell>
          <cell r="D9">
            <v>15.7</v>
          </cell>
          <cell r="E9">
            <v>71.166666666666671</v>
          </cell>
          <cell r="F9">
            <v>95</v>
          </cell>
          <cell r="G9">
            <v>41</v>
          </cell>
          <cell r="H9">
            <v>11.520000000000001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21.116666666666667</v>
          </cell>
          <cell r="C10">
            <v>28.1</v>
          </cell>
          <cell r="D10">
            <v>14.7</v>
          </cell>
          <cell r="E10">
            <v>57.708333333333336</v>
          </cell>
          <cell r="F10">
            <v>76</v>
          </cell>
          <cell r="G10">
            <v>37</v>
          </cell>
          <cell r="H10">
            <v>15.48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22.675000000000001</v>
          </cell>
          <cell r="C11">
            <v>31.3</v>
          </cell>
          <cell r="D11">
            <v>15.5</v>
          </cell>
          <cell r="E11">
            <v>60.75</v>
          </cell>
          <cell r="F11">
            <v>87</v>
          </cell>
          <cell r="G11">
            <v>32</v>
          </cell>
          <cell r="H11">
            <v>11.879999999999999</v>
          </cell>
          <cell r="I11" t="str">
            <v>NE</v>
          </cell>
          <cell r="J11">
            <v>28.08</v>
          </cell>
          <cell r="K11">
            <v>0</v>
          </cell>
        </row>
        <row r="12">
          <cell r="B12">
            <v>21.000000000000004</v>
          </cell>
          <cell r="C12">
            <v>27.4</v>
          </cell>
          <cell r="D12">
            <v>16.5</v>
          </cell>
          <cell r="E12">
            <v>76.541666666666671</v>
          </cell>
          <cell r="F12">
            <v>95</v>
          </cell>
          <cell r="G12">
            <v>51</v>
          </cell>
          <cell r="H12">
            <v>7.2</v>
          </cell>
          <cell r="I12" t="str">
            <v>SO</v>
          </cell>
          <cell r="J12">
            <v>22.32</v>
          </cell>
          <cell r="K12">
            <v>0</v>
          </cell>
        </row>
        <row r="13">
          <cell r="B13">
            <v>19.849999999999998</v>
          </cell>
          <cell r="C13">
            <v>28.4</v>
          </cell>
          <cell r="D13">
            <v>13.6</v>
          </cell>
          <cell r="E13">
            <v>76.208333333333329</v>
          </cell>
          <cell r="F13">
            <v>96</v>
          </cell>
          <cell r="G13">
            <v>43</v>
          </cell>
          <cell r="H13">
            <v>11.520000000000001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21.354166666666668</v>
          </cell>
          <cell r="C14">
            <v>28.7</v>
          </cell>
          <cell r="D14">
            <v>16.3</v>
          </cell>
          <cell r="E14">
            <v>64.75</v>
          </cell>
          <cell r="F14">
            <v>84</v>
          </cell>
          <cell r="G14">
            <v>32</v>
          </cell>
          <cell r="H14">
            <v>13.32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22.945833333333329</v>
          </cell>
          <cell r="C15">
            <v>31.9</v>
          </cell>
          <cell r="D15">
            <v>14.5</v>
          </cell>
          <cell r="E15">
            <v>50.833333333333336</v>
          </cell>
          <cell r="F15">
            <v>77</v>
          </cell>
          <cell r="G15">
            <v>29</v>
          </cell>
          <cell r="H15">
            <v>12.6</v>
          </cell>
          <cell r="I15" t="str">
            <v>NE</v>
          </cell>
          <cell r="J15">
            <v>32.4</v>
          </cell>
          <cell r="K15">
            <v>0</v>
          </cell>
        </row>
        <row r="16">
          <cell r="B16">
            <v>24.795833333333331</v>
          </cell>
          <cell r="C16">
            <v>33.299999999999997</v>
          </cell>
          <cell r="D16">
            <v>18.899999999999999</v>
          </cell>
          <cell r="E16">
            <v>59.5</v>
          </cell>
          <cell r="F16">
            <v>78</v>
          </cell>
          <cell r="G16">
            <v>36</v>
          </cell>
          <cell r="H16">
            <v>9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16.891666666666669</v>
          </cell>
          <cell r="C17">
            <v>24.8</v>
          </cell>
          <cell r="D17">
            <v>11.7</v>
          </cell>
          <cell r="E17">
            <v>76.875</v>
          </cell>
          <cell r="F17">
            <v>94</v>
          </cell>
          <cell r="G17">
            <v>48</v>
          </cell>
          <cell r="H17">
            <v>11.520000000000001</v>
          </cell>
          <cell r="I17" t="str">
            <v>S</v>
          </cell>
          <cell r="J17">
            <v>37.800000000000004</v>
          </cell>
          <cell r="K17">
            <v>12.2</v>
          </cell>
        </row>
        <row r="18">
          <cell r="B18">
            <v>14.020833333333334</v>
          </cell>
          <cell r="C18">
            <v>22.2</v>
          </cell>
          <cell r="D18">
            <v>7.1</v>
          </cell>
          <cell r="E18">
            <v>67.208333333333329</v>
          </cell>
          <cell r="F18">
            <v>86</v>
          </cell>
          <cell r="G18">
            <v>49</v>
          </cell>
          <cell r="H18">
            <v>10.08</v>
          </cell>
          <cell r="I18" t="str">
            <v>L</v>
          </cell>
          <cell r="J18">
            <v>34.200000000000003</v>
          </cell>
          <cell r="K18">
            <v>0</v>
          </cell>
        </row>
        <row r="19">
          <cell r="B19">
            <v>16.904166666666669</v>
          </cell>
          <cell r="C19">
            <v>22.9</v>
          </cell>
          <cell r="D19">
            <v>13.5</v>
          </cell>
          <cell r="E19">
            <v>73.458333333333329</v>
          </cell>
          <cell r="F19">
            <v>83</v>
          </cell>
          <cell r="G19">
            <v>58</v>
          </cell>
          <cell r="H19">
            <v>8.2799999999999994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21.541666666666671</v>
          </cell>
          <cell r="C20">
            <v>29.9</v>
          </cell>
          <cell r="D20">
            <v>16.2</v>
          </cell>
          <cell r="E20">
            <v>71.166666666666671</v>
          </cell>
          <cell r="F20">
            <v>92</v>
          </cell>
          <cell r="G20">
            <v>39</v>
          </cell>
          <cell r="H20">
            <v>6.12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21.370833333333334</v>
          </cell>
          <cell r="C21">
            <v>25.3</v>
          </cell>
          <cell r="D21">
            <v>18.899999999999999</v>
          </cell>
          <cell r="E21">
            <v>77.5</v>
          </cell>
          <cell r="F21">
            <v>88</v>
          </cell>
          <cell r="G21">
            <v>56</v>
          </cell>
          <cell r="H21">
            <v>9.3600000000000012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21.358333333333334</v>
          </cell>
          <cell r="C22">
            <v>29.8</v>
          </cell>
          <cell r="D22">
            <v>14.6</v>
          </cell>
          <cell r="E22">
            <v>77.25</v>
          </cell>
          <cell r="F22">
            <v>97</v>
          </cell>
          <cell r="G22">
            <v>41</v>
          </cell>
          <cell r="H22">
            <v>1.08</v>
          </cell>
          <cell r="I22" t="str">
            <v>O</v>
          </cell>
          <cell r="J22">
            <v>12.24</v>
          </cell>
          <cell r="K22">
            <v>0.2</v>
          </cell>
        </row>
        <row r="23">
          <cell r="B23">
            <v>23.004166666666663</v>
          </cell>
          <cell r="C23">
            <v>31.6</v>
          </cell>
          <cell r="D23">
            <v>15.7</v>
          </cell>
          <cell r="E23">
            <v>67.75</v>
          </cell>
          <cell r="F23">
            <v>95</v>
          </cell>
          <cell r="G23">
            <v>31</v>
          </cell>
          <cell r="H23">
            <v>1.8</v>
          </cell>
          <cell r="I23" t="str">
            <v>SE</v>
          </cell>
          <cell r="J23">
            <v>15.840000000000002</v>
          </cell>
          <cell r="K23">
            <v>0</v>
          </cell>
        </row>
        <row r="24">
          <cell r="B24">
            <v>22.591666666666665</v>
          </cell>
          <cell r="C24">
            <v>29.9</v>
          </cell>
          <cell r="D24">
            <v>15.7</v>
          </cell>
          <cell r="E24">
            <v>60.5</v>
          </cell>
          <cell r="F24">
            <v>91</v>
          </cell>
          <cell r="G24">
            <v>29</v>
          </cell>
          <cell r="H24">
            <v>4.6800000000000006</v>
          </cell>
          <cell r="I24" t="str">
            <v>L</v>
          </cell>
          <cell r="J24">
            <v>23.759999999999998</v>
          </cell>
          <cell r="K24">
            <v>0</v>
          </cell>
        </row>
        <row r="25">
          <cell r="B25">
            <v>22.350000000000005</v>
          </cell>
          <cell r="C25">
            <v>33</v>
          </cell>
          <cell r="D25">
            <v>13</v>
          </cell>
          <cell r="E25">
            <v>49.916666666666664</v>
          </cell>
          <cell r="F25">
            <v>80</v>
          </cell>
          <cell r="G25">
            <v>21</v>
          </cell>
          <cell r="H25">
            <v>12.24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25.475000000000005</v>
          </cell>
          <cell r="C26">
            <v>33.700000000000003</v>
          </cell>
          <cell r="D26">
            <v>16.600000000000001</v>
          </cell>
          <cell r="E26">
            <v>40.583333333333336</v>
          </cell>
          <cell r="F26">
            <v>70</v>
          </cell>
          <cell r="G26">
            <v>22</v>
          </cell>
          <cell r="H26">
            <v>16.559999999999999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25.633333333333329</v>
          </cell>
          <cell r="C27">
            <v>33.9</v>
          </cell>
          <cell r="D27">
            <v>16.2</v>
          </cell>
          <cell r="E27">
            <v>43.5</v>
          </cell>
          <cell r="F27">
            <v>77</v>
          </cell>
          <cell r="G27">
            <v>21</v>
          </cell>
          <cell r="H27">
            <v>13.68</v>
          </cell>
          <cell r="I27" t="str">
            <v>NE</v>
          </cell>
          <cell r="J27">
            <v>38.880000000000003</v>
          </cell>
          <cell r="K27">
            <v>0</v>
          </cell>
        </row>
        <row r="28">
          <cell r="B28">
            <v>26.566666666666674</v>
          </cell>
          <cell r="C28">
            <v>34.799999999999997</v>
          </cell>
          <cell r="D28">
            <v>19.399999999999999</v>
          </cell>
          <cell r="E28">
            <v>36.333333333333336</v>
          </cell>
          <cell r="F28">
            <v>55</v>
          </cell>
          <cell r="G28">
            <v>19</v>
          </cell>
          <cell r="H28">
            <v>14.76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24.1875</v>
          </cell>
          <cell r="C29">
            <v>32.299999999999997</v>
          </cell>
          <cell r="D29">
            <v>17.899999999999999</v>
          </cell>
          <cell r="E29">
            <v>56.708333333333336</v>
          </cell>
          <cell r="F29">
            <v>87</v>
          </cell>
          <cell r="G29">
            <v>37</v>
          </cell>
          <cell r="H29">
            <v>5.7600000000000007</v>
          </cell>
          <cell r="I29" t="str">
            <v>N</v>
          </cell>
          <cell r="J29">
            <v>38.159999999999997</v>
          </cell>
          <cell r="K29">
            <v>3.6</v>
          </cell>
        </row>
        <row r="30">
          <cell r="B30">
            <v>16.291666666666668</v>
          </cell>
          <cell r="C30">
            <v>22.4</v>
          </cell>
          <cell r="D30">
            <v>10.9</v>
          </cell>
          <cell r="E30">
            <v>50.291666666666664</v>
          </cell>
          <cell r="F30">
            <v>78</v>
          </cell>
          <cell r="G30">
            <v>24</v>
          </cell>
          <cell r="H30">
            <v>6.84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15.299999999999999</v>
          </cell>
          <cell r="C31">
            <v>22.1</v>
          </cell>
          <cell r="D31">
            <v>8.6</v>
          </cell>
          <cell r="E31">
            <v>51.083333333333336</v>
          </cell>
          <cell r="F31">
            <v>79</v>
          </cell>
          <cell r="G31">
            <v>27</v>
          </cell>
          <cell r="H31">
            <v>5.4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18.324999999999999</v>
          </cell>
          <cell r="C32">
            <v>27.2</v>
          </cell>
          <cell r="D32">
            <v>10.8</v>
          </cell>
          <cell r="E32">
            <v>49.25</v>
          </cell>
          <cell r="F32">
            <v>75</v>
          </cell>
          <cell r="G32">
            <v>25</v>
          </cell>
          <cell r="H32">
            <v>0.36000000000000004</v>
          </cell>
          <cell r="I32" t="str">
            <v>SE</v>
          </cell>
          <cell r="J32">
            <v>14.04</v>
          </cell>
          <cell r="K32">
            <v>0</v>
          </cell>
        </row>
        <row r="33">
          <cell r="B33">
            <v>21.016666666666666</v>
          </cell>
          <cell r="C33">
            <v>31.4</v>
          </cell>
          <cell r="D33">
            <v>12.9</v>
          </cell>
          <cell r="E33">
            <v>52.541666666666664</v>
          </cell>
          <cell r="F33">
            <v>82</v>
          </cell>
          <cell r="G33">
            <v>27</v>
          </cell>
          <cell r="H33">
            <v>0.72000000000000008</v>
          </cell>
          <cell r="I33" t="str">
            <v>N</v>
          </cell>
          <cell r="J33">
            <v>15.120000000000001</v>
          </cell>
          <cell r="K33">
            <v>0</v>
          </cell>
        </row>
        <row r="34">
          <cell r="B34">
            <v>24.670833333333334</v>
          </cell>
          <cell r="C34">
            <v>33.299999999999997</v>
          </cell>
          <cell r="D34">
            <v>16.7</v>
          </cell>
          <cell r="E34">
            <v>54.208333333333336</v>
          </cell>
          <cell r="F34">
            <v>80</v>
          </cell>
          <cell r="G34">
            <v>31</v>
          </cell>
          <cell r="H34">
            <v>2.16</v>
          </cell>
          <cell r="I34" t="str">
            <v>NE</v>
          </cell>
          <cell r="J34">
            <v>27.36</v>
          </cell>
          <cell r="K34">
            <v>0</v>
          </cell>
        </row>
        <row r="35">
          <cell r="B35">
            <v>25.570833333333329</v>
          </cell>
          <cell r="C35">
            <v>35.200000000000003</v>
          </cell>
          <cell r="D35">
            <v>19.899999999999999</v>
          </cell>
          <cell r="E35">
            <v>56.875</v>
          </cell>
          <cell r="F35">
            <v>76</v>
          </cell>
          <cell r="G35">
            <v>31</v>
          </cell>
          <cell r="H35">
            <v>21.6</v>
          </cell>
          <cell r="I35" t="str">
            <v>N</v>
          </cell>
          <cell r="J35">
            <v>44.64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20.520833333333332</v>
          </cell>
          <cell r="C5">
            <v>32.6</v>
          </cell>
          <cell r="D5">
            <v>11.7</v>
          </cell>
          <cell r="E5">
            <v>69.666666666666671</v>
          </cell>
          <cell r="F5">
            <v>100</v>
          </cell>
          <cell r="G5">
            <v>25</v>
          </cell>
          <cell r="H5">
            <v>6.48</v>
          </cell>
          <cell r="I5" t="str">
            <v>NE</v>
          </cell>
          <cell r="J5">
            <v>21.6</v>
          </cell>
          <cell r="K5">
            <v>0</v>
          </cell>
        </row>
        <row r="6">
          <cell r="B6">
            <v>21.666666666666668</v>
          </cell>
          <cell r="C6">
            <v>32.9</v>
          </cell>
          <cell r="D6">
            <v>12.9</v>
          </cell>
          <cell r="E6">
            <v>66.541666666666671</v>
          </cell>
          <cell r="F6">
            <v>100</v>
          </cell>
          <cell r="G6">
            <v>22</v>
          </cell>
          <cell r="H6">
            <v>7.9200000000000008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21.241666666666667</v>
          </cell>
          <cell r="C7">
            <v>33</v>
          </cell>
          <cell r="D7">
            <v>10.6</v>
          </cell>
          <cell r="E7">
            <v>62.333333333333336</v>
          </cell>
          <cell r="F7">
            <v>99</v>
          </cell>
          <cell r="G7">
            <v>20</v>
          </cell>
          <cell r="H7">
            <v>11.879999999999999</v>
          </cell>
          <cell r="I7" t="str">
            <v>NE</v>
          </cell>
          <cell r="J7">
            <v>32.4</v>
          </cell>
          <cell r="K7">
            <v>0</v>
          </cell>
        </row>
        <row r="8">
          <cell r="B8">
            <v>21.641666666666669</v>
          </cell>
          <cell r="C8">
            <v>33</v>
          </cell>
          <cell r="D8">
            <v>12.7</v>
          </cell>
          <cell r="E8">
            <v>65.583333333333329</v>
          </cell>
          <cell r="F8">
            <v>98</v>
          </cell>
          <cell r="G8">
            <v>27</v>
          </cell>
          <cell r="H8">
            <v>18.36</v>
          </cell>
          <cell r="I8" t="str">
            <v>NE</v>
          </cell>
          <cell r="J8">
            <v>42.84</v>
          </cell>
          <cell r="K8">
            <v>0</v>
          </cell>
        </row>
        <row r="9">
          <cell r="B9">
            <v>22.504166666666666</v>
          </cell>
          <cell r="C9">
            <v>32</v>
          </cell>
          <cell r="D9">
            <v>16.7</v>
          </cell>
          <cell r="E9">
            <v>72.458333333333329</v>
          </cell>
          <cell r="F9">
            <v>99</v>
          </cell>
          <cell r="G9">
            <v>29</v>
          </cell>
          <cell r="H9">
            <v>7.5600000000000005</v>
          </cell>
          <cell r="I9" t="str">
            <v>NE</v>
          </cell>
          <cell r="J9">
            <v>19.440000000000001</v>
          </cell>
          <cell r="K9">
            <v>0</v>
          </cell>
        </row>
        <row r="10">
          <cell r="B10">
            <v>22.0625</v>
          </cell>
          <cell r="C10">
            <v>30.9</v>
          </cell>
          <cell r="D10">
            <v>15.1</v>
          </cell>
          <cell r="E10">
            <v>65.833333333333329</v>
          </cell>
          <cell r="F10">
            <v>96</v>
          </cell>
          <cell r="G10">
            <v>30</v>
          </cell>
          <cell r="H10">
            <v>14.04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21.249999999999996</v>
          </cell>
          <cell r="C11">
            <v>32.6</v>
          </cell>
          <cell r="D11">
            <v>13.4</v>
          </cell>
          <cell r="E11">
            <v>69.041666666666671</v>
          </cell>
          <cell r="F11">
            <v>98</v>
          </cell>
          <cell r="G11">
            <v>27</v>
          </cell>
          <cell r="H11">
            <v>7.2</v>
          </cell>
          <cell r="I11" t="str">
            <v>SO</v>
          </cell>
          <cell r="J11">
            <v>18</v>
          </cell>
          <cell r="K11">
            <v>0</v>
          </cell>
        </row>
        <row r="12">
          <cell r="B12">
            <v>22.941666666666666</v>
          </cell>
          <cell r="C12">
            <v>29.7</v>
          </cell>
          <cell r="D12">
            <v>17.100000000000001</v>
          </cell>
          <cell r="E12">
            <v>69.208333333333329</v>
          </cell>
          <cell r="F12">
            <v>96</v>
          </cell>
          <cell r="G12">
            <v>39</v>
          </cell>
          <cell r="H12">
            <v>7.5600000000000005</v>
          </cell>
          <cell r="I12" t="str">
            <v>NO</v>
          </cell>
          <cell r="J12">
            <v>20.88</v>
          </cell>
          <cell r="K12">
            <v>0</v>
          </cell>
        </row>
        <row r="13">
          <cell r="B13">
            <v>19.899999999999999</v>
          </cell>
          <cell r="C13">
            <v>29.4</v>
          </cell>
          <cell r="D13">
            <v>11.8</v>
          </cell>
          <cell r="E13">
            <v>75.333333333333329</v>
          </cell>
          <cell r="F13">
            <v>100</v>
          </cell>
          <cell r="G13">
            <v>33</v>
          </cell>
          <cell r="H13">
            <v>8.64</v>
          </cell>
          <cell r="I13" t="str">
            <v>S</v>
          </cell>
          <cell r="J13">
            <v>32.4</v>
          </cell>
          <cell r="K13">
            <v>0</v>
          </cell>
        </row>
        <row r="14">
          <cell r="B14">
            <v>19.320833333333333</v>
          </cell>
          <cell r="C14">
            <v>30.7</v>
          </cell>
          <cell r="D14">
            <v>10</v>
          </cell>
          <cell r="E14">
            <v>69.25</v>
          </cell>
          <cell r="F14">
            <v>99</v>
          </cell>
          <cell r="G14">
            <v>22</v>
          </cell>
          <cell r="H14">
            <v>8.64</v>
          </cell>
          <cell r="I14" t="str">
            <v>NE</v>
          </cell>
          <cell r="J14">
            <v>20.88</v>
          </cell>
          <cell r="K14">
            <v>0</v>
          </cell>
        </row>
        <row r="15">
          <cell r="B15">
            <v>20.387500000000003</v>
          </cell>
          <cell r="C15">
            <v>32.1</v>
          </cell>
          <cell r="D15">
            <v>12</v>
          </cell>
          <cell r="E15">
            <v>66.916666666666671</v>
          </cell>
          <cell r="F15">
            <v>94</v>
          </cell>
          <cell r="G15">
            <v>33</v>
          </cell>
          <cell r="H15">
            <v>7.9200000000000008</v>
          </cell>
          <cell r="I15" t="str">
            <v>NE</v>
          </cell>
          <cell r="J15">
            <v>27.720000000000002</v>
          </cell>
          <cell r="K15">
            <v>0</v>
          </cell>
        </row>
        <row r="16">
          <cell r="B16">
            <v>22.649999999999995</v>
          </cell>
          <cell r="C16">
            <v>33.299999999999997</v>
          </cell>
          <cell r="D16">
            <v>14.8</v>
          </cell>
          <cell r="E16">
            <v>71.083333333333329</v>
          </cell>
          <cell r="F16">
            <v>98</v>
          </cell>
          <cell r="G16">
            <v>32</v>
          </cell>
          <cell r="H16">
            <v>13.32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17.266666666666662</v>
          </cell>
          <cell r="C17">
            <v>23.6</v>
          </cell>
          <cell r="D17">
            <v>12.4</v>
          </cell>
          <cell r="E17">
            <v>82.291666666666671</v>
          </cell>
          <cell r="F17">
            <v>99</v>
          </cell>
          <cell r="G17">
            <v>59</v>
          </cell>
          <cell r="H17">
            <v>16.920000000000002</v>
          </cell>
          <cell r="I17" t="str">
            <v>O</v>
          </cell>
          <cell r="J17">
            <v>48.96</v>
          </cell>
          <cell r="K17">
            <v>10.000000000000002</v>
          </cell>
        </row>
        <row r="18">
          <cell r="B18">
            <v>14.195833333333335</v>
          </cell>
          <cell r="C18">
            <v>20.8</v>
          </cell>
          <cell r="D18">
            <v>9</v>
          </cell>
          <cell r="E18">
            <v>70.666666666666671</v>
          </cell>
          <cell r="F18">
            <v>89</v>
          </cell>
          <cell r="G18">
            <v>57</v>
          </cell>
          <cell r="H18">
            <v>14.04</v>
          </cell>
          <cell r="I18" t="str">
            <v>O</v>
          </cell>
          <cell r="J18">
            <v>25.92</v>
          </cell>
          <cell r="K18">
            <v>0</v>
          </cell>
        </row>
        <row r="19">
          <cell r="B19">
            <v>17.195833333333329</v>
          </cell>
          <cell r="C19">
            <v>25</v>
          </cell>
          <cell r="D19">
            <v>12.6</v>
          </cell>
          <cell r="E19">
            <v>77.666666666666671</v>
          </cell>
          <cell r="F19">
            <v>94</v>
          </cell>
          <cell r="G19">
            <v>51</v>
          </cell>
          <cell r="H19">
            <v>10.44</v>
          </cell>
          <cell r="I19" t="str">
            <v>SO</v>
          </cell>
          <cell r="J19">
            <v>23.040000000000003</v>
          </cell>
          <cell r="K19">
            <v>0</v>
          </cell>
        </row>
        <row r="20">
          <cell r="B20">
            <v>21.008333333333333</v>
          </cell>
          <cell r="C20">
            <v>31.9</v>
          </cell>
          <cell r="D20">
            <v>13.9</v>
          </cell>
          <cell r="E20">
            <v>73.875</v>
          </cell>
          <cell r="F20">
            <v>99</v>
          </cell>
          <cell r="G20">
            <v>32</v>
          </cell>
          <cell r="H20">
            <v>6.84</v>
          </cell>
          <cell r="I20" t="str">
            <v>NE</v>
          </cell>
          <cell r="J20">
            <v>17.28</v>
          </cell>
          <cell r="K20">
            <v>0</v>
          </cell>
        </row>
        <row r="21">
          <cell r="B21">
            <v>20.866666666666667</v>
          </cell>
          <cell r="C21">
            <v>25.7</v>
          </cell>
          <cell r="D21">
            <v>18.100000000000001</v>
          </cell>
          <cell r="E21">
            <v>83.416666666666671</v>
          </cell>
          <cell r="F21">
            <v>97</v>
          </cell>
          <cell r="G21">
            <v>59</v>
          </cell>
          <cell r="H21">
            <v>12.24</v>
          </cell>
          <cell r="I21" t="str">
            <v>NE</v>
          </cell>
          <cell r="J21">
            <v>30.96</v>
          </cell>
          <cell r="K21">
            <v>0.2</v>
          </cell>
        </row>
        <row r="22">
          <cell r="B22">
            <v>21.399999999999995</v>
          </cell>
          <cell r="C22">
            <v>30.3</v>
          </cell>
          <cell r="D22">
            <v>14.4</v>
          </cell>
          <cell r="E22">
            <v>75.291666666666671</v>
          </cell>
          <cell r="F22">
            <v>99</v>
          </cell>
          <cell r="G22">
            <v>35</v>
          </cell>
          <cell r="H22">
            <v>9.3600000000000012</v>
          </cell>
          <cell r="I22" t="str">
            <v>SO</v>
          </cell>
          <cell r="J22">
            <v>20.88</v>
          </cell>
          <cell r="K22">
            <v>0</v>
          </cell>
        </row>
        <row r="23">
          <cell r="B23">
            <v>21.866666666666664</v>
          </cell>
          <cell r="C23">
            <v>31.6</v>
          </cell>
          <cell r="D23">
            <v>14.4</v>
          </cell>
          <cell r="E23">
            <v>70.125</v>
          </cell>
          <cell r="F23">
            <v>99</v>
          </cell>
          <cell r="G23">
            <v>27</v>
          </cell>
          <cell r="H23">
            <v>8.64</v>
          </cell>
          <cell r="I23" t="str">
            <v>NE</v>
          </cell>
          <cell r="J23">
            <v>20.88</v>
          </cell>
          <cell r="K23">
            <v>0</v>
          </cell>
        </row>
        <row r="24">
          <cell r="B24">
            <v>21.337499999999995</v>
          </cell>
          <cell r="C24">
            <v>30.1</v>
          </cell>
          <cell r="D24">
            <v>13.1</v>
          </cell>
          <cell r="E24">
            <v>65.208333333333329</v>
          </cell>
          <cell r="F24">
            <v>99</v>
          </cell>
          <cell r="G24">
            <v>25</v>
          </cell>
          <cell r="H24">
            <v>10.08</v>
          </cell>
          <cell r="I24" t="str">
            <v>SO</v>
          </cell>
          <cell r="J24">
            <v>25.56</v>
          </cell>
          <cell r="K24">
            <v>0</v>
          </cell>
        </row>
        <row r="25">
          <cell r="B25">
            <v>20.883333333333333</v>
          </cell>
          <cell r="C25">
            <v>33.6</v>
          </cell>
          <cell r="D25">
            <v>10.3</v>
          </cell>
          <cell r="E25">
            <v>57.916666666666664</v>
          </cell>
          <cell r="F25">
            <v>95</v>
          </cell>
          <cell r="G25">
            <v>21</v>
          </cell>
          <cell r="H25">
            <v>7.9200000000000008</v>
          </cell>
          <cell r="I25" t="str">
            <v>NE</v>
          </cell>
          <cell r="J25">
            <v>27.36</v>
          </cell>
          <cell r="K25">
            <v>0</v>
          </cell>
        </row>
        <row r="26">
          <cell r="B26">
            <v>22.366666666666671</v>
          </cell>
          <cell r="C26">
            <v>34.799999999999997</v>
          </cell>
          <cell r="D26">
            <v>12.9</v>
          </cell>
          <cell r="E26">
            <v>60.625</v>
          </cell>
          <cell r="F26">
            <v>97</v>
          </cell>
          <cell r="G26">
            <v>21</v>
          </cell>
          <cell r="H26">
            <v>9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22.795833333333334</v>
          </cell>
          <cell r="C27">
            <v>35</v>
          </cell>
          <cell r="D27">
            <v>13.8</v>
          </cell>
          <cell r="E27">
            <v>60.916666666666664</v>
          </cell>
          <cell r="F27">
            <v>98</v>
          </cell>
          <cell r="G27">
            <v>19</v>
          </cell>
          <cell r="H27">
            <v>7.5600000000000005</v>
          </cell>
          <cell r="I27" t="str">
            <v>NE</v>
          </cell>
          <cell r="J27">
            <v>27.720000000000002</v>
          </cell>
          <cell r="K27">
            <v>0</v>
          </cell>
        </row>
        <row r="28">
          <cell r="B28">
            <v>23.674999999999997</v>
          </cell>
          <cell r="C28">
            <v>34.5</v>
          </cell>
          <cell r="D28">
            <v>13.8</v>
          </cell>
          <cell r="E28">
            <v>55.75</v>
          </cell>
          <cell r="F28">
            <v>92</v>
          </cell>
          <cell r="G28">
            <v>21</v>
          </cell>
          <cell r="H28">
            <v>9.7200000000000006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22.204166666666669</v>
          </cell>
          <cell r="C29">
            <v>33</v>
          </cell>
          <cell r="D29">
            <v>14.9</v>
          </cell>
          <cell r="E29">
            <v>73.041666666666671</v>
          </cell>
          <cell r="F29">
            <v>97</v>
          </cell>
          <cell r="G29">
            <v>35</v>
          </cell>
          <cell r="H29">
            <v>23.400000000000002</v>
          </cell>
          <cell r="I29" t="str">
            <v>NE</v>
          </cell>
          <cell r="J29">
            <v>47.88</v>
          </cell>
          <cell r="K29">
            <v>1.2</v>
          </cell>
        </row>
        <row r="30">
          <cell r="B30">
            <v>16.783333333333335</v>
          </cell>
          <cell r="C30">
            <v>23.1</v>
          </cell>
          <cell r="D30">
            <v>12.1</v>
          </cell>
          <cell r="E30">
            <v>52.166666666666664</v>
          </cell>
          <cell r="F30">
            <v>86</v>
          </cell>
          <cell r="G30">
            <v>22</v>
          </cell>
          <cell r="H30">
            <v>14.4</v>
          </cell>
          <cell r="I30" t="str">
            <v>O</v>
          </cell>
          <cell r="J30">
            <v>33.119999999999997</v>
          </cell>
          <cell r="K30">
            <v>0</v>
          </cell>
        </row>
        <row r="31">
          <cell r="B31">
            <v>16.716666666666669</v>
          </cell>
          <cell r="C31">
            <v>22.9</v>
          </cell>
          <cell r="D31">
            <v>12.8</v>
          </cell>
          <cell r="E31">
            <v>47.208333333333336</v>
          </cell>
          <cell r="F31">
            <v>63</v>
          </cell>
          <cell r="G31">
            <v>26</v>
          </cell>
          <cell r="H31">
            <v>10.8</v>
          </cell>
          <cell r="I31" t="str">
            <v>O</v>
          </cell>
          <cell r="J31">
            <v>25.2</v>
          </cell>
          <cell r="K31">
            <v>0</v>
          </cell>
        </row>
        <row r="32">
          <cell r="B32">
            <v>17.354166666666668</v>
          </cell>
          <cell r="C32">
            <v>27.1</v>
          </cell>
          <cell r="D32">
            <v>10.1</v>
          </cell>
          <cell r="E32">
            <v>58.041666666666664</v>
          </cell>
          <cell r="F32">
            <v>88</v>
          </cell>
          <cell r="G32">
            <v>27</v>
          </cell>
          <cell r="H32">
            <v>9</v>
          </cell>
          <cell r="I32" t="str">
            <v>NE</v>
          </cell>
          <cell r="J32">
            <v>16.920000000000002</v>
          </cell>
          <cell r="K32">
            <v>0</v>
          </cell>
        </row>
        <row r="33">
          <cell r="B33">
            <v>21.112500000000001</v>
          </cell>
          <cell r="C33">
            <v>32.6</v>
          </cell>
          <cell r="D33">
            <v>12.2</v>
          </cell>
          <cell r="E33">
            <v>60.791666666666664</v>
          </cell>
          <cell r="F33">
            <v>91</v>
          </cell>
          <cell r="G33">
            <v>29</v>
          </cell>
          <cell r="H33">
            <v>6.84</v>
          </cell>
          <cell r="I33" t="str">
            <v>NE</v>
          </cell>
          <cell r="J33">
            <v>15.48</v>
          </cell>
          <cell r="K33">
            <v>0</v>
          </cell>
        </row>
        <row r="34">
          <cell r="B34">
            <v>23.300000000000008</v>
          </cell>
          <cell r="C34">
            <v>36.200000000000003</v>
          </cell>
          <cell r="D34">
            <v>14.3</v>
          </cell>
          <cell r="E34">
            <v>65.125</v>
          </cell>
          <cell r="F34">
            <v>97</v>
          </cell>
          <cell r="G34">
            <v>25</v>
          </cell>
          <cell r="H34">
            <v>6.84</v>
          </cell>
          <cell r="I34" t="str">
            <v>NE</v>
          </cell>
          <cell r="J34">
            <v>23.040000000000003</v>
          </cell>
          <cell r="K34">
            <v>0</v>
          </cell>
        </row>
        <row r="35">
          <cell r="B35">
            <v>25.283333333333331</v>
          </cell>
          <cell r="C35">
            <v>35.799999999999997</v>
          </cell>
          <cell r="D35">
            <v>16.600000000000001</v>
          </cell>
          <cell r="E35">
            <v>63.708333333333336</v>
          </cell>
          <cell r="F35">
            <v>95</v>
          </cell>
          <cell r="G35">
            <v>29</v>
          </cell>
          <cell r="H35">
            <v>23.759999999999998</v>
          </cell>
          <cell r="I35" t="str">
            <v>NE</v>
          </cell>
          <cell r="J35">
            <v>43.56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23.429166666666664</v>
          </cell>
          <cell r="C5">
            <v>32</v>
          </cell>
          <cell r="D5">
            <v>17.2</v>
          </cell>
          <cell r="E5">
            <v>72.291666666666671</v>
          </cell>
          <cell r="F5">
            <v>97</v>
          </cell>
          <cell r="G5">
            <v>34</v>
          </cell>
          <cell r="H5">
            <v>9.3600000000000012</v>
          </cell>
          <cell r="I5" t="str">
            <v>SO</v>
          </cell>
          <cell r="J5">
            <v>18.36</v>
          </cell>
          <cell r="K5">
            <v>0</v>
          </cell>
        </row>
        <row r="6">
          <cell r="B6">
            <v>23.891666666666662</v>
          </cell>
          <cell r="C6">
            <v>32.9</v>
          </cell>
          <cell r="D6">
            <v>17.399999999999999</v>
          </cell>
          <cell r="E6">
            <v>70.791666666666671</v>
          </cell>
          <cell r="F6">
            <v>95</v>
          </cell>
          <cell r="G6">
            <v>30</v>
          </cell>
          <cell r="H6">
            <v>13.68</v>
          </cell>
          <cell r="I6" t="str">
            <v>O</v>
          </cell>
          <cell r="J6">
            <v>25.56</v>
          </cell>
          <cell r="K6">
            <v>0.2</v>
          </cell>
        </row>
        <row r="7">
          <cell r="B7">
            <v>23.087500000000002</v>
          </cell>
          <cell r="C7">
            <v>32.4</v>
          </cell>
          <cell r="D7">
            <v>15.6</v>
          </cell>
          <cell r="E7">
            <v>71.125</v>
          </cell>
          <cell r="F7">
            <v>97</v>
          </cell>
          <cell r="G7">
            <v>33</v>
          </cell>
          <cell r="H7">
            <v>9</v>
          </cell>
          <cell r="I7" t="str">
            <v>N</v>
          </cell>
          <cell r="J7">
            <v>26.64</v>
          </cell>
          <cell r="K7">
            <v>0</v>
          </cell>
        </row>
        <row r="8">
          <cell r="B8">
            <v>23.829166666666666</v>
          </cell>
          <cell r="C8">
            <v>32.1</v>
          </cell>
          <cell r="D8">
            <v>16.7</v>
          </cell>
          <cell r="E8">
            <v>69.25</v>
          </cell>
          <cell r="F8">
            <v>94</v>
          </cell>
          <cell r="G8">
            <v>38</v>
          </cell>
          <cell r="H8">
            <v>7.2</v>
          </cell>
          <cell r="I8" t="str">
            <v>N</v>
          </cell>
          <cell r="J8">
            <v>14.4</v>
          </cell>
          <cell r="K8">
            <v>0</v>
          </cell>
        </row>
        <row r="9">
          <cell r="B9">
            <v>24.079166666666666</v>
          </cell>
          <cell r="C9">
            <v>31.2</v>
          </cell>
          <cell r="D9">
            <v>19.7</v>
          </cell>
          <cell r="E9">
            <v>75.583333333333329</v>
          </cell>
          <cell r="F9">
            <v>93</v>
          </cell>
          <cell r="G9">
            <v>42</v>
          </cell>
          <cell r="H9">
            <v>6.48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23.629166666666666</v>
          </cell>
          <cell r="C10">
            <v>32.9</v>
          </cell>
          <cell r="D10">
            <v>17.2</v>
          </cell>
          <cell r="E10">
            <v>70.5</v>
          </cell>
          <cell r="F10">
            <v>96</v>
          </cell>
          <cell r="G10">
            <v>30</v>
          </cell>
          <cell r="H10">
            <v>12.6</v>
          </cell>
          <cell r="I10" t="str">
            <v>S</v>
          </cell>
          <cell r="J10">
            <v>23.400000000000002</v>
          </cell>
          <cell r="K10">
            <v>0.2</v>
          </cell>
        </row>
        <row r="11">
          <cell r="B11">
            <v>23.445833333333329</v>
          </cell>
          <cell r="C11">
            <v>32.700000000000003</v>
          </cell>
          <cell r="D11">
            <v>17.8</v>
          </cell>
          <cell r="E11">
            <v>66.541666666666671</v>
          </cell>
          <cell r="F11">
            <v>87</v>
          </cell>
          <cell r="G11">
            <v>34</v>
          </cell>
          <cell r="H11">
            <v>8.2799999999999994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22.070833333333326</v>
          </cell>
          <cell r="C12">
            <v>26.3</v>
          </cell>
          <cell r="D12">
            <v>18.399999999999999</v>
          </cell>
          <cell r="E12">
            <v>73.166666666666671</v>
          </cell>
          <cell r="F12">
            <v>88</v>
          </cell>
          <cell r="G12">
            <v>54</v>
          </cell>
          <cell r="H12">
            <v>6.84</v>
          </cell>
          <cell r="I12" t="str">
            <v>S</v>
          </cell>
          <cell r="J12">
            <v>23.759999999999998</v>
          </cell>
          <cell r="K12">
            <v>0</v>
          </cell>
        </row>
        <row r="13">
          <cell r="B13">
            <v>20.399999999999999</v>
          </cell>
          <cell r="C13">
            <v>29.8</v>
          </cell>
          <cell r="D13">
            <v>14.4</v>
          </cell>
          <cell r="E13">
            <v>76.958333333333329</v>
          </cell>
          <cell r="F13">
            <v>95</v>
          </cell>
          <cell r="G13">
            <v>38</v>
          </cell>
          <cell r="H13">
            <v>7.5600000000000005</v>
          </cell>
          <cell r="I13" t="str">
            <v>S</v>
          </cell>
          <cell r="J13">
            <v>17.64</v>
          </cell>
          <cell r="K13">
            <v>0</v>
          </cell>
        </row>
        <row r="14">
          <cell r="B14">
            <v>22.066666666666666</v>
          </cell>
          <cell r="C14">
            <v>30.6</v>
          </cell>
          <cell r="D14">
            <v>15.4</v>
          </cell>
          <cell r="E14">
            <v>71.208333333333329</v>
          </cell>
          <cell r="F14">
            <v>96</v>
          </cell>
          <cell r="G14">
            <v>33</v>
          </cell>
          <cell r="H14">
            <v>5.7600000000000007</v>
          </cell>
          <cell r="I14" t="str">
            <v>NE</v>
          </cell>
          <cell r="J14">
            <v>20.52</v>
          </cell>
          <cell r="K14">
            <v>0</v>
          </cell>
        </row>
        <row r="15">
          <cell r="B15">
            <v>22.900000000000002</v>
          </cell>
          <cell r="C15">
            <v>31.9</v>
          </cell>
          <cell r="D15">
            <v>17</v>
          </cell>
          <cell r="E15">
            <v>71.458333333333329</v>
          </cell>
          <cell r="F15">
            <v>93</v>
          </cell>
          <cell r="G15">
            <v>37</v>
          </cell>
          <cell r="H15">
            <v>8.2799999999999994</v>
          </cell>
          <cell r="I15" t="str">
            <v>N</v>
          </cell>
          <cell r="J15">
            <v>24.48</v>
          </cell>
          <cell r="K15">
            <v>0</v>
          </cell>
        </row>
        <row r="16">
          <cell r="B16">
            <v>24.570833333333336</v>
          </cell>
          <cell r="C16">
            <v>32.700000000000003</v>
          </cell>
          <cell r="D16">
            <v>18.100000000000001</v>
          </cell>
          <cell r="E16">
            <v>73.958333333333329</v>
          </cell>
          <cell r="F16">
            <v>95</v>
          </cell>
          <cell r="G16">
            <v>45</v>
          </cell>
          <cell r="H16">
            <v>5.4</v>
          </cell>
          <cell r="I16" t="str">
            <v>O</v>
          </cell>
          <cell r="J16">
            <v>13.68</v>
          </cell>
          <cell r="K16">
            <v>0</v>
          </cell>
        </row>
        <row r="17">
          <cell r="B17">
            <v>19.341666666666669</v>
          </cell>
          <cell r="C17">
            <v>26.8</v>
          </cell>
          <cell r="D17">
            <v>14.6</v>
          </cell>
          <cell r="E17">
            <v>79.541666666666671</v>
          </cell>
          <cell r="F17">
            <v>95</v>
          </cell>
          <cell r="G17">
            <v>55</v>
          </cell>
          <cell r="H17">
            <v>16.2</v>
          </cell>
          <cell r="I17" t="str">
            <v>S</v>
          </cell>
          <cell r="J17">
            <v>43.56</v>
          </cell>
          <cell r="K17">
            <v>44.6</v>
          </cell>
        </row>
        <row r="18">
          <cell r="B18">
            <v>17.049999999999997</v>
          </cell>
          <cell r="C18">
            <v>25</v>
          </cell>
          <cell r="D18">
            <v>10.8</v>
          </cell>
          <cell r="E18">
            <v>66.75</v>
          </cell>
          <cell r="F18">
            <v>82</v>
          </cell>
          <cell r="G18">
            <v>52</v>
          </cell>
          <cell r="H18">
            <v>6.12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20.858333333333338</v>
          </cell>
          <cell r="C19">
            <v>28.1</v>
          </cell>
          <cell r="D19">
            <v>16.100000000000001</v>
          </cell>
          <cell r="E19">
            <v>73.625</v>
          </cell>
          <cell r="F19">
            <v>87</v>
          </cell>
          <cell r="G19">
            <v>51</v>
          </cell>
          <cell r="H19">
            <v>7.2</v>
          </cell>
          <cell r="I19" t="str">
            <v>S</v>
          </cell>
          <cell r="J19">
            <v>19.440000000000001</v>
          </cell>
          <cell r="K19">
            <v>0</v>
          </cell>
        </row>
        <row r="20">
          <cell r="B20">
            <v>24.004166666666663</v>
          </cell>
          <cell r="C20">
            <v>32</v>
          </cell>
          <cell r="D20">
            <v>18.399999999999999</v>
          </cell>
          <cell r="E20">
            <v>69.708333333333329</v>
          </cell>
          <cell r="F20">
            <v>89</v>
          </cell>
          <cell r="G20">
            <v>35</v>
          </cell>
          <cell r="H20">
            <v>6.48</v>
          </cell>
          <cell r="I20" t="str">
            <v>S</v>
          </cell>
          <cell r="J20">
            <v>17.64</v>
          </cell>
          <cell r="K20">
            <v>0</v>
          </cell>
        </row>
        <row r="21">
          <cell r="B21">
            <v>25.316666666666674</v>
          </cell>
          <cell r="C21">
            <v>32.700000000000003</v>
          </cell>
          <cell r="D21">
            <v>20.100000000000001</v>
          </cell>
          <cell r="E21">
            <v>67.25</v>
          </cell>
          <cell r="F21">
            <v>90</v>
          </cell>
          <cell r="G21">
            <v>28</v>
          </cell>
          <cell r="H21">
            <v>10.44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23.995833333333334</v>
          </cell>
          <cell r="C22">
            <v>31.6</v>
          </cell>
          <cell r="D22">
            <v>17.8</v>
          </cell>
          <cell r="E22">
            <v>68.958333333333329</v>
          </cell>
          <cell r="F22">
            <v>91</v>
          </cell>
          <cell r="G22">
            <v>39</v>
          </cell>
          <cell r="H22">
            <v>6.84</v>
          </cell>
          <cell r="I22" t="str">
            <v>S</v>
          </cell>
          <cell r="J22">
            <v>17.64</v>
          </cell>
          <cell r="K22">
            <v>0</v>
          </cell>
        </row>
        <row r="23">
          <cell r="B23">
            <v>25.016666666666666</v>
          </cell>
          <cell r="C23">
            <v>32.9</v>
          </cell>
          <cell r="D23">
            <v>19</v>
          </cell>
          <cell r="E23">
            <v>66.208333333333329</v>
          </cell>
          <cell r="F23">
            <v>90</v>
          </cell>
          <cell r="G23">
            <v>33</v>
          </cell>
          <cell r="H23">
            <v>5.7600000000000007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24.779166666666669</v>
          </cell>
          <cell r="C24">
            <v>32.299999999999997</v>
          </cell>
          <cell r="D24">
            <v>19.600000000000001</v>
          </cell>
          <cell r="E24">
            <v>61.25</v>
          </cell>
          <cell r="F24">
            <v>88</v>
          </cell>
          <cell r="G24">
            <v>24</v>
          </cell>
          <cell r="H24">
            <v>8.2799999999999994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23.241666666666671</v>
          </cell>
          <cell r="C25">
            <v>33</v>
          </cell>
          <cell r="D25">
            <v>16.3</v>
          </cell>
          <cell r="E25">
            <v>59.958333333333336</v>
          </cell>
          <cell r="F25">
            <v>90</v>
          </cell>
          <cell r="G25">
            <v>29</v>
          </cell>
          <cell r="H25">
            <v>6.12</v>
          </cell>
          <cell r="I25" t="str">
            <v>S</v>
          </cell>
          <cell r="J25">
            <v>19.8</v>
          </cell>
          <cell r="K25">
            <v>0</v>
          </cell>
        </row>
        <row r="26">
          <cell r="B26">
            <v>25.099999999999998</v>
          </cell>
          <cell r="C26">
            <v>34.1</v>
          </cell>
          <cell r="D26">
            <v>17.7</v>
          </cell>
          <cell r="E26">
            <v>62.416666666666664</v>
          </cell>
          <cell r="F26">
            <v>91</v>
          </cell>
          <cell r="G26">
            <v>28</v>
          </cell>
          <cell r="H26">
            <v>13.68</v>
          </cell>
          <cell r="I26" t="str">
            <v>S</v>
          </cell>
          <cell r="J26">
            <v>27.720000000000002</v>
          </cell>
          <cell r="K26">
            <v>0</v>
          </cell>
        </row>
        <row r="27">
          <cell r="B27">
            <v>25.054166666666664</v>
          </cell>
          <cell r="C27">
            <v>34.1</v>
          </cell>
          <cell r="D27">
            <v>17.600000000000001</v>
          </cell>
          <cell r="E27">
            <v>64.041666666666671</v>
          </cell>
          <cell r="F27">
            <v>93</v>
          </cell>
          <cell r="G27">
            <v>27</v>
          </cell>
          <cell r="H27">
            <v>19.440000000000001</v>
          </cell>
          <cell r="I27" t="str">
            <v>N</v>
          </cell>
          <cell r="J27">
            <v>38.159999999999997</v>
          </cell>
          <cell r="K27">
            <v>0</v>
          </cell>
        </row>
        <row r="28">
          <cell r="B28">
            <v>25.579166666666669</v>
          </cell>
          <cell r="C28">
            <v>33.700000000000003</v>
          </cell>
          <cell r="D28">
            <v>17.8</v>
          </cell>
          <cell r="E28">
            <v>62.625</v>
          </cell>
          <cell r="F28">
            <v>93</v>
          </cell>
          <cell r="G28">
            <v>29</v>
          </cell>
          <cell r="H28">
            <v>13.32</v>
          </cell>
          <cell r="I28" t="str">
            <v>N</v>
          </cell>
          <cell r="J28">
            <v>30.6</v>
          </cell>
          <cell r="K28">
            <v>0</v>
          </cell>
        </row>
        <row r="29">
          <cell r="B29">
            <v>25.045833333333331</v>
          </cell>
          <cell r="C29">
            <v>33.299999999999997</v>
          </cell>
          <cell r="D29">
            <v>18.100000000000001</v>
          </cell>
          <cell r="E29">
            <v>66.25</v>
          </cell>
          <cell r="F29">
            <v>93</v>
          </cell>
          <cell r="G29">
            <v>41</v>
          </cell>
          <cell r="H29">
            <v>17.28</v>
          </cell>
          <cell r="I29" t="str">
            <v>O</v>
          </cell>
          <cell r="J29">
            <v>38.880000000000003</v>
          </cell>
          <cell r="K29">
            <v>0</v>
          </cell>
        </row>
        <row r="30">
          <cell r="B30">
            <v>18.05</v>
          </cell>
          <cell r="C30">
            <v>23.6</v>
          </cell>
          <cell r="D30">
            <v>15.3</v>
          </cell>
          <cell r="E30">
            <v>56.25</v>
          </cell>
          <cell r="F30">
            <v>76</v>
          </cell>
          <cell r="G30">
            <v>34</v>
          </cell>
          <cell r="H30">
            <v>12.6</v>
          </cell>
          <cell r="I30" t="str">
            <v>S</v>
          </cell>
          <cell r="J30">
            <v>33.840000000000003</v>
          </cell>
          <cell r="K30">
            <v>1.8</v>
          </cell>
        </row>
        <row r="31">
          <cell r="B31">
            <v>18.416666666666664</v>
          </cell>
          <cell r="C31">
            <v>24.9</v>
          </cell>
          <cell r="D31">
            <v>14</v>
          </cell>
          <cell r="E31">
            <v>55.916666666666664</v>
          </cell>
          <cell r="F31">
            <v>82</v>
          </cell>
          <cell r="G31">
            <v>28</v>
          </cell>
          <cell r="H31">
            <v>9.3600000000000012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20.125</v>
          </cell>
          <cell r="C32">
            <v>28.7</v>
          </cell>
          <cell r="D32">
            <v>14.1</v>
          </cell>
          <cell r="E32">
            <v>57.791666666666664</v>
          </cell>
          <cell r="F32">
            <v>81</v>
          </cell>
          <cell r="G32">
            <v>31</v>
          </cell>
          <cell r="H32">
            <v>6.84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23.420833333333338</v>
          </cell>
          <cell r="C33">
            <v>33.1</v>
          </cell>
          <cell r="D33">
            <v>16.899999999999999</v>
          </cell>
          <cell r="E33">
            <v>61.166666666666664</v>
          </cell>
          <cell r="F33">
            <v>85</v>
          </cell>
          <cell r="G33">
            <v>31</v>
          </cell>
          <cell r="H33">
            <v>6.84</v>
          </cell>
          <cell r="I33" t="str">
            <v>S</v>
          </cell>
          <cell r="J33">
            <v>13.68</v>
          </cell>
          <cell r="K33">
            <v>0</v>
          </cell>
        </row>
        <row r="34">
          <cell r="B34">
            <v>26.058333333333326</v>
          </cell>
          <cell r="C34">
            <v>34.9</v>
          </cell>
          <cell r="D34">
            <v>19.3</v>
          </cell>
          <cell r="E34">
            <v>63.5</v>
          </cell>
          <cell r="F34">
            <v>89</v>
          </cell>
          <cell r="G34">
            <v>31</v>
          </cell>
          <cell r="H34">
            <v>10.44</v>
          </cell>
          <cell r="I34" t="str">
            <v>SO</v>
          </cell>
          <cell r="J34">
            <v>26.28</v>
          </cell>
          <cell r="K34">
            <v>0</v>
          </cell>
        </row>
        <row r="35">
          <cell r="B35">
            <v>26.679166666666664</v>
          </cell>
          <cell r="C35">
            <v>35.9</v>
          </cell>
          <cell r="D35">
            <v>19</v>
          </cell>
          <cell r="E35">
            <v>68.875</v>
          </cell>
          <cell r="F35">
            <v>95</v>
          </cell>
          <cell r="G35">
            <v>36</v>
          </cell>
          <cell r="H35">
            <v>11.879999999999999</v>
          </cell>
          <cell r="I35" t="str">
            <v>N</v>
          </cell>
          <cell r="J35">
            <v>32.4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21.3</v>
          </cell>
          <cell r="C5">
            <v>30.6</v>
          </cell>
          <cell r="D5">
            <v>13.3</v>
          </cell>
          <cell r="E5">
            <v>65.208333333333329</v>
          </cell>
          <cell r="F5">
            <v>95</v>
          </cell>
          <cell r="G5">
            <v>30</v>
          </cell>
          <cell r="H5">
            <v>14.4</v>
          </cell>
          <cell r="I5" t="str">
            <v>SO</v>
          </cell>
          <cell r="J5">
            <v>30.96</v>
          </cell>
          <cell r="K5">
            <v>0</v>
          </cell>
        </row>
        <row r="6">
          <cell r="B6">
            <v>22.245833333333334</v>
          </cell>
          <cell r="C6">
            <v>31.8</v>
          </cell>
          <cell r="D6">
            <v>13.8</v>
          </cell>
          <cell r="E6">
            <v>59.666666666666664</v>
          </cell>
          <cell r="F6">
            <v>91</v>
          </cell>
          <cell r="G6">
            <v>25</v>
          </cell>
          <cell r="H6">
            <v>18.720000000000002</v>
          </cell>
          <cell r="I6" t="str">
            <v>SO</v>
          </cell>
          <cell r="J6">
            <v>37.800000000000004</v>
          </cell>
          <cell r="K6">
            <v>0</v>
          </cell>
        </row>
        <row r="7">
          <cell r="B7">
            <v>22.945833333333329</v>
          </cell>
          <cell r="C7">
            <v>32.299999999999997</v>
          </cell>
          <cell r="D7">
            <v>14</v>
          </cell>
          <cell r="E7">
            <v>51.416666666666664</v>
          </cell>
          <cell r="F7">
            <v>83</v>
          </cell>
          <cell r="G7">
            <v>20</v>
          </cell>
          <cell r="H7">
            <v>21.6</v>
          </cell>
          <cell r="I7" t="str">
            <v>SO</v>
          </cell>
          <cell r="J7">
            <v>52.56</v>
          </cell>
          <cell r="K7">
            <v>0</v>
          </cell>
        </row>
        <row r="8">
          <cell r="B8">
            <v>22.229166666666668</v>
          </cell>
          <cell r="C8">
            <v>31.6</v>
          </cell>
          <cell r="D8">
            <v>13.4</v>
          </cell>
          <cell r="E8">
            <v>61.541666666666664</v>
          </cell>
          <cell r="F8">
            <v>89</v>
          </cell>
          <cell r="G8">
            <v>30</v>
          </cell>
          <cell r="H8">
            <v>17.28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21.504166666666666</v>
          </cell>
          <cell r="C9">
            <v>30.2</v>
          </cell>
          <cell r="D9">
            <v>15</v>
          </cell>
          <cell r="E9">
            <v>73.125</v>
          </cell>
          <cell r="F9">
            <v>94</v>
          </cell>
          <cell r="G9">
            <v>38</v>
          </cell>
          <cell r="H9">
            <v>15.840000000000002</v>
          </cell>
          <cell r="I9" t="str">
            <v>SO</v>
          </cell>
          <cell r="J9">
            <v>32.04</v>
          </cell>
          <cell r="K9">
            <v>0</v>
          </cell>
        </row>
        <row r="10">
          <cell r="B10">
            <v>19.8</v>
          </cell>
          <cell r="C10">
            <v>27.4</v>
          </cell>
          <cell r="D10">
            <v>12.7</v>
          </cell>
          <cell r="E10">
            <v>67.666666666666671</v>
          </cell>
          <cell r="F10">
            <v>89</v>
          </cell>
          <cell r="G10">
            <v>38</v>
          </cell>
          <cell r="H10">
            <v>24.12</v>
          </cell>
          <cell r="I10" t="str">
            <v>SO</v>
          </cell>
          <cell r="J10">
            <v>36.72</v>
          </cell>
          <cell r="K10">
            <v>0</v>
          </cell>
        </row>
        <row r="11">
          <cell r="B11">
            <v>20.612500000000001</v>
          </cell>
          <cell r="C11">
            <v>31.4</v>
          </cell>
          <cell r="D11">
            <v>12.6</v>
          </cell>
          <cell r="E11">
            <v>68.083333333333329</v>
          </cell>
          <cell r="F11">
            <v>94</v>
          </cell>
          <cell r="G11">
            <v>30</v>
          </cell>
          <cell r="H11">
            <v>14.04</v>
          </cell>
          <cell r="I11" t="str">
            <v>SO</v>
          </cell>
          <cell r="J11">
            <v>26.28</v>
          </cell>
          <cell r="K11">
            <v>0</v>
          </cell>
        </row>
        <row r="12">
          <cell r="B12">
            <v>18.954166666666662</v>
          </cell>
          <cell r="C12">
            <v>24.2</v>
          </cell>
          <cell r="D12">
            <v>15.2</v>
          </cell>
          <cell r="E12">
            <v>83.083333333333329</v>
          </cell>
          <cell r="F12">
            <v>95</v>
          </cell>
          <cell r="G12">
            <v>62</v>
          </cell>
          <cell r="H12">
            <v>15.48</v>
          </cell>
          <cell r="I12" t="str">
            <v>SO</v>
          </cell>
          <cell r="J12">
            <v>32.76</v>
          </cell>
          <cell r="K12">
            <v>0</v>
          </cell>
        </row>
        <row r="13">
          <cell r="B13">
            <v>18.295833333333331</v>
          </cell>
          <cell r="C13">
            <v>28.4</v>
          </cell>
          <cell r="D13">
            <v>11.3</v>
          </cell>
          <cell r="E13">
            <v>79.291666666666671</v>
          </cell>
          <cell r="F13">
            <v>97</v>
          </cell>
          <cell r="G13">
            <v>42</v>
          </cell>
          <cell r="H13">
            <v>18.720000000000002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19.200000000000003</v>
          </cell>
          <cell r="C14">
            <v>27.4</v>
          </cell>
          <cell r="D14">
            <v>13.1</v>
          </cell>
          <cell r="E14">
            <v>71.916666666666671</v>
          </cell>
          <cell r="F14">
            <v>94</v>
          </cell>
          <cell r="G14">
            <v>33</v>
          </cell>
          <cell r="H14">
            <v>18.720000000000002</v>
          </cell>
          <cell r="I14" t="str">
            <v>SO</v>
          </cell>
          <cell r="J14">
            <v>33.480000000000004</v>
          </cell>
          <cell r="K14">
            <v>0.2</v>
          </cell>
        </row>
        <row r="15">
          <cell r="B15">
            <v>21.623809523809523</v>
          </cell>
          <cell r="C15">
            <v>31.3</v>
          </cell>
          <cell r="D15">
            <v>11.9</v>
          </cell>
          <cell r="E15">
            <v>61.904761904761905</v>
          </cell>
          <cell r="F15">
            <v>93</v>
          </cell>
          <cell r="G15">
            <v>33</v>
          </cell>
          <cell r="H15">
            <v>13.32</v>
          </cell>
          <cell r="I15" t="str">
            <v>SO</v>
          </cell>
          <cell r="J15">
            <v>32.04</v>
          </cell>
          <cell r="K15">
            <v>0</v>
          </cell>
        </row>
        <row r="16">
          <cell r="B16">
            <v>23.908333333333331</v>
          </cell>
          <cell r="C16">
            <v>32.200000000000003</v>
          </cell>
          <cell r="D16">
            <v>18.5</v>
          </cell>
          <cell r="E16">
            <v>63.666666666666664</v>
          </cell>
          <cell r="F16">
            <v>81</v>
          </cell>
          <cell r="G16">
            <v>39</v>
          </cell>
          <cell r="H16">
            <v>14.04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15.574999999999998</v>
          </cell>
          <cell r="C17">
            <v>22.4</v>
          </cell>
          <cell r="D17">
            <v>10.7</v>
          </cell>
          <cell r="E17">
            <v>76.125</v>
          </cell>
          <cell r="F17">
            <v>95</v>
          </cell>
          <cell r="G17">
            <v>37</v>
          </cell>
          <cell r="H17">
            <v>31.319999999999997</v>
          </cell>
          <cell r="I17" t="str">
            <v>SO</v>
          </cell>
          <cell r="J17">
            <v>56.519999999999996</v>
          </cell>
          <cell r="K17">
            <v>13.199999999999998</v>
          </cell>
        </row>
        <row r="18">
          <cell r="B18">
            <v>13.025000000000004</v>
          </cell>
          <cell r="C18">
            <v>21.5</v>
          </cell>
          <cell r="D18">
            <v>5.9</v>
          </cell>
          <cell r="E18">
            <v>67.333333333333329</v>
          </cell>
          <cell r="F18">
            <v>83</v>
          </cell>
          <cell r="G18">
            <v>50</v>
          </cell>
          <cell r="H18">
            <v>22.68</v>
          </cell>
          <cell r="I18" t="str">
            <v>SO</v>
          </cell>
          <cell r="J18">
            <v>43.56</v>
          </cell>
          <cell r="K18">
            <v>0</v>
          </cell>
        </row>
        <row r="19">
          <cell r="B19">
            <v>15.558333333333332</v>
          </cell>
          <cell r="C19">
            <v>22.3</v>
          </cell>
          <cell r="D19">
            <v>11.6</v>
          </cell>
          <cell r="E19">
            <v>79.375</v>
          </cell>
          <cell r="F19">
            <v>90</v>
          </cell>
          <cell r="G19">
            <v>58</v>
          </cell>
          <cell r="H19">
            <v>18</v>
          </cell>
          <cell r="I19" t="str">
            <v>SO</v>
          </cell>
          <cell r="J19">
            <v>28.44</v>
          </cell>
          <cell r="K19">
            <v>0</v>
          </cell>
        </row>
        <row r="20">
          <cell r="B20">
            <v>20.454166666666669</v>
          </cell>
          <cell r="C20">
            <v>29.2</v>
          </cell>
          <cell r="D20">
            <v>14.7</v>
          </cell>
          <cell r="E20">
            <v>73.333333333333329</v>
          </cell>
          <cell r="F20">
            <v>95</v>
          </cell>
          <cell r="G20">
            <v>41</v>
          </cell>
          <cell r="H20">
            <v>13.68</v>
          </cell>
          <cell r="I20" t="str">
            <v>SO</v>
          </cell>
          <cell r="J20">
            <v>28.44</v>
          </cell>
          <cell r="K20">
            <v>0</v>
          </cell>
        </row>
        <row r="21">
          <cell r="B21">
            <v>19.533333333333335</v>
          </cell>
          <cell r="C21">
            <v>22.5</v>
          </cell>
          <cell r="D21">
            <v>17.3</v>
          </cell>
          <cell r="E21">
            <v>85.166666666666671</v>
          </cell>
          <cell r="F21">
            <v>95</v>
          </cell>
          <cell r="G21">
            <v>67</v>
          </cell>
          <cell r="H21">
            <v>14.4</v>
          </cell>
          <cell r="I21" t="str">
            <v>SO</v>
          </cell>
          <cell r="J21">
            <v>24.840000000000003</v>
          </cell>
          <cell r="K21">
            <v>0</v>
          </cell>
        </row>
        <row r="22">
          <cell r="B22">
            <v>20.650000000000002</v>
          </cell>
          <cell r="C22">
            <v>29.6</v>
          </cell>
          <cell r="D22">
            <v>14.5</v>
          </cell>
          <cell r="E22">
            <v>76.458333333333329</v>
          </cell>
          <cell r="F22">
            <v>96</v>
          </cell>
          <cell r="G22">
            <v>39</v>
          </cell>
          <cell r="H22">
            <v>10.44</v>
          </cell>
          <cell r="I22" t="str">
            <v>SO</v>
          </cell>
          <cell r="J22">
            <v>25.2</v>
          </cell>
          <cell r="K22">
            <v>0.2</v>
          </cell>
        </row>
        <row r="23">
          <cell r="B23">
            <v>21.616666666666664</v>
          </cell>
          <cell r="C23">
            <v>30.8</v>
          </cell>
          <cell r="D23">
            <v>13.6</v>
          </cell>
          <cell r="E23">
            <v>69.875</v>
          </cell>
          <cell r="F23">
            <v>96</v>
          </cell>
          <cell r="G23">
            <v>29</v>
          </cell>
          <cell r="H23">
            <v>10.8</v>
          </cell>
          <cell r="I23" t="str">
            <v>SO</v>
          </cell>
          <cell r="J23">
            <v>23.759999999999998</v>
          </cell>
          <cell r="K23">
            <v>0</v>
          </cell>
        </row>
        <row r="24">
          <cell r="B24">
            <v>20.712499999999999</v>
          </cell>
          <cell r="C24">
            <v>29.5</v>
          </cell>
          <cell r="D24">
            <v>11.7</v>
          </cell>
          <cell r="E24">
            <v>65.708333333333329</v>
          </cell>
          <cell r="F24">
            <v>96</v>
          </cell>
          <cell r="G24">
            <v>23</v>
          </cell>
          <cell r="H24">
            <v>13.32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20.158333333333335</v>
          </cell>
          <cell r="C25">
            <v>31.7</v>
          </cell>
          <cell r="D25">
            <v>9.8000000000000007</v>
          </cell>
          <cell r="E25">
            <v>57.625</v>
          </cell>
          <cell r="F25">
            <v>91</v>
          </cell>
          <cell r="G25">
            <v>23</v>
          </cell>
          <cell r="H25">
            <v>17.64</v>
          </cell>
          <cell r="I25" t="str">
            <v>SO</v>
          </cell>
          <cell r="J25">
            <v>37.440000000000005</v>
          </cell>
          <cell r="K25">
            <v>0</v>
          </cell>
        </row>
        <row r="26">
          <cell r="B26">
            <v>22.345833333333342</v>
          </cell>
          <cell r="C26">
            <v>33</v>
          </cell>
          <cell r="D26">
            <v>12.6</v>
          </cell>
          <cell r="E26">
            <v>58.125</v>
          </cell>
          <cell r="F26">
            <v>92</v>
          </cell>
          <cell r="G26">
            <v>24</v>
          </cell>
          <cell r="H26">
            <v>15.840000000000002</v>
          </cell>
          <cell r="I26" t="str">
            <v>SO</v>
          </cell>
          <cell r="J26">
            <v>32.04</v>
          </cell>
          <cell r="K26">
            <v>0</v>
          </cell>
        </row>
        <row r="27">
          <cell r="B27">
            <v>23.681818181818187</v>
          </cell>
          <cell r="C27">
            <v>33.799999999999997</v>
          </cell>
          <cell r="D27">
            <v>14.3</v>
          </cell>
          <cell r="E27">
            <v>52.136363636363633</v>
          </cell>
          <cell r="F27">
            <v>89</v>
          </cell>
          <cell r="G27">
            <v>20</v>
          </cell>
          <cell r="H27">
            <v>18</v>
          </cell>
          <cell r="I27" t="str">
            <v>SO</v>
          </cell>
          <cell r="J27">
            <v>38.880000000000003</v>
          </cell>
          <cell r="K27">
            <v>0</v>
          </cell>
        </row>
        <row r="28">
          <cell r="B28">
            <v>24.11363636363636</v>
          </cell>
          <cell r="C28">
            <v>33.799999999999997</v>
          </cell>
          <cell r="D28">
            <v>15.1</v>
          </cell>
          <cell r="E28">
            <v>49.954545454545453</v>
          </cell>
          <cell r="F28">
            <v>79</v>
          </cell>
          <cell r="G28">
            <v>23</v>
          </cell>
          <cell r="H28">
            <v>27.720000000000002</v>
          </cell>
          <cell r="I28" t="str">
            <v>SO</v>
          </cell>
          <cell r="J28">
            <v>50.4</v>
          </cell>
          <cell r="K28">
            <v>0</v>
          </cell>
        </row>
        <row r="29">
          <cell r="B29">
            <v>22.162500000000005</v>
          </cell>
          <cell r="C29">
            <v>30.1</v>
          </cell>
          <cell r="D29">
            <v>15.6</v>
          </cell>
          <cell r="E29">
            <v>62.416666666666664</v>
          </cell>
          <cell r="F29">
            <v>90</v>
          </cell>
          <cell r="G29">
            <v>46</v>
          </cell>
          <cell r="H29">
            <v>15.48</v>
          </cell>
          <cell r="I29" t="str">
            <v>SO</v>
          </cell>
          <cell r="J29">
            <v>36</v>
          </cell>
          <cell r="K29">
            <v>0.6</v>
          </cell>
        </row>
        <row r="30">
          <cell r="B30">
            <v>15.07391304347826</v>
          </cell>
          <cell r="C30">
            <v>22.4</v>
          </cell>
          <cell r="D30">
            <v>7.4</v>
          </cell>
          <cell r="E30">
            <v>51.782608695652172</v>
          </cell>
          <cell r="F30">
            <v>87</v>
          </cell>
          <cell r="G30">
            <v>23</v>
          </cell>
          <cell r="H30">
            <v>15.48</v>
          </cell>
          <cell r="I30" t="str">
            <v>SO</v>
          </cell>
          <cell r="J30">
            <v>33.480000000000004</v>
          </cell>
          <cell r="K30">
            <v>0</v>
          </cell>
        </row>
        <row r="31">
          <cell r="B31">
            <v>14.362499999999999</v>
          </cell>
          <cell r="C31">
            <v>22.7</v>
          </cell>
          <cell r="D31">
            <v>7.6</v>
          </cell>
          <cell r="E31">
            <v>53.791666666666664</v>
          </cell>
          <cell r="F31">
            <v>84</v>
          </cell>
          <cell r="G31">
            <v>24</v>
          </cell>
          <cell r="H31">
            <v>12.24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16.824999999999999</v>
          </cell>
          <cell r="C32">
            <v>27.3</v>
          </cell>
          <cell r="D32">
            <v>8.1999999999999993</v>
          </cell>
          <cell r="E32">
            <v>53.041666666666664</v>
          </cell>
          <cell r="F32">
            <v>83</v>
          </cell>
          <cell r="G32">
            <v>24</v>
          </cell>
          <cell r="H32">
            <v>7.2</v>
          </cell>
          <cell r="I32" t="str">
            <v>SO</v>
          </cell>
          <cell r="J32">
            <v>15.120000000000001</v>
          </cell>
          <cell r="K32">
            <v>0</v>
          </cell>
        </row>
        <row r="33">
          <cell r="B33">
            <v>19.995833333333334</v>
          </cell>
          <cell r="C33">
            <v>31.8</v>
          </cell>
          <cell r="D33">
            <v>10.8</v>
          </cell>
          <cell r="E33">
            <v>55.541666666666664</v>
          </cell>
          <cell r="F33">
            <v>86</v>
          </cell>
          <cell r="G33">
            <v>26</v>
          </cell>
          <cell r="H33">
            <v>10.44</v>
          </cell>
          <cell r="I33" t="str">
            <v>SO</v>
          </cell>
          <cell r="J33">
            <v>20.52</v>
          </cell>
          <cell r="K33">
            <v>0</v>
          </cell>
        </row>
        <row r="34">
          <cell r="B34">
            <v>23.5</v>
          </cell>
          <cell r="C34">
            <v>33.5</v>
          </cell>
          <cell r="D34">
            <v>15.3</v>
          </cell>
          <cell r="E34">
            <v>57.666666666666664</v>
          </cell>
          <cell r="F34">
            <v>87</v>
          </cell>
          <cell r="G34">
            <v>29</v>
          </cell>
          <cell r="H34">
            <v>16.2</v>
          </cell>
          <cell r="I34" t="str">
            <v>SO</v>
          </cell>
          <cell r="J34">
            <v>35.28</v>
          </cell>
          <cell r="K34">
            <v>0</v>
          </cell>
        </row>
        <row r="35">
          <cell r="B35">
            <v>24.747826086956518</v>
          </cell>
          <cell r="C35">
            <v>35.5</v>
          </cell>
          <cell r="D35">
            <v>17.5</v>
          </cell>
          <cell r="E35">
            <v>61.695652173913047</v>
          </cell>
          <cell r="F35">
            <v>88</v>
          </cell>
          <cell r="G35">
            <v>25</v>
          </cell>
          <cell r="H35">
            <v>19.8</v>
          </cell>
          <cell r="I35" t="str">
            <v>SO</v>
          </cell>
          <cell r="J35">
            <v>47.519999999999996</v>
          </cell>
          <cell r="K35">
            <v>0</v>
          </cell>
        </row>
        <row r="36">
          <cell r="I36" t="str">
            <v>SO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23.429166666666664</v>
          </cell>
          <cell r="C5">
            <v>32</v>
          </cell>
          <cell r="D5">
            <v>17.2</v>
          </cell>
          <cell r="E5">
            <v>72.291666666666671</v>
          </cell>
          <cell r="F5">
            <v>97</v>
          </cell>
          <cell r="G5">
            <v>34</v>
          </cell>
          <cell r="H5">
            <v>9.3600000000000012</v>
          </cell>
          <cell r="I5" t="str">
            <v>SO</v>
          </cell>
          <cell r="J5">
            <v>18.36</v>
          </cell>
          <cell r="K5">
            <v>0</v>
          </cell>
        </row>
        <row r="6">
          <cell r="B6">
            <v>23.891666666666662</v>
          </cell>
          <cell r="C6">
            <v>32.9</v>
          </cell>
          <cell r="D6">
            <v>17.399999999999999</v>
          </cell>
          <cell r="E6">
            <v>70.791666666666671</v>
          </cell>
          <cell r="F6">
            <v>95</v>
          </cell>
          <cell r="G6">
            <v>30</v>
          </cell>
          <cell r="H6">
            <v>13.68</v>
          </cell>
          <cell r="I6" t="str">
            <v>O</v>
          </cell>
          <cell r="J6">
            <v>25.56</v>
          </cell>
          <cell r="K6">
            <v>0.2</v>
          </cell>
        </row>
        <row r="7">
          <cell r="B7">
            <v>23.087500000000002</v>
          </cell>
          <cell r="C7">
            <v>32.4</v>
          </cell>
          <cell r="D7">
            <v>15.6</v>
          </cell>
          <cell r="E7">
            <v>71.125</v>
          </cell>
          <cell r="F7">
            <v>97</v>
          </cell>
          <cell r="G7">
            <v>33</v>
          </cell>
          <cell r="H7">
            <v>9</v>
          </cell>
          <cell r="I7" t="str">
            <v>N</v>
          </cell>
          <cell r="J7">
            <v>26.64</v>
          </cell>
          <cell r="K7">
            <v>0</v>
          </cell>
        </row>
        <row r="8">
          <cell r="B8">
            <v>23.829166666666666</v>
          </cell>
          <cell r="C8">
            <v>32.1</v>
          </cell>
          <cell r="D8">
            <v>16.7</v>
          </cell>
          <cell r="E8">
            <v>69.25</v>
          </cell>
          <cell r="F8">
            <v>94</v>
          </cell>
          <cell r="G8">
            <v>38</v>
          </cell>
          <cell r="H8">
            <v>7.2</v>
          </cell>
          <cell r="I8" t="str">
            <v>N</v>
          </cell>
          <cell r="J8">
            <v>14.4</v>
          </cell>
          <cell r="K8">
            <v>0</v>
          </cell>
        </row>
        <row r="9">
          <cell r="B9">
            <v>24.079166666666666</v>
          </cell>
          <cell r="C9">
            <v>31.2</v>
          </cell>
          <cell r="D9">
            <v>19.7</v>
          </cell>
          <cell r="E9">
            <v>75.583333333333329</v>
          </cell>
          <cell r="F9">
            <v>93</v>
          </cell>
          <cell r="G9">
            <v>42</v>
          </cell>
          <cell r="H9">
            <v>6.48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23.629166666666666</v>
          </cell>
          <cell r="C10">
            <v>32.9</v>
          </cell>
          <cell r="D10">
            <v>17.2</v>
          </cell>
          <cell r="E10">
            <v>70.5</v>
          </cell>
          <cell r="F10">
            <v>96</v>
          </cell>
          <cell r="G10">
            <v>30</v>
          </cell>
          <cell r="H10">
            <v>12.6</v>
          </cell>
          <cell r="I10" t="str">
            <v>S</v>
          </cell>
          <cell r="J10">
            <v>23.400000000000002</v>
          </cell>
          <cell r="K10">
            <v>0.2</v>
          </cell>
        </row>
        <row r="11">
          <cell r="B11">
            <v>23.445833333333329</v>
          </cell>
          <cell r="D11">
            <v>17.8</v>
          </cell>
          <cell r="E11">
            <v>66.541666666666671</v>
          </cell>
          <cell r="F11">
            <v>87</v>
          </cell>
          <cell r="G11">
            <v>34</v>
          </cell>
          <cell r="H11">
            <v>8.2799999999999994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22.070833333333326</v>
          </cell>
          <cell r="C12">
            <v>26.3</v>
          </cell>
          <cell r="D12">
            <v>18.399999999999999</v>
          </cell>
          <cell r="E12">
            <v>73.166666666666671</v>
          </cell>
          <cell r="F12">
            <v>88</v>
          </cell>
          <cell r="G12">
            <v>54</v>
          </cell>
          <cell r="H12">
            <v>6.84</v>
          </cell>
          <cell r="I12" t="str">
            <v>S</v>
          </cell>
          <cell r="J12">
            <v>23.759999999999998</v>
          </cell>
          <cell r="K12">
            <v>0</v>
          </cell>
        </row>
        <row r="13">
          <cell r="B13">
            <v>20.399999999999999</v>
          </cell>
          <cell r="C13">
            <v>29.8</v>
          </cell>
          <cell r="D13">
            <v>14.4</v>
          </cell>
          <cell r="E13">
            <v>76.958333333333329</v>
          </cell>
          <cell r="F13">
            <v>95</v>
          </cell>
          <cell r="G13">
            <v>38</v>
          </cell>
          <cell r="H13">
            <v>7.5600000000000005</v>
          </cell>
          <cell r="I13" t="str">
            <v>S</v>
          </cell>
          <cell r="J13">
            <v>17.64</v>
          </cell>
          <cell r="K13">
            <v>0</v>
          </cell>
        </row>
        <row r="14">
          <cell r="B14">
            <v>22.066666666666666</v>
          </cell>
          <cell r="C14">
            <v>30.6</v>
          </cell>
          <cell r="D14">
            <v>15.4</v>
          </cell>
          <cell r="E14">
            <v>71.208333333333329</v>
          </cell>
          <cell r="F14">
            <v>96</v>
          </cell>
          <cell r="G14">
            <v>33</v>
          </cell>
          <cell r="H14">
            <v>5.7600000000000007</v>
          </cell>
          <cell r="I14" t="str">
            <v>NE</v>
          </cell>
          <cell r="J14">
            <v>20.52</v>
          </cell>
          <cell r="K14">
            <v>0</v>
          </cell>
        </row>
        <row r="15">
          <cell r="B15">
            <v>22.900000000000002</v>
          </cell>
          <cell r="C15">
            <v>31.9</v>
          </cell>
          <cell r="D15">
            <v>17</v>
          </cell>
          <cell r="E15">
            <v>71.458333333333329</v>
          </cell>
          <cell r="F15">
            <v>93</v>
          </cell>
          <cell r="G15">
            <v>37</v>
          </cell>
          <cell r="H15">
            <v>8.2799999999999994</v>
          </cell>
          <cell r="I15" t="str">
            <v>N</v>
          </cell>
          <cell r="J15">
            <v>24.48</v>
          </cell>
          <cell r="K15">
            <v>0</v>
          </cell>
        </row>
        <row r="16">
          <cell r="B16">
            <v>24.570833333333336</v>
          </cell>
          <cell r="C16">
            <v>32.700000000000003</v>
          </cell>
          <cell r="D16">
            <v>18.100000000000001</v>
          </cell>
          <cell r="E16">
            <v>73.958333333333329</v>
          </cell>
          <cell r="F16">
            <v>95</v>
          </cell>
          <cell r="G16">
            <v>45</v>
          </cell>
          <cell r="H16">
            <v>5.4</v>
          </cell>
          <cell r="I16" t="str">
            <v>O</v>
          </cell>
          <cell r="J16">
            <v>13.68</v>
          </cell>
          <cell r="K16">
            <v>0</v>
          </cell>
        </row>
        <row r="17">
          <cell r="B17">
            <v>19.341666666666669</v>
          </cell>
          <cell r="C17">
            <v>26.8</v>
          </cell>
          <cell r="D17">
            <v>14.6</v>
          </cell>
          <cell r="E17">
            <v>79.541666666666671</v>
          </cell>
          <cell r="F17">
            <v>95</v>
          </cell>
          <cell r="G17">
            <v>55</v>
          </cell>
          <cell r="H17">
            <v>16.2</v>
          </cell>
          <cell r="I17" t="str">
            <v>S</v>
          </cell>
          <cell r="J17">
            <v>43.56</v>
          </cell>
          <cell r="K17">
            <v>44.6</v>
          </cell>
        </row>
        <row r="18">
          <cell r="B18">
            <v>17.049999999999997</v>
          </cell>
          <cell r="C18">
            <v>25</v>
          </cell>
          <cell r="D18">
            <v>10.8</v>
          </cell>
          <cell r="E18">
            <v>66.75</v>
          </cell>
          <cell r="F18">
            <v>82</v>
          </cell>
          <cell r="G18">
            <v>52</v>
          </cell>
          <cell r="H18">
            <v>6.12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21.55</v>
          </cell>
          <cell r="C19">
            <v>31.8</v>
          </cell>
          <cell r="D19">
            <v>16.100000000000001</v>
          </cell>
          <cell r="E19">
            <v>66.583333333333329</v>
          </cell>
          <cell r="F19">
            <v>87</v>
          </cell>
          <cell r="G19">
            <v>26</v>
          </cell>
          <cell r="H19">
            <v>14.04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23.729166666666668</v>
          </cell>
          <cell r="C20">
            <v>30.4</v>
          </cell>
          <cell r="D20">
            <v>18</v>
          </cell>
          <cell r="E20">
            <v>54.708333333333336</v>
          </cell>
          <cell r="F20">
            <v>77</v>
          </cell>
          <cell r="G20">
            <v>29</v>
          </cell>
          <cell r="H20">
            <v>20.52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23.504166666666666</v>
          </cell>
          <cell r="C21">
            <v>31</v>
          </cell>
          <cell r="D21">
            <v>16.600000000000001</v>
          </cell>
          <cell r="E21">
            <v>57.458333333333336</v>
          </cell>
          <cell r="F21">
            <v>88</v>
          </cell>
          <cell r="G21">
            <v>28</v>
          </cell>
          <cell r="H21">
            <v>15.120000000000001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23.516666666666666</v>
          </cell>
          <cell r="C22">
            <v>31.6</v>
          </cell>
          <cell r="D22">
            <v>15.8</v>
          </cell>
          <cell r="E22">
            <v>58.166666666666664</v>
          </cell>
          <cell r="F22">
            <v>89</v>
          </cell>
          <cell r="G22">
            <v>29</v>
          </cell>
          <cell r="H22">
            <v>10.08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23.870833333333337</v>
          </cell>
          <cell r="C23">
            <v>31.6</v>
          </cell>
          <cell r="D23">
            <v>16.7</v>
          </cell>
          <cell r="E23">
            <v>56.083333333333336</v>
          </cell>
          <cell r="F23">
            <v>86</v>
          </cell>
          <cell r="G23">
            <v>23</v>
          </cell>
          <cell r="H23">
            <v>13.32</v>
          </cell>
          <cell r="I23" t="str">
            <v>S</v>
          </cell>
          <cell r="J23">
            <v>31.319999999999997</v>
          </cell>
          <cell r="K23">
            <v>0</v>
          </cell>
        </row>
        <row r="24">
          <cell r="B24">
            <v>23.458333333333332</v>
          </cell>
          <cell r="C24">
            <v>32</v>
          </cell>
          <cell r="D24">
            <v>13.7</v>
          </cell>
          <cell r="E24">
            <v>49.208333333333336</v>
          </cell>
          <cell r="F24">
            <v>86</v>
          </cell>
          <cell r="G24">
            <v>21</v>
          </cell>
          <cell r="H24">
            <v>9.7200000000000006</v>
          </cell>
          <cell r="I24" t="str">
            <v>SE</v>
          </cell>
          <cell r="J24">
            <v>19.440000000000001</v>
          </cell>
          <cell r="K24">
            <v>0</v>
          </cell>
        </row>
        <row r="25">
          <cell r="B25">
            <v>23.345833333333331</v>
          </cell>
          <cell r="C25">
            <v>32.6</v>
          </cell>
          <cell r="D25">
            <v>14.8</v>
          </cell>
          <cell r="E25">
            <v>50</v>
          </cell>
          <cell r="F25">
            <v>80</v>
          </cell>
          <cell r="G25">
            <v>20</v>
          </cell>
          <cell r="H25">
            <v>15.120000000000001</v>
          </cell>
          <cell r="I25" t="str">
            <v>NE</v>
          </cell>
          <cell r="J25">
            <v>34.92</v>
          </cell>
          <cell r="K25">
            <v>0</v>
          </cell>
        </row>
        <row r="26">
          <cell r="B26">
            <v>24.024999999999995</v>
          </cell>
          <cell r="C26">
            <v>34</v>
          </cell>
          <cell r="D26">
            <v>13.7</v>
          </cell>
          <cell r="E26">
            <v>48.666666666666664</v>
          </cell>
          <cell r="F26">
            <v>87</v>
          </cell>
          <cell r="G26">
            <v>19</v>
          </cell>
          <cell r="H26">
            <v>16.920000000000002</v>
          </cell>
          <cell r="I26" t="str">
            <v>L</v>
          </cell>
          <cell r="J26">
            <v>29.52</v>
          </cell>
          <cell r="K26">
            <v>0</v>
          </cell>
        </row>
        <row r="27">
          <cell r="B27">
            <v>24.220833333333331</v>
          </cell>
          <cell r="C27">
            <v>33.4</v>
          </cell>
          <cell r="D27">
            <v>14.2</v>
          </cell>
          <cell r="E27">
            <v>46.208333333333336</v>
          </cell>
          <cell r="F27">
            <v>85</v>
          </cell>
          <cell r="G27">
            <v>17</v>
          </cell>
          <cell r="H27">
            <v>16.2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25.479166666666671</v>
          </cell>
          <cell r="C28">
            <v>34.799999999999997</v>
          </cell>
          <cell r="D28">
            <v>14.1</v>
          </cell>
          <cell r="E28">
            <v>36.291666666666664</v>
          </cell>
          <cell r="F28">
            <v>76</v>
          </cell>
          <cell r="G28">
            <v>13</v>
          </cell>
          <cell r="H28">
            <v>18.720000000000002</v>
          </cell>
          <cell r="I28" t="str">
            <v>L</v>
          </cell>
          <cell r="J28">
            <v>37.440000000000005</v>
          </cell>
          <cell r="K28">
            <v>0</v>
          </cell>
        </row>
        <row r="29">
          <cell r="B29">
            <v>26.074999999999999</v>
          </cell>
          <cell r="C29">
            <v>36</v>
          </cell>
          <cell r="D29">
            <v>16</v>
          </cell>
          <cell r="E29">
            <v>36.208333333333336</v>
          </cell>
          <cell r="F29">
            <v>71</v>
          </cell>
          <cell r="G29">
            <v>14</v>
          </cell>
          <cell r="H29">
            <v>14.4</v>
          </cell>
          <cell r="I29" t="str">
            <v>N</v>
          </cell>
          <cell r="J29">
            <v>32.04</v>
          </cell>
          <cell r="K29">
            <v>0</v>
          </cell>
        </row>
        <row r="30">
          <cell r="B30">
            <v>22.995833333333326</v>
          </cell>
          <cell r="C30">
            <v>27.9</v>
          </cell>
          <cell r="D30">
            <v>19.2</v>
          </cell>
          <cell r="E30">
            <v>56.958333333333336</v>
          </cell>
          <cell r="F30">
            <v>83</v>
          </cell>
          <cell r="G30">
            <v>32</v>
          </cell>
          <cell r="H30">
            <v>21.96</v>
          </cell>
          <cell r="I30" t="str">
            <v>SO</v>
          </cell>
          <cell r="J30">
            <v>36.36</v>
          </cell>
          <cell r="K30">
            <v>0</v>
          </cell>
        </row>
        <row r="31">
          <cell r="B31">
            <v>19.516666666666662</v>
          </cell>
          <cell r="C31">
            <v>26.7</v>
          </cell>
          <cell r="D31">
            <v>13.4</v>
          </cell>
          <cell r="E31">
            <v>45.458333333333336</v>
          </cell>
          <cell r="F31">
            <v>68</v>
          </cell>
          <cell r="G31">
            <v>24</v>
          </cell>
          <cell r="H31">
            <v>14.76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21.737500000000001</v>
          </cell>
          <cell r="C32">
            <v>31.5</v>
          </cell>
          <cell r="D32">
            <v>12.4</v>
          </cell>
          <cell r="E32">
            <v>45</v>
          </cell>
          <cell r="F32">
            <v>79</v>
          </cell>
          <cell r="G32">
            <v>23</v>
          </cell>
          <cell r="H32">
            <v>12.24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24.583333333333339</v>
          </cell>
          <cell r="C33">
            <v>33.5</v>
          </cell>
          <cell r="D33">
            <v>16.100000000000001</v>
          </cell>
          <cell r="E33">
            <v>49.166666666666664</v>
          </cell>
          <cell r="F33">
            <v>80</v>
          </cell>
          <cell r="G33">
            <v>25</v>
          </cell>
          <cell r="H33">
            <v>11.16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26.654166666666665</v>
          </cell>
          <cell r="C34">
            <v>35.799999999999997</v>
          </cell>
          <cell r="D34">
            <v>17.5</v>
          </cell>
          <cell r="E34">
            <v>48</v>
          </cell>
          <cell r="F34">
            <v>80</v>
          </cell>
          <cell r="G34">
            <v>22</v>
          </cell>
          <cell r="H34">
            <v>10.08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28.162499999999998</v>
          </cell>
          <cell r="C35">
            <v>38</v>
          </cell>
          <cell r="D35">
            <v>19.399999999999999</v>
          </cell>
          <cell r="E35">
            <v>41.083333333333336</v>
          </cell>
          <cell r="F35">
            <v>70</v>
          </cell>
          <cell r="G35">
            <v>15</v>
          </cell>
          <cell r="H35">
            <v>16.559999999999999</v>
          </cell>
          <cell r="I35" t="str">
            <v>N</v>
          </cell>
          <cell r="J35">
            <v>34.92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22.087500000000002</v>
          </cell>
          <cell r="C5">
            <v>30.4</v>
          </cell>
          <cell r="D5">
            <v>16.8</v>
          </cell>
          <cell r="E5">
            <v>59.75</v>
          </cell>
          <cell r="F5">
            <v>79</v>
          </cell>
          <cell r="G5">
            <v>31</v>
          </cell>
          <cell r="H5">
            <v>14.76</v>
          </cell>
          <cell r="I5" t="str">
            <v>NE</v>
          </cell>
          <cell r="J5">
            <v>35.28</v>
          </cell>
          <cell r="K5">
            <v>0</v>
          </cell>
        </row>
        <row r="6">
          <cell r="B6">
            <v>23.037499999999998</v>
          </cell>
          <cell r="C6">
            <v>30</v>
          </cell>
          <cell r="D6">
            <v>16</v>
          </cell>
          <cell r="E6">
            <v>55.083333333333336</v>
          </cell>
          <cell r="F6">
            <v>84</v>
          </cell>
          <cell r="G6">
            <v>23</v>
          </cell>
          <cell r="H6">
            <v>18.36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24.704166666666666</v>
          </cell>
          <cell r="C7">
            <v>30</v>
          </cell>
          <cell r="D7">
            <v>21.2</v>
          </cell>
          <cell r="E7">
            <v>42.833333333333336</v>
          </cell>
          <cell r="F7">
            <v>54</v>
          </cell>
          <cell r="G7">
            <v>24</v>
          </cell>
          <cell r="H7">
            <v>18</v>
          </cell>
          <cell r="I7" t="str">
            <v>N</v>
          </cell>
          <cell r="J7">
            <v>51.480000000000004</v>
          </cell>
          <cell r="K7">
            <v>0</v>
          </cell>
        </row>
        <row r="8">
          <cell r="B8">
            <v>23.954166666666666</v>
          </cell>
          <cell r="C8">
            <v>29.8</v>
          </cell>
          <cell r="D8">
            <v>18.2</v>
          </cell>
          <cell r="E8">
            <v>52</v>
          </cell>
          <cell r="F8">
            <v>72</v>
          </cell>
          <cell r="G8">
            <v>34</v>
          </cell>
          <cell r="H8">
            <v>20.88</v>
          </cell>
          <cell r="I8" t="str">
            <v>N</v>
          </cell>
          <cell r="J8">
            <v>41.4</v>
          </cell>
          <cell r="K8">
            <v>0</v>
          </cell>
        </row>
        <row r="9">
          <cell r="B9">
            <v>21.341666666666669</v>
          </cell>
          <cell r="C9">
            <v>28.2</v>
          </cell>
          <cell r="D9">
            <v>15.9</v>
          </cell>
          <cell r="E9">
            <v>75.666666666666671</v>
          </cell>
          <cell r="F9">
            <v>94</v>
          </cell>
          <cell r="G9">
            <v>41</v>
          </cell>
          <cell r="H9">
            <v>17.28</v>
          </cell>
          <cell r="I9" t="str">
            <v>NE</v>
          </cell>
          <cell r="J9">
            <v>29.52</v>
          </cell>
          <cell r="K9">
            <v>0</v>
          </cell>
        </row>
        <row r="10">
          <cell r="B10">
            <v>19.837500000000002</v>
          </cell>
          <cell r="C10">
            <v>26.5</v>
          </cell>
          <cell r="D10">
            <v>14</v>
          </cell>
          <cell r="E10">
            <v>69.625</v>
          </cell>
          <cell r="F10">
            <v>91</v>
          </cell>
          <cell r="G10">
            <v>42</v>
          </cell>
          <cell r="H10">
            <v>23.040000000000003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21.654166666666669</v>
          </cell>
          <cell r="C11">
            <v>30.4</v>
          </cell>
          <cell r="D11">
            <v>16.2</v>
          </cell>
          <cell r="E11">
            <v>63</v>
          </cell>
          <cell r="F11">
            <v>82</v>
          </cell>
          <cell r="G11">
            <v>28</v>
          </cell>
          <cell r="H11">
            <v>14.04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16.37083333333333</v>
          </cell>
          <cell r="C12">
            <v>23</v>
          </cell>
          <cell r="D12">
            <v>13.8</v>
          </cell>
          <cell r="E12">
            <v>86.142857142857139</v>
          </cell>
          <cell r="F12">
            <v>98</v>
          </cell>
          <cell r="G12">
            <v>70</v>
          </cell>
          <cell r="H12">
            <v>14.4</v>
          </cell>
          <cell r="I12" t="str">
            <v>S</v>
          </cell>
          <cell r="J12">
            <v>33.119999999999997</v>
          </cell>
          <cell r="K12">
            <v>0</v>
          </cell>
        </row>
        <row r="13">
          <cell r="B13">
            <v>18.854166666666664</v>
          </cell>
          <cell r="C13">
            <v>26.7</v>
          </cell>
          <cell r="D13">
            <v>13.4</v>
          </cell>
          <cell r="E13">
            <v>65.15384615384616</v>
          </cell>
          <cell r="F13">
            <v>100</v>
          </cell>
          <cell r="G13">
            <v>45</v>
          </cell>
          <cell r="H13">
            <v>17.28</v>
          </cell>
          <cell r="I13" t="str">
            <v>NE</v>
          </cell>
          <cell r="J13">
            <v>35.64</v>
          </cell>
          <cell r="K13">
            <v>0.4</v>
          </cell>
        </row>
        <row r="14">
          <cell r="B14">
            <v>19.075000000000003</v>
          </cell>
          <cell r="C14">
            <v>25.7</v>
          </cell>
          <cell r="D14">
            <v>13.9</v>
          </cell>
          <cell r="E14">
            <v>67.416666666666671</v>
          </cell>
          <cell r="F14">
            <v>88</v>
          </cell>
          <cell r="G14">
            <v>38</v>
          </cell>
          <cell r="H14">
            <v>18.720000000000002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21.099999999999998</v>
          </cell>
          <cell r="C15">
            <v>29.3</v>
          </cell>
          <cell r="D15">
            <v>15.5</v>
          </cell>
          <cell r="E15">
            <v>58.583333333333336</v>
          </cell>
          <cell r="F15">
            <v>74</v>
          </cell>
          <cell r="G15">
            <v>36</v>
          </cell>
          <cell r="H15">
            <v>12.96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24.774999999999995</v>
          </cell>
          <cell r="C16">
            <v>29.4</v>
          </cell>
          <cell r="D16">
            <v>21.3</v>
          </cell>
          <cell r="E16">
            <v>58.833333333333336</v>
          </cell>
          <cell r="F16">
            <v>69</v>
          </cell>
          <cell r="G16">
            <v>46</v>
          </cell>
          <cell r="H16">
            <v>17.64</v>
          </cell>
          <cell r="I16" t="str">
            <v>N</v>
          </cell>
          <cell r="J16">
            <v>40.32</v>
          </cell>
          <cell r="K16">
            <v>0</v>
          </cell>
        </row>
        <row r="17">
          <cell r="B17">
            <v>14.295833333333334</v>
          </cell>
          <cell r="C17">
            <v>25.3</v>
          </cell>
          <cell r="D17">
            <v>9.1</v>
          </cell>
          <cell r="E17">
            <v>76.222222222222229</v>
          </cell>
          <cell r="F17">
            <v>100</v>
          </cell>
          <cell r="G17">
            <v>51</v>
          </cell>
          <cell r="H17">
            <v>22.68</v>
          </cell>
          <cell r="I17" t="str">
            <v>S</v>
          </cell>
          <cell r="J17">
            <v>49.680000000000007</v>
          </cell>
          <cell r="K17">
            <v>18</v>
          </cell>
        </row>
        <row r="18">
          <cell r="B18">
            <v>13.129166666666665</v>
          </cell>
          <cell r="C18">
            <v>20.9</v>
          </cell>
          <cell r="D18">
            <v>7.6</v>
          </cell>
          <cell r="E18">
            <v>65.25</v>
          </cell>
          <cell r="F18">
            <v>75</v>
          </cell>
          <cell r="G18">
            <v>51</v>
          </cell>
          <cell r="H18">
            <v>24.48</v>
          </cell>
          <cell r="I18" t="str">
            <v>L</v>
          </cell>
          <cell r="J18">
            <v>47.88</v>
          </cell>
          <cell r="K18">
            <v>0</v>
          </cell>
        </row>
        <row r="19">
          <cell r="B19">
            <v>15.125</v>
          </cell>
          <cell r="C19">
            <v>20.7</v>
          </cell>
          <cell r="D19">
            <v>11.8</v>
          </cell>
          <cell r="E19">
            <v>80.125</v>
          </cell>
          <cell r="F19">
            <v>91</v>
          </cell>
          <cell r="G19">
            <v>66</v>
          </cell>
          <cell r="H19">
            <v>25.2</v>
          </cell>
          <cell r="I19" t="str">
            <v>NE</v>
          </cell>
          <cell r="J19">
            <v>45</v>
          </cell>
          <cell r="K19">
            <v>0</v>
          </cell>
        </row>
        <row r="20">
          <cell r="B20">
            <v>20.545833333333331</v>
          </cell>
          <cell r="C20">
            <v>28.6</v>
          </cell>
          <cell r="D20">
            <v>15.5</v>
          </cell>
          <cell r="E20">
            <v>70.541666666666671</v>
          </cell>
          <cell r="F20">
            <v>89</v>
          </cell>
          <cell r="G20">
            <v>43</v>
          </cell>
          <cell r="H20">
            <v>18</v>
          </cell>
          <cell r="I20" t="str">
            <v>NE</v>
          </cell>
          <cell r="J20">
            <v>28.8</v>
          </cell>
          <cell r="K20">
            <v>0</v>
          </cell>
        </row>
        <row r="21">
          <cell r="B21">
            <v>20.620833333333334</v>
          </cell>
          <cell r="C21">
            <v>26.2</v>
          </cell>
          <cell r="D21">
            <v>18.100000000000001</v>
          </cell>
          <cell r="E21">
            <v>74.208333333333329</v>
          </cell>
          <cell r="F21">
            <v>94</v>
          </cell>
          <cell r="G21">
            <v>50</v>
          </cell>
          <cell r="H21">
            <v>22.32</v>
          </cell>
          <cell r="I21" t="str">
            <v>NE</v>
          </cell>
          <cell r="J21">
            <v>49.32</v>
          </cell>
          <cell r="K21">
            <v>0.60000000000000009</v>
          </cell>
        </row>
        <row r="22">
          <cell r="B22">
            <v>21.891666666666666</v>
          </cell>
          <cell r="C22">
            <v>29.1</v>
          </cell>
          <cell r="D22">
            <v>16.5</v>
          </cell>
          <cell r="E22">
            <v>65.5</v>
          </cell>
          <cell r="F22">
            <v>92</v>
          </cell>
          <cell r="G22">
            <v>34</v>
          </cell>
          <cell r="H22">
            <v>10.8</v>
          </cell>
          <cell r="I22" t="str">
            <v>SE</v>
          </cell>
          <cell r="J22">
            <v>20.52</v>
          </cell>
          <cell r="K22">
            <v>0</v>
          </cell>
        </row>
        <row r="23">
          <cell r="B23">
            <v>23.058333333333334</v>
          </cell>
          <cell r="C23">
            <v>29.8</v>
          </cell>
          <cell r="D23">
            <v>16.899999999999999</v>
          </cell>
          <cell r="E23">
            <v>60.875</v>
          </cell>
          <cell r="F23">
            <v>87</v>
          </cell>
          <cell r="G23">
            <v>30</v>
          </cell>
          <cell r="H23">
            <v>15.840000000000002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21.733333333333334</v>
          </cell>
          <cell r="C24">
            <v>27.9</v>
          </cell>
          <cell r="D24">
            <v>16.7</v>
          </cell>
          <cell r="E24">
            <v>58.916666666666664</v>
          </cell>
          <cell r="F24">
            <v>84</v>
          </cell>
          <cell r="G24">
            <v>27</v>
          </cell>
          <cell r="H24">
            <v>16.559999999999999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21.358333333333334</v>
          </cell>
          <cell r="C25">
            <v>29.9</v>
          </cell>
          <cell r="D25">
            <v>13.8</v>
          </cell>
          <cell r="E25">
            <v>47.541666666666664</v>
          </cell>
          <cell r="F25">
            <v>65</v>
          </cell>
          <cell r="G25">
            <v>27</v>
          </cell>
          <cell r="H25">
            <v>20.52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24.375000000000004</v>
          </cell>
          <cell r="C26">
            <v>31.5</v>
          </cell>
          <cell r="D26">
            <v>18.100000000000001</v>
          </cell>
          <cell r="E26">
            <v>44.5</v>
          </cell>
          <cell r="F26">
            <v>62</v>
          </cell>
          <cell r="G26">
            <v>26</v>
          </cell>
          <cell r="H26">
            <v>20.16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24.466666666666669</v>
          </cell>
          <cell r="C27">
            <v>32.1</v>
          </cell>
          <cell r="D27">
            <v>17.600000000000001</v>
          </cell>
          <cell r="E27">
            <v>44.875</v>
          </cell>
          <cell r="F27">
            <v>66</v>
          </cell>
          <cell r="G27">
            <v>22</v>
          </cell>
          <cell r="H27">
            <v>18</v>
          </cell>
          <cell r="I27" t="str">
            <v>NE</v>
          </cell>
          <cell r="J27">
            <v>44.64</v>
          </cell>
          <cell r="K27">
            <v>0</v>
          </cell>
        </row>
        <row r="28">
          <cell r="B28">
            <v>24.854166666666668</v>
          </cell>
          <cell r="C28">
            <v>31.2</v>
          </cell>
          <cell r="D28">
            <v>16.5</v>
          </cell>
          <cell r="E28">
            <v>47.875</v>
          </cell>
          <cell r="F28">
            <v>78</v>
          </cell>
          <cell r="G28">
            <v>29</v>
          </cell>
          <cell r="H28">
            <v>19.440000000000001</v>
          </cell>
          <cell r="I28" t="str">
            <v>N</v>
          </cell>
          <cell r="J28">
            <v>50.4</v>
          </cell>
          <cell r="K28">
            <v>0</v>
          </cell>
        </row>
        <row r="29">
          <cell r="B29">
            <v>21.716666666666665</v>
          </cell>
          <cell r="C29">
            <v>27.7</v>
          </cell>
          <cell r="D29">
            <v>14.8</v>
          </cell>
          <cell r="E29">
            <v>65.25</v>
          </cell>
          <cell r="F29">
            <v>90</v>
          </cell>
          <cell r="G29">
            <v>53</v>
          </cell>
          <cell r="H29">
            <v>19.8</v>
          </cell>
          <cell r="I29" t="str">
            <v>N</v>
          </cell>
          <cell r="J29">
            <v>41.76</v>
          </cell>
          <cell r="K29">
            <v>0</v>
          </cell>
        </row>
        <row r="30">
          <cell r="B30">
            <v>14.299999999999997</v>
          </cell>
          <cell r="C30">
            <v>19.7</v>
          </cell>
          <cell r="D30">
            <v>9.5</v>
          </cell>
          <cell r="E30">
            <v>50.875</v>
          </cell>
          <cell r="F30">
            <v>80</v>
          </cell>
          <cell r="G30">
            <v>24</v>
          </cell>
          <cell r="H30">
            <v>20.16</v>
          </cell>
          <cell r="I30" t="str">
            <v>S</v>
          </cell>
          <cell r="J30">
            <v>42.12</v>
          </cell>
          <cell r="K30">
            <v>0</v>
          </cell>
        </row>
        <row r="31">
          <cell r="B31">
            <v>14.450000000000001</v>
          </cell>
          <cell r="C31">
            <v>21.2</v>
          </cell>
          <cell r="D31">
            <v>8.9</v>
          </cell>
          <cell r="E31">
            <v>52.416666666666664</v>
          </cell>
          <cell r="F31">
            <v>71</v>
          </cell>
          <cell r="G31">
            <v>30</v>
          </cell>
          <cell r="H31">
            <v>11.520000000000001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17.975000000000001</v>
          </cell>
          <cell r="C32">
            <v>26.2</v>
          </cell>
          <cell r="D32">
            <v>11.4</v>
          </cell>
          <cell r="E32">
            <v>43.125</v>
          </cell>
          <cell r="F32">
            <v>60</v>
          </cell>
          <cell r="G32">
            <v>28</v>
          </cell>
          <cell r="H32">
            <v>7.2</v>
          </cell>
          <cell r="I32" t="str">
            <v>SE</v>
          </cell>
          <cell r="J32">
            <v>18.36</v>
          </cell>
          <cell r="K32">
            <v>0</v>
          </cell>
        </row>
        <row r="33">
          <cell r="B33">
            <v>21.349999999999998</v>
          </cell>
          <cell r="C33">
            <v>30</v>
          </cell>
          <cell r="D33">
            <v>14</v>
          </cell>
          <cell r="E33">
            <v>47.541666666666664</v>
          </cell>
          <cell r="F33">
            <v>68</v>
          </cell>
          <cell r="G33">
            <v>32</v>
          </cell>
          <cell r="H33">
            <v>11.520000000000001</v>
          </cell>
          <cell r="I33" t="str">
            <v>NE</v>
          </cell>
          <cell r="J33">
            <v>24.48</v>
          </cell>
          <cell r="K33">
            <v>0</v>
          </cell>
        </row>
        <row r="34">
          <cell r="B34">
            <v>23.745833333333337</v>
          </cell>
          <cell r="C34">
            <v>33</v>
          </cell>
          <cell r="D34">
            <v>16.7</v>
          </cell>
          <cell r="E34">
            <v>55.75</v>
          </cell>
          <cell r="F34">
            <v>80</v>
          </cell>
          <cell r="G34">
            <v>29</v>
          </cell>
          <cell r="H34">
            <v>18.36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26.050000000000008</v>
          </cell>
          <cell r="C35">
            <v>32.5</v>
          </cell>
          <cell r="D35">
            <v>20</v>
          </cell>
          <cell r="E35">
            <v>53.25</v>
          </cell>
          <cell r="F35">
            <v>74</v>
          </cell>
          <cell r="G35">
            <v>33</v>
          </cell>
          <cell r="H35">
            <v>16.2</v>
          </cell>
          <cell r="I35" t="str">
            <v>N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26.045833333333334</v>
          </cell>
          <cell r="C5">
            <v>32.6</v>
          </cell>
          <cell r="D5">
            <v>20.7</v>
          </cell>
          <cell r="E5">
            <v>59.583333333333336</v>
          </cell>
          <cell r="F5">
            <v>80</v>
          </cell>
          <cell r="G5">
            <v>35</v>
          </cell>
          <cell r="H5">
            <v>12.24</v>
          </cell>
          <cell r="I5" t="str">
            <v>SO</v>
          </cell>
          <cell r="J5">
            <v>30.6</v>
          </cell>
          <cell r="K5">
            <v>0</v>
          </cell>
        </row>
        <row r="6">
          <cell r="B6">
            <v>26.408333333333335</v>
          </cell>
          <cell r="C6">
            <v>32.799999999999997</v>
          </cell>
          <cell r="D6">
            <v>21.6</v>
          </cell>
          <cell r="E6">
            <v>58.625</v>
          </cell>
          <cell r="F6">
            <v>77</v>
          </cell>
          <cell r="G6">
            <v>34</v>
          </cell>
          <cell r="H6">
            <v>16.559999999999999</v>
          </cell>
          <cell r="I6" t="str">
            <v>SO</v>
          </cell>
          <cell r="J6">
            <v>38.880000000000003</v>
          </cell>
          <cell r="K6">
            <v>0</v>
          </cell>
        </row>
        <row r="7">
          <cell r="B7">
            <v>26.17916666666666</v>
          </cell>
          <cell r="C7">
            <v>32.299999999999997</v>
          </cell>
          <cell r="D7">
            <v>21.1</v>
          </cell>
          <cell r="E7">
            <v>57.166666666666664</v>
          </cell>
          <cell r="F7">
            <v>77</v>
          </cell>
          <cell r="G7">
            <v>35</v>
          </cell>
          <cell r="H7">
            <v>17.28</v>
          </cell>
          <cell r="I7" t="str">
            <v>SO</v>
          </cell>
          <cell r="J7">
            <v>41.76</v>
          </cell>
          <cell r="K7">
            <v>0</v>
          </cell>
        </row>
        <row r="8">
          <cell r="B8">
            <v>26.591666666666665</v>
          </cell>
          <cell r="C8">
            <v>33.1</v>
          </cell>
          <cell r="D8">
            <v>19.899999999999999</v>
          </cell>
          <cell r="E8">
            <v>59.625</v>
          </cell>
          <cell r="F8">
            <v>80</v>
          </cell>
          <cell r="G8">
            <v>43</v>
          </cell>
          <cell r="H8">
            <v>17.28</v>
          </cell>
          <cell r="I8" t="str">
            <v>SO</v>
          </cell>
          <cell r="J8">
            <v>39.24</v>
          </cell>
          <cell r="K8">
            <v>0</v>
          </cell>
        </row>
        <row r="9">
          <cell r="B9">
            <v>21.008333333333336</v>
          </cell>
          <cell r="C9">
            <v>25.8</v>
          </cell>
          <cell r="D9">
            <v>17.2</v>
          </cell>
          <cell r="E9">
            <v>73.958333333333329</v>
          </cell>
          <cell r="F9">
            <v>87</v>
          </cell>
          <cell r="G9">
            <v>61</v>
          </cell>
          <cell r="H9">
            <v>20.88</v>
          </cell>
          <cell r="I9" t="str">
            <v>SO</v>
          </cell>
          <cell r="J9">
            <v>37.080000000000005</v>
          </cell>
          <cell r="K9">
            <v>0</v>
          </cell>
        </row>
        <row r="10">
          <cell r="B10">
            <v>23.029166666666669</v>
          </cell>
          <cell r="C10">
            <v>33.4</v>
          </cell>
          <cell r="D10">
            <v>14.6</v>
          </cell>
          <cell r="E10">
            <v>72.791666666666671</v>
          </cell>
          <cell r="F10">
            <v>97</v>
          </cell>
          <cell r="G10">
            <v>30</v>
          </cell>
          <cell r="H10">
            <v>12.96</v>
          </cell>
          <cell r="I10" t="str">
            <v>SO</v>
          </cell>
          <cell r="J10">
            <v>37.080000000000005</v>
          </cell>
          <cell r="K10">
            <v>0</v>
          </cell>
        </row>
        <row r="11">
          <cell r="B11">
            <v>22.541666666666661</v>
          </cell>
          <cell r="C11">
            <v>28.5</v>
          </cell>
          <cell r="D11">
            <v>17.100000000000001</v>
          </cell>
          <cell r="E11">
            <v>74.208333333333329</v>
          </cell>
          <cell r="F11">
            <v>90</v>
          </cell>
          <cell r="G11">
            <v>53</v>
          </cell>
          <cell r="H11">
            <v>16.2</v>
          </cell>
          <cell r="I11" t="str">
            <v>SO</v>
          </cell>
          <cell r="J11">
            <v>41.04</v>
          </cell>
          <cell r="K11">
            <v>0</v>
          </cell>
        </row>
        <row r="12">
          <cell r="B12">
            <v>16.945833333333333</v>
          </cell>
          <cell r="C12">
            <v>20.6</v>
          </cell>
          <cell r="D12">
            <v>15.1</v>
          </cell>
          <cell r="E12">
            <v>79.041666666666671</v>
          </cell>
          <cell r="F12">
            <v>85</v>
          </cell>
          <cell r="G12">
            <v>73</v>
          </cell>
          <cell r="H12">
            <v>12.96</v>
          </cell>
          <cell r="I12" t="str">
            <v>SO</v>
          </cell>
          <cell r="J12">
            <v>38.519999999999996</v>
          </cell>
          <cell r="K12">
            <v>0</v>
          </cell>
        </row>
        <row r="13">
          <cell r="B13">
            <v>19.25</v>
          </cell>
          <cell r="C13">
            <v>27.5</v>
          </cell>
          <cell r="D13">
            <v>13.3</v>
          </cell>
          <cell r="E13">
            <v>77.875</v>
          </cell>
          <cell r="F13">
            <v>95</v>
          </cell>
          <cell r="G13">
            <v>54</v>
          </cell>
          <cell r="H13">
            <v>0</v>
          </cell>
          <cell r="I13" t="str">
            <v>SO</v>
          </cell>
          <cell r="J13">
            <v>0</v>
          </cell>
          <cell r="K13">
            <v>0</v>
          </cell>
        </row>
        <row r="14">
          <cell r="B14">
            <v>22.150000000000002</v>
          </cell>
          <cell r="C14">
            <v>29.3</v>
          </cell>
          <cell r="D14">
            <v>17.2</v>
          </cell>
          <cell r="E14">
            <v>74.166666666666671</v>
          </cell>
          <cell r="F14">
            <v>93</v>
          </cell>
          <cell r="G14">
            <v>38</v>
          </cell>
          <cell r="H14">
            <v>8.64</v>
          </cell>
          <cell r="I14" t="str">
            <v>SO</v>
          </cell>
          <cell r="J14">
            <v>30.6</v>
          </cell>
          <cell r="K14">
            <v>0</v>
          </cell>
        </row>
        <row r="15">
          <cell r="B15">
            <v>25.083333333333332</v>
          </cell>
          <cell r="C15">
            <v>32</v>
          </cell>
          <cell r="D15">
            <v>19.899999999999999</v>
          </cell>
          <cell r="E15">
            <v>63.083333333333336</v>
          </cell>
          <cell r="F15">
            <v>81</v>
          </cell>
          <cell r="G15">
            <v>43</v>
          </cell>
          <cell r="H15">
            <v>8.64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27.212500000000006</v>
          </cell>
          <cell r="C16">
            <v>33.5</v>
          </cell>
          <cell r="D16">
            <v>22.8</v>
          </cell>
          <cell r="E16">
            <v>62.666666666666664</v>
          </cell>
          <cell r="F16">
            <v>75</v>
          </cell>
          <cell r="G16">
            <v>40</v>
          </cell>
          <cell r="H16">
            <v>5.04</v>
          </cell>
          <cell r="I16" t="str">
            <v>SO</v>
          </cell>
          <cell r="J16">
            <v>22.68</v>
          </cell>
          <cell r="K16">
            <v>0</v>
          </cell>
        </row>
        <row r="17">
          <cell r="B17">
            <v>16.820833333333333</v>
          </cell>
          <cell r="C17">
            <v>28</v>
          </cell>
          <cell r="D17">
            <v>13.8</v>
          </cell>
          <cell r="E17">
            <v>72.541666666666671</v>
          </cell>
          <cell r="F17">
            <v>95</v>
          </cell>
          <cell r="G17">
            <v>45</v>
          </cell>
          <cell r="H17">
            <v>23.040000000000003</v>
          </cell>
          <cell r="I17" t="str">
            <v>SO</v>
          </cell>
          <cell r="J17">
            <v>56.16</v>
          </cell>
          <cell r="K17">
            <v>32.199999999999996</v>
          </cell>
        </row>
        <row r="18">
          <cell r="B18">
            <v>15.229166666666666</v>
          </cell>
          <cell r="C18">
            <v>22.6</v>
          </cell>
          <cell r="D18">
            <v>9.1999999999999993</v>
          </cell>
          <cell r="E18">
            <v>64.666666666666671</v>
          </cell>
          <cell r="F18">
            <v>82</v>
          </cell>
          <cell r="G18">
            <v>48</v>
          </cell>
          <cell r="H18">
            <v>13.32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20.254166666666666</v>
          </cell>
          <cell r="C19">
            <v>28.2</v>
          </cell>
          <cell r="D19">
            <v>14.3</v>
          </cell>
          <cell r="E19">
            <v>73.708333333333329</v>
          </cell>
          <cell r="F19">
            <v>94</v>
          </cell>
          <cell r="G19">
            <v>48</v>
          </cell>
          <cell r="H19">
            <v>0</v>
          </cell>
          <cell r="I19" t="str">
            <v>SO</v>
          </cell>
          <cell r="J19">
            <v>0</v>
          </cell>
          <cell r="K19">
            <v>0</v>
          </cell>
        </row>
        <row r="20">
          <cell r="B20">
            <v>23.883333333333336</v>
          </cell>
          <cell r="C20">
            <v>32.5</v>
          </cell>
          <cell r="D20">
            <v>17.5</v>
          </cell>
          <cell r="E20">
            <v>74.458333333333329</v>
          </cell>
          <cell r="F20">
            <v>95</v>
          </cell>
          <cell r="G20">
            <v>38</v>
          </cell>
          <cell r="H20">
            <v>0</v>
          </cell>
          <cell r="I20" t="str">
            <v>SO</v>
          </cell>
          <cell r="J20">
            <v>0</v>
          </cell>
          <cell r="K20">
            <v>0</v>
          </cell>
        </row>
        <row r="21">
          <cell r="B21">
            <v>23.962500000000002</v>
          </cell>
          <cell r="C21">
            <v>30</v>
          </cell>
          <cell r="D21">
            <v>20.9</v>
          </cell>
          <cell r="E21">
            <v>78.208333333333329</v>
          </cell>
          <cell r="F21">
            <v>93</v>
          </cell>
          <cell r="G21">
            <v>48</v>
          </cell>
          <cell r="H21">
            <v>16.920000000000002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22.687499999999996</v>
          </cell>
          <cell r="C22">
            <v>29.5</v>
          </cell>
          <cell r="D22">
            <v>17.5</v>
          </cell>
          <cell r="E22">
            <v>75.75</v>
          </cell>
          <cell r="F22">
            <v>95</v>
          </cell>
          <cell r="G22">
            <v>39</v>
          </cell>
          <cell r="H22">
            <v>0</v>
          </cell>
          <cell r="I22" t="str">
            <v>SO</v>
          </cell>
          <cell r="J22">
            <v>0</v>
          </cell>
          <cell r="K22">
            <v>0</v>
          </cell>
        </row>
        <row r="23">
          <cell r="B23">
            <v>24.145833333333332</v>
          </cell>
          <cell r="C23">
            <v>33.299999999999997</v>
          </cell>
          <cell r="D23">
            <v>17.399999999999999</v>
          </cell>
          <cell r="E23">
            <v>71.708333333333329</v>
          </cell>
          <cell r="F23">
            <v>94</v>
          </cell>
          <cell r="G23">
            <v>38</v>
          </cell>
          <cell r="H23">
            <v>0</v>
          </cell>
          <cell r="I23" t="str">
            <v>SO</v>
          </cell>
          <cell r="J23">
            <v>7.9200000000000008</v>
          </cell>
          <cell r="K23">
            <v>0</v>
          </cell>
        </row>
        <row r="24">
          <cell r="B24">
            <v>25.691666666666666</v>
          </cell>
          <cell r="C24">
            <v>34.1</v>
          </cell>
          <cell r="D24">
            <v>17.7</v>
          </cell>
          <cell r="E24">
            <v>62.375</v>
          </cell>
          <cell r="F24">
            <v>91</v>
          </cell>
          <cell r="G24">
            <v>23</v>
          </cell>
          <cell r="H24">
            <v>0</v>
          </cell>
          <cell r="I24" t="str">
            <v>SO</v>
          </cell>
          <cell r="J24">
            <v>0</v>
          </cell>
          <cell r="K24">
            <v>0</v>
          </cell>
        </row>
        <row r="25">
          <cell r="B25">
            <v>24.641666666666666</v>
          </cell>
          <cell r="C25">
            <v>34.4</v>
          </cell>
          <cell r="D25">
            <v>15.7</v>
          </cell>
          <cell r="E25">
            <v>59.541666666666664</v>
          </cell>
          <cell r="F25">
            <v>90</v>
          </cell>
          <cell r="G25">
            <v>25</v>
          </cell>
          <cell r="H25">
            <v>0.72000000000000008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26.420833333333331</v>
          </cell>
          <cell r="C26">
            <v>34.9</v>
          </cell>
          <cell r="D26">
            <v>18.7</v>
          </cell>
          <cell r="E26">
            <v>56.791666666666664</v>
          </cell>
          <cell r="F26">
            <v>84</v>
          </cell>
          <cell r="G26">
            <v>26</v>
          </cell>
          <cell r="H26">
            <v>15.120000000000001</v>
          </cell>
          <cell r="I26" t="str">
            <v>SO</v>
          </cell>
          <cell r="J26">
            <v>33.119999999999997</v>
          </cell>
          <cell r="K26">
            <v>0</v>
          </cell>
        </row>
        <row r="27">
          <cell r="B27">
            <v>27.645833333333332</v>
          </cell>
          <cell r="C27">
            <v>33.700000000000003</v>
          </cell>
          <cell r="D27">
            <v>22.7</v>
          </cell>
          <cell r="E27">
            <v>49.75</v>
          </cell>
          <cell r="F27">
            <v>65</v>
          </cell>
          <cell r="G27">
            <v>29</v>
          </cell>
          <cell r="H27">
            <v>15.840000000000002</v>
          </cell>
          <cell r="I27" t="str">
            <v>SO</v>
          </cell>
          <cell r="J27">
            <v>40.680000000000007</v>
          </cell>
          <cell r="K27">
            <v>0</v>
          </cell>
        </row>
        <row r="28">
          <cell r="B28">
            <v>27.733333333333324</v>
          </cell>
          <cell r="C28">
            <v>33.9</v>
          </cell>
          <cell r="D28">
            <v>22.4</v>
          </cell>
          <cell r="E28">
            <v>52.416666666666664</v>
          </cell>
          <cell r="F28">
            <v>73</v>
          </cell>
          <cell r="G28">
            <v>30</v>
          </cell>
          <cell r="H28">
            <v>18</v>
          </cell>
          <cell r="I28" t="str">
            <v>SO</v>
          </cell>
          <cell r="J28">
            <v>43.56</v>
          </cell>
          <cell r="K28">
            <v>0</v>
          </cell>
        </row>
        <row r="29">
          <cell r="B29">
            <v>22.958333333333332</v>
          </cell>
          <cell r="C29">
            <v>28.6</v>
          </cell>
          <cell r="D29">
            <v>18.899999999999999</v>
          </cell>
          <cell r="E29">
            <v>62.125</v>
          </cell>
          <cell r="F29">
            <v>75</v>
          </cell>
          <cell r="G29">
            <v>44</v>
          </cell>
          <cell r="H29">
            <v>14.04</v>
          </cell>
          <cell r="I29" t="str">
            <v>SO</v>
          </cell>
          <cell r="J29">
            <v>33.119999999999997</v>
          </cell>
          <cell r="K29">
            <v>0</v>
          </cell>
        </row>
        <row r="30">
          <cell r="B30">
            <v>17.62916666666667</v>
          </cell>
          <cell r="C30">
            <v>22.2</v>
          </cell>
          <cell r="D30">
            <v>14.7</v>
          </cell>
          <cell r="E30">
            <v>50.708333333333336</v>
          </cell>
          <cell r="F30">
            <v>64</v>
          </cell>
          <cell r="G30">
            <v>30</v>
          </cell>
          <cell r="H30">
            <v>18.720000000000002</v>
          </cell>
          <cell r="I30" t="str">
            <v>SO</v>
          </cell>
          <cell r="J30">
            <v>34.92</v>
          </cell>
          <cell r="K30">
            <v>0</v>
          </cell>
        </row>
        <row r="31">
          <cell r="B31">
            <v>18.2</v>
          </cell>
          <cell r="C31">
            <v>23.8</v>
          </cell>
          <cell r="D31">
            <v>14.3</v>
          </cell>
          <cell r="E31">
            <v>49.333333333333336</v>
          </cell>
          <cell r="F31">
            <v>65</v>
          </cell>
          <cell r="G31">
            <v>29</v>
          </cell>
          <cell r="H31">
            <v>11.520000000000001</v>
          </cell>
          <cell r="I31" t="str">
            <v>SO</v>
          </cell>
          <cell r="J31">
            <v>24.840000000000003</v>
          </cell>
          <cell r="K31">
            <v>0</v>
          </cell>
        </row>
        <row r="32">
          <cell r="B32">
            <v>19.029166666666669</v>
          </cell>
          <cell r="C32">
            <v>27.7</v>
          </cell>
          <cell r="D32">
            <v>11.6</v>
          </cell>
          <cell r="E32">
            <v>55.083333333333336</v>
          </cell>
          <cell r="F32">
            <v>82</v>
          </cell>
          <cell r="G32">
            <v>22</v>
          </cell>
          <cell r="H32">
            <v>0</v>
          </cell>
          <cell r="I32" t="str">
            <v>SO</v>
          </cell>
          <cell r="J32">
            <v>0</v>
          </cell>
          <cell r="K32">
            <v>0</v>
          </cell>
        </row>
        <row r="33">
          <cell r="B33">
            <v>22.399999999999995</v>
          </cell>
          <cell r="C33">
            <v>32.200000000000003</v>
          </cell>
          <cell r="D33">
            <v>14.5</v>
          </cell>
          <cell r="E33">
            <v>55.666666666666664</v>
          </cell>
          <cell r="F33">
            <v>78</v>
          </cell>
          <cell r="G33">
            <v>33</v>
          </cell>
          <cell r="H33">
            <v>0</v>
          </cell>
          <cell r="I33" t="str">
            <v>SO</v>
          </cell>
          <cell r="J33">
            <v>0</v>
          </cell>
          <cell r="K33">
            <v>0</v>
          </cell>
        </row>
        <row r="34">
          <cell r="B34">
            <v>26.108333333333334</v>
          </cell>
          <cell r="C34">
            <v>34.299999999999997</v>
          </cell>
          <cell r="D34">
            <v>18.600000000000001</v>
          </cell>
          <cell r="E34">
            <v>61.083333333333336</v>
          </cell>
          <cell r="F34">
            <v>90</v>
          </cell>
          <cell r="G34">
            <v>30</v>
          </cell>
          <cell r="H34">
            <v>13.32</v>
          </cell>
          <cell r="I34" t="str">
            <v>SO</v>
          </cell>
          <cell r="J34">
            <v>43.92</v>
          </cell>
          <cell r="K34">
            <v>0</v>
          </cell>
        </row>
        <row r="35">
          <cell r="B35">
            <v>29.220833333333331</v>
          </cell>
          <cell r="C35">
            <v>37.200000000000003</v>
          </cell>
          <cell r="D35">
            <v>24.3</v>
          </cell>
          <cell r="E35">
            <v>54.875</v>
          </cell>
          <cell r="F35">
            <v>69</v>
          </cell>
          <cell r="G35">
            <v>27</v>
          </cell>
          <cell r="H35">
            <v>5.7600000000000007</v>
          </cell>
          <cell r="I35" t="str">
            <v>SO</v>
          </cell>
          <cell r="J35">
            <v>36.72</v>
          </cell>
          <cell r="K35">
            <v>0</v>
          </cell>
        </row>
        <row r="36">
          <cell r="I36" t="str">
            <v>SO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21.775000000000002</v>
          </cell>
          <cell r="C5">
            <v>32.1</v>
          </cell>
          <cell r="D5">
            <v>11.6</v>
          </cell>
          <cell r="E5">
            <v>62.875</v>
          </cell>
          <cell r="F5">
            <v>97</v>
          </cell>
          <cell r="G5">
            <v>26</v>
          </cell>
          <cell r="H5">
            <v>0</v>
          </cell>
          <cell r="I5" t="str">
            <v>N</v>
          </cell>
          <cell r="J5">
            <v>0</v>
          </cell>
          <cell r="K5">
            <v>0</v>
          </cell>
        </row>
        <row r="6">
          <cell r="B6">
            <v>23.25</v>
          </cell>
          <cell r="C6">
            <v>33</v>
          </cell>
          <cell r="D6">
            <v>13.7</v>
          </cell>
          <cell r="E6">
            <v>57.75</v>
          </cell>
          <cell r="F6">
            <v>94</v>
          </cell>
          <cell r="G6">
            <v>21</v>
          </cell>
          <cell r="H6">
            <v>0</v>
          </cell>
          <cell r="I6" t="str">
            <v>NO</v>
          </cell>
          <cell r="J6">
            <v>0</v>
          </cell>
          <cell r="K6">
            <v>0</v>
          </cell>
        </row>
        <row r="7">
          <cell r="B7">
            <v>22.495833333333334</v>
          </cell>
          <cell r="C7">
            <v>33.1</v>
          </cell>
          <cell r="D7">
            <v>11.3</v>
          </cell>
          <cell r="E7">
            <v>54.208333333333336</v>
          </cell>
          <cell r="F7">
            <v>91</v>
          </cell>
          <cell r="G7">
            <v>19</v>
          </cell>
          <cell r="H7">
            <v>0</v>
          </cell>
          <cell r="I7" t="str">
            <v>NO</v>
          </cell>
          <cell r="J7">
            <v>0</v>
          </cell>
          <cell r="K7">
            <v>0</v>
          </cell>
        </row>
        <row r="8">
          <cell r="B8">
            <v>21.925000000000001</v>
          </cell>
          <cell r="C8">
            <v>33.6</v>
          </cell>
          <cell r="D8">
            <v>11.4</v>
          </cell>
          <cell r="E8">
            <v>62.375</v>
          </cell>
          <cell r="F8">
            <v>95</v>
          </cell>
          <cell r="G8">
            <v>26</v>
          </cell>
          <cell r="H8">
            <v>0</v>
          </cell>
          <cell r="I8" t="str">
            <v>O</v>
          </cell>
          <cell r="J8">
            <v>0</v>
          </cell>
          <cell r="K8">
            <v>0</v>
          </cell>
        </row>
        <row r="9">
          <cell r="B9">
            <v>22.933333333333334</v>
          </cell>
          <cell r="C9">
            <v>31.8</v>
          </cell>
          <cell r="D9">
            <v>14.1</v>
          </cell>
          <cell r="E9">
            <v>69.25</v>
          </cell>
          <cell r="F9">
            <v>97</v>
          </cell>
          <cell r="G9">
            <v>33</v>
          </cell>
          <cell r="H9">
            <v>0</v>
          </cell>
          <cell r="I9" t="str">
            <v>SE</v>
          </cell>
          <cell r="J9">
            <v>0</v>
          </cell>
          <cell r="K9">
            <v>0</v>
          </cell>
        </row>
        <row r="10">
          <cell r="B10">
            <v>22.479166666666668</v>
          </cell>
          <cell r="C10">
            <v>29.8</v>
          </cell>
          <cell r="D10">
            <v>15.9</v>
          </cell>
          <cell r="E10">
            <v>60.083333333333336</v>
          </cell>
          <cell r="F10">
            <v>81</v>
          </cell>
          <cell r="G10">
            <v>34</v>
          </cell>
          <cell r="H10">
            <v>0</v>
          </cell>
          <cell r="I10" t="str">
            <v>NE</v>
          </cell>
          <cell r="J10">
            <v>0</v>
          </cell>
          <cell r="K10">
            <v>0</v>
          </cell>
        </row>
        <row r="11">
          <cell r="B11">
            <v>23.266666666666666</v>
          </cell>
          <cell r="C11">
            <v>32.700000000000003</v>
          </cell>
          <cell r="D11">
            <v>15.9</v>
          </cell>
          <cell r="E11">
            <v>60.583333333333336</v>
          </cell>
          <cell r="F11">
            <v>88</v>
          </cell>
          <cell r="G11">
            <v>28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>
            <v>22.795833333333334</v>
          </cell>
          <cell r="C12">
            <v>31.3</v>
          </cell>
          <cell r="D12">
            <v>16.399999999999999</v>
          </cell>
          <cell r="E12">
            <v>67.916666666666671</v>
          </cell>
          <cell r="F12">
            <v>94</v>
          </cell>
          <cell r="G12">
            <v>33</v>
          </cell>
          <cell r="H12">
            <v>0</v>
          </cell>
          <cell r="I12" t="str">
            <v>SE</v>
          </cell>
          <cell r="J12">
            <v>0</v>
          </cell>
          <cell r="K12">
            <v>0</v>
          </cell>
        </row>
        <row r="13">
          <cell r="B13">
            <v>20.462499999999999</v>
          </cell>
          <cell r="C13">
            <v>29</v>
          </cell>
          <cell r="D13">
            <v>12.5</v>
          </cell>
          <cell r="E13">
            <v>75.541666666666671</v>
          </cell>
          <cell r="F13">
            <v>97</v>
          </cell>
          <cell r="G13">
            <v>42</v>
          </cell>
          <cell r="H13">
            <v>0</v>
          </cell>
          <cell r="I13" t="str">
            <v>N</v>
          </cell>
          <cell r="J13">
            <v>0</v>
          </cell>
          <cell r="K13">
            <v>0</v>
          </cell>
        </row>
        <row r="14">
          <cell r="B14">
            <v>21.587499999999995</v>
          </cell>
          <cell r="C14">
            <v>31.7</v>
          </cell>
          <cell r="D14">
            <v>13.4</v>
          </cell>
          <cell r="E14">
            <v>58.5</v>
          </cell>
          <cell r="F14">
            <v>88</v>
          </cell>
          <cell r="G14">
            <v>21</v>
          </cell>
          <cell r="H14">
            <v>0</v>
          </cell>
          <cell r="I14" t="str">
            <v>N</v>
          </cell>
          <cell r="J14">
            <v>0</v>
          </cell>
          <cell r="K14">
            <v>0</v>
          </cell>
        </row>
        <row r="15">
          <cell r="B15">
            <v>22.212500000000002</v>
          </cell>
          <cell r="C15">
            <v>32.5</v>
          </cell>
          <cell r="D15">
            <v>13.2</v>
          </cell>
          <cell r="E15">
            <v>56.25</v>
          </cell>
          <cell r="F15">
            <v>88</v>
          </cell>
          <cell r="G15">
            <v>33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>
            <v>23.270833333333329</v>
          </cell>
          <cell r="C16">
            <v>33.700000000000003</v>
          </cell>
          <cell r="D16">
            <v>14.6</v>
          </cell>
          <cell r="E16">
            <v>66.833333333333329</v>
          </cell>
          <cell r="F16">
            <v>94</v>
          </cell>
          <cell r="G16">
            <v>32</v>
          </cell>
          <cell r="H16">
            <v>0</v>
          </cell>
          <cell r="I16" t="str">
            <v>O</v>
          </cell>
          <cell r="J16">
            <v>0</v>
          </cell>
          <cell r="K16">
            <v>0</v>
          </cell>
        </row>
        <row r="17">
          <cell r="B17">
            <v>18.116666666666667</v>
          </cell>
          <cell r="C17">
            <v>25.2</v>
          </cell>
          <cell r="D17">
            <v>12.8</v>
          </cell>
          <cell r="E17">
            <v>79.666666666666671</v>
          </cell>
          <cell r="F17">
            <v>94</v>
          </cell>
          <cell r="G17">
            <v>61</v>
          </cell>
          <cell r="H17">
            <v>0</v>
          </cell>
          <cell r="I17" t="str">
            <v>SE</v>
          </cell>
          <cell r="J17">
            <v>0</v>
          </cell>
          <cell r="K17">
            <v>10.399999999999999</v>
          </cell>
        </row>
        <row r="18">
          <cell r="B18">
            <v>15.354166666666666</v>
          </cell>
          <cell r="C18">
            <v>23.9</v>
          </cell>
          <cell r="D18">
            <v>8.5</v>
          </cell>
          <cell r="E18">
            <v>70.291666666666671</v>
          </cell>
          <cell r="F18">
            <v>86</v>
          </cell>
          <cell r="G18">
            <v>50</v>
          </cell>
          <cell r="H18">
            <v>0</v>
          </cell>
          <cell r="I18" t="str">
            <v>SE</v>
          </cell>
          <cell r="J18">
            <v>0</v>
          </cell>
          <cell r="K18">
            <v>0.4</v>
          </cell>
        </row>
        <row r="19">
          <cell r="B19">
            <v>17.895833333333336</v>
          </cell>
          <cell r="C19">
            <v>25.3</v>
          </cell>
          <cell r="D19">
            <v>12.4</v>
          </cell>
          <cell r="E19">
            <v>73.583333333333329</v>
          </cell>
          <cell r="F19">
            <v>92</v>
          </cell>
          <cell r="G19">
            <v>51</v>
          </cell>
          <cell r="H19">
            <v>0</v>
          </cell>
          <cell r="I19" t="str">
            <v>L</v>
          </cell>
          <cell r="J19">
            <v>0</v>
          </cell>
          <cell r="K19">
            <v>0</v>
          </cell>
        </row>
        <row r="20">
          <cell r="B20">
            <v>21.141666666666662</v>
          </cell>
          <cell r="C20">
            <v>31.7</v>
          </cell>
          <cell r="D20">
            <v>12.6</v>
          </cell>
          <cell r="E20">
            <v>74.125</v>
          </cell>
          <cell r="F20">
            <v>97</v>
          </cell>
          <cell r="G20">
            <v>35</v>
          </cell>
          <cell r="H20">
            <v>0</v>
          </cell>
          <cell r="I20" t="str">
            <v>L</v>
          </cell>
          <cell r="J20">
            <v>0</v>
          </cell>
          <cell r="K20">
            <v>0</v>
          </cell>
        </row>
        <row r="21">
          <cell r="B21">
            <v>22.158333333333328</v>
          </cell>
          <cell r="C21">
            <v>26.8</v>
          </cell>
          <cell r="D21">
            <v>19.2</v>
          </cell>
          <cell r="E21">
            <v>74.541666666666671</v>
          </cell>
          <cell r="F21">
            <v>89</v>
          </cell>
          <cell r="G21">
            <v>48</v>
          </cell>
          <cell r="H21">
            <v>0</v>
          </cell>
          <cell r="I21" t="str">
            <v>L</v>
          </cell>
          <cell r="J21">
            <v>0</v>
          </cell>
          <cell r="K21">
            <v>0</v>
          </cell>
        </row>
        <row r="22">
          <cell r="B22">
            <v>21.095833333333335</v>
          </cell>
          <cell r="C22">
            <v>31.1</v>
          </cell>
          <cell r="D22">
            <v>13.8</v>
          </cell>
          <cell r="E22">
            <v>75.333333333333329</v>
          </cell>
          <cell r="F22">
            <v>97</v>
          </cell>
          <cell r="G22">
            <v>33</v>
          </cell>
          <cell r="H22">
            <v>0</v>
          </cell>
          <cell r="I22" t="str">
            <v>SE</v>
          </cell>
          <cell r="J22">
            <v>0</v>
          </cell>
          <cell r="K22">
            <v>0</v>
          </cell>
        </row>
        <row r="23">
          <cell r="B23">
            <v>22.287499999999998</v>
          </cell>
          <cell r="C23">
            <v>31.9</v>
          </cell>
          <cell r="D23">
            <v>13.3</v>
          </cell>
          <cell r="E23">
            <v>69.916666666666671</v>
          </cell>
          <cell r="F23">
            <v>97</v>
          </cell>
          <cell r="G23">
            <v>30</v>
          </cell>
          <cell r="H23">
            <v>0</v>
          </cell>
          <cell r="I23" t="str">
            <v>L</v>
          </cell>
          <cell r="J23">
            <v>0</v>
          </cell>
          <cell r="K23">
            <v>0</v>
          </cell>
        </row>
        <row r="24">
          <cell r="B24">
            <v>22.041666666666668</v>
          </cell>
          <cell r="C24">
            <v>30.4</v>
          </cell>
          <cell r="D24">
            <v>11.6</v>
          </cell>
          <cell r="E24">
            <v>63.291666666666664</v>
          </cell>
          <cell r="F24">
            <v>97</v>
          </cell>
          <cell r="G24">
            <v>23</v>
          </cell>
          <cell r="H24">
            <v>0</v>
          </cell>
          <cell r="I24" t="str">
            <v>L</v>
          </cell>
          <cell r="J24">
            <v>0</v>
          </cell>
          <cell r="K24">
            <v>0</v>
          </cell>
        </row>
        <row r="25">
          <cell r="B25">
            <v>21.166666666666668</v>
          </cell>
          <cell r="C25">
            <v>33.4</v>
          </cell>
          <cell r="D25">
            <v>10.5</v>
          </cell>
          <cell r="E25">
            <v>58.416666666666664</v>
          </cell>
          <cell r="F25">
            <v>93</v>
          </cell>
          <cell r="G25">
            <v>22</v>
          </cell>
          <cell r="H25">
            <v>0</v>
          </cell>
          <cell r="I25" t="str">
            <v>SO</v>
          </cell>
          <cell r="J25">
            <v>0</v>
          </cell>
          <cell r="K25">
            <v>0</v>
          </cell>
        </row>
        <row r="26">
          <cell r="B26">
            <v>24.070833333333336</v>
          </cell>
          <cell r="C26">
            <v>34.700000000000003</v>
          </cell>
          <cell r="D26">
            <v>13.3</v>
          </cell>
          <cell r="E26">
            <v>52</v>
          </cell>
          <cell r="F26">
            <v>89</v>
          </cell>
          <cell r="G26">
            <v>21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25.487499999999997</v>
          </cell>
          <cell r="C27">
            <v>35</v>
          </cell>
          <cell r="D27">
            <v>16.899999999999999</v>
          </cell>
          <cell r="E27">
            <v>45.333333333333336</v>
          </cell>
          <cell r="F27">
            <v>76</v>
          </cell>
          <cell r="G27">
            <v>19</v>
          </cell>
          <cell r="H27">
            <v>0</v>
          </cell>
          <cell r="I27" t="str">
            <v>N</v>
          </cell>
          <cell r="J27">
            <v>0</v>
          </cell>
          <cell r="K27">
            <v>0</v>
          </cell>
        </row>
        <row r="28">
          <cell r="B28">
            <v>24.970833333333331</v>
          </cell>
          <cell r="C28">
            <v>35.4</v>
          </cell>
          <cell r="D28">
            <v>14.9</v>
          </cell>
          <cell r="E28">
            <v>45.875</v>
          </cell>
          <cell r="F28">
            <v>77</v>
          </cell>
          <cell r="G28">
            <v>19</v>
          </cell>
          <cell r="H28">
            <v>0</v>
          </cell>
          <cell r="I28" t="str">
            <v>NO</v>
          </cell>
          <cell r="J28">
            <v>0</v>
          </cell>
          <cell r="K28">
            <v>0</v>
          </cell>
        </row>
        <row r="29">
          <cell r="B29">
            <v>24.112499999999997</v>
          </cell>
          <cell r="C29">
            <v>34.6</v>
          </cell>
          <cell r="D29">
            <v>16.100000000000001</v>
          </cell>
          <cell r="E29">
            <v>60.041666666666664</v>
          </cell>
          <cell r="F29">
            <v>87</v>
          </cell>
          <cell r="G29">
            <v>30</v>
          </cell>
          <cell r="H29">
            <v>0</v>
          </cell>
          <cell r="I29" t="str">
            <v>O</v>
          </cell>
          <cell r="J29">
            <v>0</v>
          </cell>
          <cell r="K29">
            <v>0</v>
          </cell>
        </row>
        <row r="30">
          <cell r="B30">
            <v>17.225000000000001</v>
          </cell>
          <cell r="C30">
            <v>22.9</v>
          </cell>
          <cell r="D30">
            <v>12</v>
          </cell>
          <cell r="E30">
            <v>51.625</v>
          </cell>
          <cell r="F30">
            <v>82</v>
          </cell>
          <cell r="G30">
            <v>26</v>
          </cell>
          <cell r="H30">
            <v>0</v>
          </cell>
          <cell r="I30" t="str">
            <v>SE</v>
          </cell>
          <cell r="J30">
            <v>0</v>
          </cell>
          <cell r="K30">
            <v>0</v>
          </cell>
        </row>
        <row r="31">
          <cell r="B31">
            <v>16.770833333333332</v>
          </cell>
          <cell r="C31">
            <v>22.3</v>
          </cell>
          <cell r="D31">
            <v>12.4</v>
          </cell>
          <cell r="E31">
            <v>49.083333333333336</v>
          </cell>
          <cell r="F31">
            <v>68</v>
          </cell>
          <cell r="G31">
            <v>27</v>
          </cell>
          <cell r="H31">
            <v>0</v>
          </cell>
          <cell r="I31" t="str">
            <v>L</v>
          </cell>
          <cell r="J31">
            <v>0</v>
          </cell>
          <cell r="K31">
            <v>0</v>
          </cell>
        </row>
        <row r="32">
          <cell r="B32">
            <v>17.883333333333333</v>
          </cell>
          <cell r="C32">
            <v>28.3</v>
          </cell>
          <cell r="D32">
            <v>9</v>
          </cell>
          <cell r="E32">
            <v>58.208333333333336</v>
          </cell>
          <cell r="F32">
            <v>93</v>
          </cell>
          <cell r="G32">
            <v>27</v>
          </cell>
          <cell r="H32">
            <v>0</v>
          </cell>
          <cell r="I32" t="str">
            <v>L</v>
          </cell>
          <cell r="J32">
            <v>0</v>
          </cell>
          <cell r="K32">
            <v>0</v>
          </cell>
        </row>
        <row r="33">
          <cell r="B33">
            <v>21.583333333333332</v>
          </cell>
          <cell r="C33">
            <v>32.700000000000003</v>
          </cell>
          <cell r="D33">
            <v>12.2</v>
          </cell>
          <cell r="E33">
            <v>59.875</v>
          </cell>
          <cell r="F33">
            <v>91</v>
          </cell>
          <cell r="G33">
            <v>29</v>
          </cell>
          <cell r="H33">
            <v>0</v>
          </cell>
          <cell r="I33" t="str">
            <v>L</v>
          </cell>
          <cell r="J33">
            <v>0</v>
          </cell>
          <cell r="K33">
            <v>0</v>
          </cell>
        </row>
        <row r="34">
          <cell r="B34">
            <v>25.729166666666668</v>
          </cell>
          <cell r="C34">
            <v>35.299999999999997</v>
          </cell>
          <cell r="D34">
            <v>18.3</v>
          </cell>
          <cell r="E34">
            <v>52.75</v>
          </cell>
          <cell r="F34">
            <v>73</v>
          </cell>
          <cell r="G34">
            <v>27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  <row r="35">
          <cell r="B35">
            <v>26.841666666666665</v>
          </cell>
          <cell r="C35">
            <v>36.700000000000003</v>
          </cell>
          <cell r="D35">
            <v>17.3</v>
          </cell>
          <cell r="E35">
            <v>56.083333333333336</v>
          </cell>
          <cell r="F35">
            <v>90</v>
          </cell>
          <cell r="G35">
            <v>31</v>
          </cell>
          <cell r="H35">
            <v>0</v>
          </cell>
          <cell r="I35" t="str">
            <v>O</v>
          </cell>
          <cell r="J35">
            <v>0</v>
          </cell>
          <cell r="K35">
            <v>0</v>
          </cell>
        </row>
        <row r="36">
          <cell r="I36" t="str">
            <v>N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24.0625</v>
          </cell>
          <cell r="C5">
            <v>30</v>
          </cell>
          <cell r="D5">
            <v>19.5</v>
          </cell>
          <cell r="E5">
            <v>56.875</v>
          </cell>
          <cell r="F5">
            <v>62</v>
          </cell>
          <cell r="G5">
            <v>51</v>
          </cell>
          <cell r="H5">
            <v>6.84</v>
          </cell>
          <cell r="I5" t="str">
            <v>L</v>
          </cell>
          <cell r="J5">
            <v>33.480000000000004</v>
          </cell>
          <cell r="K5">
            <v>0</v>
          </cell>
        </row>
        <row r="6">
          <cell r="B6">
            <v>26.46</v>
          </cell>
          <cell r="C6">
            <v>29.7</v>
          </cell>
          <cell r="D6">
            <v>21.5</v>
          </cell>
          <cell r="E6">
            <v>50.6</v>
          </cell>
          <cell r="F6">
            <v>62</v>
          </cell>
          <cell r="G6">
            <v>43</v>
          </cell>
          <cell r="H6">
            <v>10.8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25.461111111111116</v>
          </cell>
          <cell r="C7">
            <v>30.3</v>
          </cell>
          <cell r="D7">
            <v>18.7</v>
          </cell>
          <cell r="E7">
            <v>51</v>
          </cell>
          <cell r="F7">
            <v>57</v>
          </cell>
          <cell r="G7">
            <v>44</v>
          </cell>
          <cell r="H7">
            <v>11.879999999999999</v>
          </cell>
          <cell r="I7" t="str">
            <v>N</v>
          </cell>
          <cell r="J7">
            <v>39.96</v>
          </cell>
          <cell r="K7">
            <v>0</v>
          </cell>
        </row>
        <row r="8">
          <cell r="B8">
            <v>24.612500000000011</v>
          </cell>
          <cell r="C8">
            <v>30.9</v>
          </cell>
          <cell r="D8">
            <v>18.899999999999999</v>
          </cell>
          <cell r="E8">
            <v>55.291666666666664</v>
          </cell>
          <cell r="F8">
            <v>62</v>
          </cell>
          <cell r="G8">
            <v>48</v>
          </cell>
          <cell r="H8">
            <v>21.240000000000002</v>
          </cell>
          <cell r="I8" t="str">
            <v>O</v>
          </cell>
          <cell r="J8">
            <v>39.6</v>
          </cell>
          <cell r="K8">
            <v>0</v>
          </cell>
        </row>
        <row r="9">
          <cell r="B9">
            <v>24.245833333333334</v>
          </cell>
          <cell r="C9">
            <v>30.5</v>
          </cell>
          <cell r="D9">
            <v>18.3</v>
          </cell>
          <cell r="E9">
            <v>57.625</v>
          </cell>
          <cell r="F9">
            <v>65</v>
          </cell>
          <cell r="G9">
            <v>46</v>
          </cell>
          <cell r="H9">
            <v>16.920000000000002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24.495833333333334</v>
          </cell>
          <cell r="C10">
            <v>30.2</v>
          </cell>
          <cell r="D10">
            <v>19.899999999999999</v>
          </cell>
          <cell r="E10">
            <v>57.541666666666664</v>
          </cell>
          <cell r="F10">
            <v>67</v>
          </cell>
          <cell r="G10">
            <v>46</v>
          </cell>
          <cell r="H10">
            <v>20.88</v>
          </cell>
          <cell r="I10" t="str">
            <v>L</v>
          </cell>
          <cell r="J10">
            <v>38.519999999999996</v>
          </cell>
          <cell r="K10">
            <v>0</v>
          </cell>
        </row>
        <row r="11">
          <cell r="B11">
            <v>24.820833333333336</v>
          </cell>
          <cell r="C11">
            <v>30.5</v>
          </cell>
          <cell r="D11">
            <v>20.3</v>
          </cell>
          <cell r="E11">
            <v>53.25</v>
          </cell>
          <cell r="F11">
            <v>57</v>
          </cell>
          <cell r="G11">
            <v>45</v>
          </cell>
          <cell r="H11">
            <v>19.440000000000001</v>
          </cell>
          <cell r="I11" t="str">
            <v>L</v>
          </cell>
          <cell r="J11">
            <v>36.36</v>
          </cell>
          <cell r="K11">
            <v>0</v>
          </cell>
        </row>
        <row r="12">
          <cell r="B12">
            <v>24.683333333333334</v>
          </cell>
          <cell r="C12">
            <v>29.8</v>
          </cell>
          <cell r="D12">
            <v>20.8</v>
          </cell>
          <cell r="E12">
            <v>52.291666666666664</v>
          </cell>
          <cell r="F12">
            <v>61</v>
          </cell>
          <cell r="G12">
            <v>41</v>
          </cell>
          <cell r="H12">
            <v>22.32</v>
          </cell>
          <cell r="I12" t="str">
            <v>SE</v>
          </cell>
          <cell r="J12">
            <v>42.84</v>
          </cell>
          <cell r="K12">
            <v>0</v>
          </cell>
        </row>
        <row r="13">
          <cell r="B13">
            <v>23.362500000000001</v>
          </cell>
          <cell r="C13">
            <v>28.3</v>
          </cell>
          <cell r="D13">
            <v>18.7</v>
          </cell>
          <cell r="E13">
            <v>54.791666666666664</v>
          </cell>
          <cell r="F13">
            <v>65</v>
          </cell>
          <cell r="G13">
            <v>44</v>
          </cell>
          <cell r="H13">
            <v>25.2</v>
          </cell>
          <cell r="I13" t="str">
            <v>L</v>
          </cell>
          <cell r="J13">
            <v>36.36</v>
          </cell>
          <cell r="K13">
            <v>0</v>
          </cell>
        </row>
        <row r="14">
          <cell r="B14">
            <v>24.108333333333334</v>
          </cell>
          <cell r="C14">
            <v>29.9</v>
          </cell>
          <cell r="D14">
            <v>19.399999999999999</v>
          </cell>
          <cell r="E14">
            <v>47.5</v>
          </cell>
          <cell r="F14">
            <v>54</v>
          </cell>
          <cell r="G14">
            <v>41</v>
          </cell>
          <cell r="H14">
            <v>16.920000000000002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25.07083333333334</v>
          </cell>
          <cell r="C15">
            <v>31</v>
          </cell>
          <cell r="D15">
            <v>21.5</v>
          </cell>
          <cell r="E15">
            <v>51.458333333333336</v>
          </cell>
          <cell r="F15">
            <v>56</v>
          </cell>
          <cell r="G15">
            <v>46</v>
          </cell>
          <cell r="H15">
            <v>17.28</v>
          </cell>
          <cell r="I15" t="str">
            <v>SE</v>
          </cell>
          <cell r="J15">
            <v>37.080000000000005</v>
          </cell>
          <cell r="K15">
            <v>0</v>
          </cell>
        </row>
        <row r="16">
          <cell r="B16">
            <v>25.695833333333329</v>
          </cell>
          <cell r="C16">
            <v>31.2</v>
          </cell>
          <cell r="D16">
            <v>21.1</v>
          </cell>
          <cell r="E16">
            <v>58.416666666666664</v>
          </cell>
          <cell r="F16">
            <v>67</v>
          </cell>
          <cell r="G16">
            <v>48</v>
          </cell>
          <cell r="H16">
            <v>14.4</v>
          </cell>
          <cell r="I16" t="str">
            <v>NO</v>
          </cell>
          <cell r="J16">
            <v>40.32</v>
          </cell>
          <cell r="K16">
            <v>0</v>
          </cell>
        </row>
        <row r="17">
          <cell r="B17">
            <v>23.720833333333342</v>
          </cell>
          <cell r="C17">
            <v>26.1</v>
          </cell>
          <cell r="D17">
            <v>21.7</v>
          </cell>
          <cell r="E17">
            <v>63.958333333333336</v>
          </cell>
          <cell r="F17">
            <v>71</v>
          </cell>
          <cell r="G17">
            <v>55</v>
          </cell>
          <cell r="H17">
            <v>28.8</v>
          </cell>
          <cell r="I17" t="str">
            <v>S</v>
          </cell>
          <cell r="J17">
            <v>44.64</v>
          </cell>
          <cell r="K17">
            <v>0</v>
          </cell>
        </row>
        <row r="18">
          <cell r="B18">
            <v>21.495833333333334</v>
          </cell>
          <cell r="C18">
            <v>26.1</v>
          </cell>
          <cell r="D18">
            <v>17.899999999999999</v>
          </cell>
          <cell r="E18">
            <v>66.958333333333329</v>
          </cell>
          <cell r="F18">
            <v>72</v>
          </cell>
          <cell r="G18">
            <v>59</v>
          </cell>
          <cell r="H18">
            <v>23.400000000000002</v>
          </cell>
          <cell r="I18" t="str">
            <v>L</v>
          </cell>
          <cell r="J18">
            <v>44.28</v>
          </cell>
          <cell r="K18">
            <v>0</v>
          </cell>
        </row>
        <row r="19">
          <cell r="B19">
            <v>23.520833333333339</v>
          </cell>
          <cell r="C19">
            <v>30.3</v>
          </cell>
          <cell r="D19">
            <v>18.100000000000001</v>
          </cell>
          <cell r="E19">
            <v>63.833333333333336</v>
          </cell>
          <cell r="F19">
            <v>72</v>
          </cell>
          <cell r="G19">
            <v>52</v>
          </cell>
          <cell r="H19">
            <v>20.88</v>
          </cell>
          <cell r="I19" t="str">
            <v>SE</v>
          </cell>
          <cell r="J19">
            <v>38.880000000000003</v>
          </cell>
          <cell r="K19">
            <v>0</v>
          </cell>
        </row>
        <row r="20">
          <cell r="B20">
            <v>25.691666666666666</v>
          </cell>
          <cell r="C20">
            <v>30.7</v>
          </cell>
          <cell r="D20">
            <v>21.7</v>
          </cell>
          <cell r="E20">
            <v>58.208333333333336</v>
          </cell>
          <cell r="F20">
            <v>63</v>
          </cell>
          <cell r="G20">
            <v>49</v>
          </cell>
          <cell r="H20">
            <v>16.559999999999999</v>
          </cell>
          <cell r="I20" t="str">
            <v>L</v>
          </cell>
          <cell r="J20">
            <v>37.800000000000004</v>
          </cell>
          <cell r="K20">
            <v>0</v>
          </cell>
        </row>
        <row r="21">
          <cell r="B21">
            <v>25.691666666666663</v>
          </cell>
          <cell r="C21">
            <v>30.5</v>
          </cell>
          <cell r="D21">
            <v>21.4</v>
          </cell>
          <cell r="E21">
            <v>55.5</v>
          </cell>
          <cell r="F21">
            <v>61</v>
          </cell>
          <cell r="G21">
            <v>50</v>
          </cell>
          <cell r="H21">
            <v>18.720000000000002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25.795833333333331</v>
          </cell>
          <cell r="C22">
            <v>30.3</v>
          </cell>
          <cell r="D22">
            <v>22</v>
          </cell>
          <cell r="E22">
            <v>59</v>
          </cell>
          <cell r="F22">
            <v>67</v>
          </cell>
          <cell r="G22">
            <v>52</v>
          </cell>
          <cell r="H22">
            <v>26.28</v>
          </cell>
          <cell r="I22" t="str">
            <v>L</v>
          </cell>
          <cell r="J22">
            <v>41.76</v>
          </cell>
          <cell r="K22">
            <v>0</v>
          </cell>
        </row>
        <row r="23">
          <cell r="B23">
            <v>26.324999999999999</v>
          </cell>
          <cell r="C23">
            <v>30.7</v>
          </cell>
          <cell r="D23">
            <v>22.7</v>
          </cell>
          <cell r="E23">
            <v>56.5</v>
          </cell>
          <cell r="F23">
            <v>62</v>
          </cell>
          <cell r="G23">
            <v>49</v>
          </cell>
          <cell r="H23">
            <v>23.400000000000002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25.791666666666671</v>
          </cell>
          <cell r="C24">
            <v>30.3</v>
          </cell>
          <cell r="D24">
            <v>22.2</v>
          </cell>
          <cell r="E24">
            <v>55.25</v>
          </cell>
          <cell r="F24">
            <v>62</v>
          </cell>
          <cell r="G24">
            <v>47</v>
          </cell>
          <cell r="H24">
            <v>18.720000000000002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26.474999999999994</v>
          </cell>
          <cell r="C25">
            <v>31.2</v>
          </cell>
          <cell r="D25">
            <v>22.8</v>
          </cell>
          <cell r="E25">
            <v>48.791666666666664</v>
          </cell>
          <cell r="F25">
            <v>52</v>
          </cell>
          <cell r="G25">
            <v>44</v>
          </cell>
          <cell r="H25">
            <v>24.12</v>
          </cell>
          <cell r="I25" t="str">
            <v>SE</v>
          </cell>
          <cell r="J25">
            <v>41.04</v>
          </cell>
          <cell r="K25">
            <v>0</v>
          </cell>
        </row>
        <row r="26">
          <cell r="B26">
            <v>26.683333333333334</v>
          </cell>
          <cell r="C26">
            <v>30.9</v>
          </cell>
          <cell r="D26">
            <v>23.2</v>
          </cell>
          <cell r="E26">
            <v>51.375</v>
          </cell>
          <cell r="F26">
            <v>55</v>
          </cell>
          <cell r="G26">
            <v>47</v>
          </cell>
          <cell r="H26">
            <v>14.76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27.091666666666665</v>
          </cell>
          <cell r="C27">
            <v>31.7</v>
          </cell>
          <cell r="D27">
            <v>23.3</v>
          </cell>
          <cell r="E27">
            <v>50.666666666666664</v>
          </cell>
          <cell r="F27">
            <v>56</v>
          </cell>
          <cell r="G27">
            <v>43</v>
          </cell>
          <cell r="H27">
            <v>16.920000000000002</v>
          </cell>
          <cell r="I27" t="str">
            <v>SE</v>
          </cell>
          <cell r="J27">
            <v>41.76</v>
          </cell>
          <cell r="K27">
            <v>0</v>
          </cell>
        </row>
        <row r="28">
          <cell r="B28">
            <v>26.791666666666661</v>
          </cell>
          <cell r="C28">
            <v>31.7</v>
          </cell>
          <cell r="D28">
            <v>22.5</v>
          </cell>
          <cell r="E28">
            <v>52.041666666666664</v>
          </cell>
          <cell r="F28">
            <v>57</v>
          </cell>
          <cell r="G28">
            <v>44</v>
          </cell>
          <cell r="H28">
            <v>20.16</v>
          </cell>
          <cell r="I28" t="str">
            <v>NO</v>
          </cell>
          <cell r="J28">
            <v>46.440000000000005</v>
          </cell>
          <cell r="K28">
            <v>0</v>
          </cell>
        </row>
        <row r="29">
          <cell r="B29">
            <v>27.112500000000001</v>
          </cell>
          <cell r="C29">
            <v>31.4</v>
          </cell>
          <cell r="D29">
            <v>23.7</v>
          </cell>
          <cell r="E29">
            <v>55</v>
          </cell>
          <cell r="F29">
            <v>60</v>
          </cell>
          <cell r="G29">
            <v>49</v>
          </cell>
          <cell r="H29">
            <v>30.6</v>
          </cell>
          <cell r="I29" t="str">
            <v>NO</v>
          </cell>
          <cell r="J29">
            <v>52.56</v>
          </cell>
          <cell r="K29">
            <v>0</v>
          </cell>
        </row>
        <row r="30">
          <cell r="B30">
            <v>25.783333333333335</v>
          </cell>
          <cell r="C30">
            <v>28.2</v>
          </cell>
          <cell r="D30">
            <v>23.2</v>
          </cell>
          <cell r="E30">
            <v>60.208333333333336</v>
          </cell>
          <cell r="F30">
            <v>72</v>
          </cell>
          <cell r="G30">
            <v>46</v>
          </cell>
          <cell r="H30">
            <v>21.6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24.75833333333334</v>
          </cell>
          <cell r="C31">
            <v>28.9</v>
          </cell>
          <cell r="D31">
            <v>20.8</v>
          </cell>
          <cell r="E31">
            <v>46.166666666666664</v>
          </cell>
          <cell r="F31">
            <v>51</v>
          </cell>
          <cell r="G31">
            <v>38</v>
          </cell>
          <cell r="H31">
            <v>21.240000000000002</v>
          </cell>
          <cell r="I31" t="str">
            <v>SE</v>
          </cell>
          <cell r="J31">
            <v>37.080000000000005</v>
          </cell>
          <cell r="K31">
            <v>0</v>
          </cell>
        </row>
        <row r="32">
          <cell r="B32">
            <v>26.520833333333329</v>
          </cell>
          <cell r="C32">
            <v>30.7</v>
          </cell>
          <cell r="D32">
            <v>23</v>
          </cell>
          <cell r="E32">
            <v>48.583333333333336</v>
          </cell>
          <cell r="F32">
            <v>55</v>
          </cell>
          <cell r="G32">
            <v>43</v>
          </cell>
          <cell r="H32">
            <v>11.520000000000001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27.379166666666666</v>
          </cell>
          <cell r="C33">
            <v>31.3</v>
          </cell>
          <cell r="D33">
            <v>24.6</v>
          </cell>
          <cell r="E33">
            <v>55.125</v>
          </cell>
          <cell r="F33">
            <v>61</v>
          </cell>
          <cell r="G33">
            <v>52</v>
          </cell>
          <cell r="H33">
            <v>12.24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27.504166666666674</v>
          </cell>
          <cell r="C34">
            <v>31</v>
          </cell>
          <cell r="D34">
            <v>24.5</v>
          </cell>
          <cell r="E34">
            <v>60.916666666666664</v>
          </cell>
          <cell r="F34">
            <v>64</v>
          </cell>
          <cell r="G34">
            <v>57</v>
          </cell>
          <cell r="H34">
            <v>16.2</v>
          </cell>
          <cell r="I34" t="str">
            <v>SE</v>
          </cell>
          <cell r="J34">
            <v>29.880000000000003</v>
          </cell>
          <cell r="K34">
            <v>0</v>
          </cell>
        </row>
        <row r="35">
          <cell r="B35">
            <v>27.641666666666669</v>
          </cell>
          <cell r="C35">
            <v>31.7</v>
          </cell>
          <cell r="D35">
            <v>24.3</v>
          </cell>
          <cell r="E35">
            <v>62.125</v>
          </cell>
          <cell r="F35">
            <v>66</v>
          </cell>
          <cell r="G35">
            <v>57</v>
          </cell>
          <cell r="H35">
            <v>25.56</v>
          </cell>
          <cell r="I35" t="str">
            <v>O</v>
          </cell>
          <cell r="J35">
            <v>42.480000000000004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22.145833333333332</v>
          </cell>
          <cell r="C5">
            <v>29.9</v>
          </cell>
          <cell r="D5">
            <v>16.100000000000001</v>
          </cell>
          <cell r="E5">
            <v>62.208333333333336</v>
          </cell>
          <cell r="F5">
            <v>85</v>
          </cell>
          <cell r="G5">
            <v>32</v>
          </cell>
          <cell r="H5">
            <v>18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23.499999999999996</v>
          </cell>
          <cell r="C6">
            <v>31.5</v>
          </cell>
          <cell r="D6">
            <v>17.899999999999999</v>
          </cell>
          <cell r="E6">
            <v>55.583333333333336</v>
          </cell>
          <cell r="F6">
            <v>75</v>
          </cell>
          <cell r="G6">
            <v>27</v>
          </cell>
          <cell r="H6">
            <v>17.28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22.745833333333334</v>
          </cell>
          <cell r="C7">
            <v>31.3</v>
          </cell>
          <cell r="D7">
            <v>15.6</v>
          </cell>
          <cell r="E7">
            <v>52.75</v>
          </cell>
          <cell r="F7">
            <v>75</v>
          </cell>
          <cell r="G7">
            <v>25</v>
          </cell>
          <cell r="H7">
            <v>19.8</v>
          </cell>
          <cell r="I7" t="str">
            <v>N</v>
          </cell>
          <cell r="J7">
            <v>39.96</v>
          </cell>
          <cell r="K7">
            <v>0</v>
          </cell>
        </row>
        <row r="8">
          <cell r="B8">
            <v>22.983333333333334</v>
          </cell>
          <cell r="C8">
            <v>31.4</v>
          </cell>
          <cell r="D8">
            <v>17.2</v>
          </cell>
          <cell r="E8">
            <v>57.5</v>
          </cell>
          <cell r="F8">
            <v>84</v>
          </cell>
          <cell r="G8">
            <v>30</v>
          </cell>
          <cell r="H8">
            <v>23.400000000000002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19.733333333333331</v>
          </cell>
          <cell r="C9">
            <v>28.2</v>
          </cell>
          <cell r="D9">
            <v>13.7</v>
          </cell>
          <cell r="E9">
            <v>70.5</v>
          </cell>
          <cell r="F9">
            <v>88</v>
          </cell>
          <cell r="G9">
            <v>48</v>
          </cell>
          <cell r="H9">
            <v>22.68</v>
          </cell>
          <cell r="I9" t="str">
            <v>S</v>
          </cell>
          <cell r="J9">
            <v>39.24</v>
          </cell>
          <cell r="K9">
            <v>0</v>
          </cell>
        </row>
        <row r="10">
          <cell r="B10">
            <v>20.304166666666667</v>
          </cell>
          <cell r="C10">
            <v>26.3</v>
          </cell>
          <cell r="D10">
            <v>14.5</v>
          </cell>
          <cell r="E10">
            <v>58</v>
          </cell>
          <cell r="F10">
            <v>74</v>
          </cell>
          <cell r="G10">
            <v>40</v>
          </cell>
          <cell r="H10">
            <v>26.64</v>
          </cell>
          <cell r="I10" t="str">
            <v>NE</v>
          </cell>
          <cell r="J10">
            <v>42.480000000000004</v>
          </cell>
          <cell r="K10">
            <v>0</v>
          </cell>
        </row>
        <row r="11">
          <cell r="B11">
            <v>21.545833333333331</v>
          </cell>
          <cell r="C11">
            <v>30.5</v>
          </cell>
          <cell r="D11">
            <v>16.5</v>
          </cell>
          <cell r="E11">
            <v>63.041666666666664</v>
          </cell>
          <cell r="F11">
            <v>79</v>
          </cell>
          <cell r="G11">
            <v>35</v>
          </cell>
          <cell r="H11">
            <v>18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18.245833333333334</v>
          </cell>
          <cell r="C12">
            <v>23.2</v>
          </cell>
          <cell r="D12">
            <v>14.9</v>
          </cell>
          <cell r="E12">
            <v>84.458333333333329</v>
          </cell>
          <cell r="F12">
            <v>96</v>
          </cell>
          <cell r="G12">
            <v>64</v>
          </cell>
          <cell r="H12">
            <v>16.920000000000002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19.275000000000002</v>
          </cell>
          <cell r="C13">
            <v>27.3</v>
          </cell>
          <cell r="D13">
            <v>13.3</v>
          </cell>
          <cell r="E13">
            <v>78.916666666666671</v>
          </cell>
          <cell r="F13">
            <v>96</v>
          </cell>
          <cell r="G13">
            <v>48</v>
          </cell>
          <cell r="H13">
            <v>19.079999999999998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20.658333333333331</v>
          </cell>
          <cell r="C14">
            <v>27.5</v>
          </cell>
          <cell r="D14">
            <v>15.9</v>
          </cell>
          <cell r="E14">
            <v>68.208333333333329</v>
          </cell>
          <cell r="F14">
            <v>90</v>
          </cell>
          <cell r="G14">
            <v>36</v>
          </cell>
          <cell r="H14">
            <v>21.96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21.895833333333332</v>
          </cell>
          <cell r="C15">
            <v>30.6</v>
          </cell>
          <cell r="D15">
            <v>14.7</v>
          </cell>
          <cell r="E15">
            <v>56.583333333333336</v>
          </cell>
          <cell r="F15">
            <v>76</v>
          </cell>
          <cell r="G15">
            <v>33</v>
          </cell>
          <cell r="H15">
            <v>15.120000000000001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23.629166666666666</v>
          </cell>
          <cell r="C16">
            <v>30.2</v>
          </cell>
          <cell r="D16">
            <v>18.899999999999999</v>
          </cell>
          <cell r="E16">
            <v>64.916666666666671</v>
          </cell>
          <cell r="F16">
            <v>81</v>
          </cell>
          <cell r="G16">
            <v>47</v>
          </cell>
          <cell r="H16">
            <v>22.32</v>
          </cell>
          <cell r="I16" t="str">
            <v>NO</v>
          </cell>
          <cell r="J16">
            <v>43.92</v>
          </cell>
          <cell r="K16">
            <v>0</v>
          </cell>
        </row>
        <row r="17">
          <cell r="B17">
            <v>14.887500000000001</v>
          </cell>
          <cell r="C17">
            <v>22.8</v>
          </cell>
          <cell r="D17">
            <v>10.5</v>
          </cell>
          <cell r="E17">
            <v>70.333333333333329</v>
          </cell>
          <cell r="F17">
            <v>94</v>
          </cell>
          <cell r="G17">
            <v>28</v>
          </cell>
          <cell r="H17">
            <v>27.36</v>
          </cell>
          <cell r="I17" t="str">
            <v>S</v>
          </cell>
          <cell r="J17">
            <v>49.680000000000007</v>
          </cell>
          <cell r="K17">
            <v>20.200000000000003</v>
          </cell>
        </row>
        <row r="18">
          <cell r="B18">
            <v>12.462500000000004</v>
          </cell>
          <cell r="C18">
            <v>20.6</v>
          </cell>
          <cell r="D18">
            <v>6.2</v>
          </cell>
          <cell r="E18">
            <v>63.125</v>
          </cell>
          <cell r="F18">
            <v>80</v>
          </cell>
          <cell r="G18">
            <v>44</v>
          </cell>
          <cell r="H18">
            <v>22.68</v>
          </cell>
          <cell r="I18" t="str">
            <v>L</v>
          </cell>
          <cell r="J18">
            <v>39.24</v>
          </cell>
          <cell r="K18">
            <v>0</v>
          </cell>
        </row>
        <row r="19">
          <cell r="B19">
            <v>16.433333333333334</v>
          </cell>
          <cell r="C19">
            <v>23.5</v>
          </cell>
          <cell r="D19">
            <v>12.6</v>
          </cell>
          <cell r="E19">
            <v>70.708333333333329</v>
          </cell>
          <cell r="F19">
            <v>84</v>
          </cell>
          <cell r="G19">
            <v>52</v>
          </cell>
          <cell r="H19">
            <v>20.16</v>
          </cell>
          <cell r="I19" t="str">
            <v>NE</v>
          </cell>
          <cell r="J19">
            <v>37.080000000000005</v>
          </cell>
          <cell r="K19">
            <v>0</v>
          </cell>
        </row>
        <row r="20">
          <cell r="B20">
            <v>20.291666666666661</v>
          </cell>
          <cell r="C20">
            <v>27.8</v>
          </cell>
          <cell r="D20">
            <v>16.3</v>
          </cell>
          <cell r="E20">
            <v>72.833333333333329</v>
          </cell>
          <cell r="F20">
            <v>86</v>
          </cell>
          <cell r="G20">
            <v>48</v>
          </cell>
          <cell r="H20">
            <v>20.52</v>
          </cell>
          <cell r="I20" t="str">
            <v>NE</v>
          </cell>
          <cell r="J20">
            <v>30.6</v>
          </cell>
          <cell r="K20">
            <v>0</v>
          </cell>
        </row>
        <row r="21">
          <cell r="B21">
            <v>21.445833333333336</v>
          </cell>
          <cell r="C21">
            <v>26.6</v>
          </cell>
          <cell r="D21">
            <v>18.2</v>
          </cell>
          <cell r="E21">
            <v>74.583333333333329</v>
          </cell>
          <cell r="F21">
            <v>88</v>
          </cell>
          <cell r="G21">
            <v>53</v>
          </cell>
          <cell r="H21">
            <v>19.8</v>
          </cell>
          <cell r="I21" t="str">
            <v>SE</v>
          </cell>
          <cell r="J21">
            <v>33.480000000000004</v>
          </cell>
          <cell r="K21">
            <v>0</v>
          </cell>
        </row>
        <row r="22">
          <cell r="B22">
            <v>21.787499999999998</v>
          </cell>
          <cell r="C22">
            <v>29.5</v>
          </cell>
          <cell r="D22">
            <v>15.8</v>
          </cell>
          <cell r="E22">
            <v>76.375</v>
          </cell>
          <cell r="F22">
            <v>96</v>
          </cell>
          <cell r="G22">
            <v>42</v>
          </cell>
          <cell r="H22">
            <v>11.16</v>
          </cell>
          <cell r="I22" t="str">
            <v>S</v>
          </cell>
          <cell r="J22">
            <v>18.36</v>
          </cell>
          <cell r="K22">
            <v>0</v>
          </cell>
        </row>
        <row r="23">
          <cell r="B23">
            <v>23.75</v>
          </cell>
          <cell r="C23">
            <v>30.1</v>
          </cell>
          <cell r="D23">
            <v>19</v>
          </cell>
          <cell r="E23">
            <v>61.75</v>
          </cell>
          <cell r="F23">
            <v>79</v>
          </cell>
          <cell r="G23">
            <v>36</v>
          </cell>
          <cell r="H23">
            <v>10.8</v>
          </cell>
          <cell r="I23" t="str">
            <v>SE</v>
          </cell>
          <cell r="J23">
            <v>24.840000000000003</v>
          </cell>
          <cell r="K23">
            <v>0</v>
          </cell>
        </row>
        <row r="24">
          <cell r="B24">
            <v>22.858333333333331</v>
          </cell>
          <cell r="C24">
            <v>28.7</v>
          </cell>
          <cell r="D24">
            <v>16.7</v>
          </cell>
          <cell r="E24">
            <v>58.875</v>
          </cell>
          <cell r="F24">
            <v>82</v>
          </cell>
          <cell r="G24">
            <v>33</v>
          </cell>
          <cell r="H24">
            <v>18.720000000000002</v>
          </cell>
          <cell r="I24" t="str">
            <v>L</v>
          </cell>
          <cell r="J24">
            <v>28.8</v>
          </cell>
          <cell r="K24">
            <v>0</v>
          </cell>
        </row>
        <row r="25">
          <cell r="B25">
            <v>21.654166666666665</v>
          </cell>
          <cell r="C25">
            <v>30.7</v>
          </cell>
          <cell r="D25">
            <v>14.1</v>
          </cell>
          <cell r="E25">
            <v>53.291666666666664</v>
          </cell>
          <cell r="F25">
            <v>76</v>
          </cell>
          <cell r="G25">
            <v>29</v>
          </cell>
          <cell r="H25">
            <v>18.36</v>
          </cell>
          <cell r="I25" t="str">
            <v>NE</v>
          </cell>
          <cell r="J25">
            <v>30.240000000000002</v>
          </cell>
          <cell r="K25">
            <v>0</v>
          </cell>
        </row>
        <row r="26">
          <cell r="B26">
            <v>24.550000000000008</v>
          </cell>
          <cell r="C26">
            <v>32.299999999999997</v>
          </cell>
          <cell r="D26">
            <v>18.7</v>
          </cell>
          <cell r="E26">
            <v>46.375</v>
          </cell>
          <cell r="F26">
            <v>66</v>
          </cell>
          <cell r="G26">
            <v>26</v>
          </cell>
          <cell r="H26">
            <v>20.88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25.054166666666671</v>
          </cell>
          <cell r="C27">
            <v>33</v>
          </cell>
          <cell r="D27">
            <v>18.899999999999999</v>
          </cell>
          <cell r="E27">
            <v>46.583333333333336</v>
          </cell>
          <cell r="F27">
            <v>67</v>
          </cell>
          <cell r="G27">
            <v>25</v>
          </cell>
          <cell r="H27">
            <v>23.040000000000003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25.112500000000001</v>
          </cell>
          <cell r="C28">
            <v>33.299999999999997</v>
          </cell>
          <cell r="D28">
            <v>18.2</v>
          </cell>
          <cell r="E28">
            <v>44.083333333333336</v>
          </cell>
          <cell r="F28">
            <v>61</v>
          </cell>
          <cell r="G28">
            <v>26</v>
          </cell>
          <cell r="H28">
            <v>22.68</v>
          </cell>
          <cell r="I28" t="str">
            <v>N</v>
          </cell>
          <cell r="J28">
            <v>51.480000000000004</v>
          </cell>
          <cell r="K28">
            <v>0</v>
          </cell>
        </row>
        <row r="29">
          <cell r="B29">
            <v>21.195833333333329</v>
          </cell>
          <cell r="C29">
            <v>25.8</v>
          </cell>
          <cell r="D29">
            <v>15.3</v>
          </cell>
          <cell r="E29">
            <v>60.625</v>
          </cell>
          <cell r="F29">
            <v>76</v>
          </cell>
          <cell r="G29">
            <v>43</v>
          </cell>
          <cell r="H29">
            <v>24.48</v>
          </cell>
          <cell r="I29" t="str">
            <v>N</v>
          </cell>
          <cell r="J29">
            <v>40.32</v>
          </cell>
          <cell r="K29">
            <v>0.8</v>
          </cell>
        </row>
        <row r="30">
          <cell r="B30">
            <v>14.625</v>
          </cell>
          <cell r="C30">
            <v>21.2</v>
          </cell>
          <cell r="D30">
            <v>8.1999999999999993</v>
          </cell>
          <cell r="E30">
            <v>51.708333333333336</v>
          </cell>
          <cell r="F30">
            <v>79</v>
          </cell>
          <cell r="G30">
            <v>26</v>
          </cell>
          <cell r="H30">
            <v>24.840000000000003</v>
          </cell>
          <cell r="I30" t="str">
            <v>S</v>
          </cell>
          <cell r="J30">
            <v>36.36</v>
          </cell>
          <cell r="K30">
            <v>0</v>
          </cell>
        </row>
        <row r="31">
          <cell r="B31">
            <v>13.591666666666669</v>
          </cell>
          <cell r="C31">
            <v>21.5</v>
          </cell>
          <cell r="D31">
            <v>6.7</v>
          </cell>
          <cell r="E31">
            <v>51.625</v>
          </cell>
          <cell r="F31">
            <v>76</v>
          </cell>
          <cell r="G31">
            <v>20</v>
          </cell>
          <cell r="H31">
            <v>17.28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16.858333333333334</v>
          </cell>
          <cell r="C32">
            <v>25.5</v>
          </cell>
          <cell r="D32">
            <v>10.4</v>
          </cell>
          <cell r="E32">
            <v>46.5</v>
          </cell>
          <cell r="F32">
            <v>72</v>
          </cell>
          <cell r="G32">
            <v>25</v>
          </cell>
          <cell r="H32">
            <v>14.04</v>
          </cell>
          <cell r="I32" t="str">
            <v>S</v>
          </cell>
          <cell r="J32">
            <v>19.440000000000001</v>
          </cell>
          <cell r="K32">
            <v>0</v>
          </cell>
        </row>
        <row r="33">
          <cell r="B33">
            <v>20.341666666666665</v>
          </cell>
          <cell r="C33">
            <v>29.4</v>
          </cell>
          <cell r="D33">
            <v>12.9</v>
          </cell>
          <cell r="E33">
            <v>42.333333333333336</v>
          </cell>
          <cell r="F33">
            <v>61</v>
          </cell>
          <cell r="G33">
            <v>28</v>
          </cell>
          <cell r="H33">
            <v>11.16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23.462500000000002</v>
          </cell>
          <cell r="C34">
            <v>32.700000000000003</v>
          </cell>
          <cell r="D34">
            <v>17.7</v>
          </cell>
          <cell r="E34">
            <v>56.625</v>
          </cell>
          <cell r="F34">
            <v>75</v>
          </cell>
          <cell r="G34">
            <v>33</v>
          </cell>
          <cell r="H34">
            <v>19.079999999999998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23.249999999999996</v>
          </cell>
          <cell r="C35">
            <v>27.9</v>
          </cell>
          <cell r="D35">
            <v>20.8</v>
          </cell>
          <cell r="E35">
            <v>65.25</v>
          </cell>
          <cell r="F35">
            <v>72</v>
          </cell>
          <cell r="G35">
            <v>54</v>
          </cell>
          <cell r="H35">
            <v>25.56</v>
          </cell>
          <cell r="I35" t="str">
            <v>N</v>
          </cell>
          <cell r="J35">
            <v>42.480000000000004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23.958333333333332</v>
          </cell>
          <cell r="C5">
            <v>31.9</v>
          </cell>
          <cell r="D5">
            <v>15</v>
          </cell>
          <cell r="E5">
            <v>48.041666666666664</v>
          </cell>
          <cell r="F5">
            <v>76</v>
          </cell>
          <cell r="G5">
            <v>27</v>
          </cell>
          <cell r="H5">
            <v>12.6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24.391666666666669</v>
          </cell>
          <cell r="C6">
            <v>31.6</v>
          </cell>
          <cell r="D6">
            <v>17.2</v>
          </cell>
          <cell r="E6">
            <v>49.541666666666664</v>
          </cell>
          <cell r="F6">
            <v>82</v>
          </cell>
          <cell r="G6">
            <v>24</v>
          </cell>
          <cell r="H6">
            <v>15.48</v>
          </cell>
          <cell r="I6" t="str">
            <v>N</v>
          </cell>
          <cell r="J6">
            <v>31.319999999999997</v>
          </cell>
          <cell r="K6">
            <v>0</v>
          </cell>
        </row>
        <row r="7">
          <cell r="B7">
            <v>24.516666666666666</v>
          </cell>
          <cell r="C7">
            <v>31.8</v>
          </cell>
          <cell r="D7">
            <v>17.100000000000001</v>
          </cell>
          <cell r="E7">
            <v>41.416666666666664</v>
          </cell>
          <cell r="F7">
            <v>65</v>
          </cell>
          <cell r="G7">
            <v>22</v>
          </cell>
          <cell r="H7">
            <v>20.16</v>
          </cell>
          <cell r="I7" t="str">
            <v>NO</v>
          </cell>
          <cell r="J7">
            <v>38.159999999999997</v>
          </cell>
          <cell r="K7">
            <v>0</v>
          </cell>
        </row>
        <row r="8">
          <cell r="B8">
            <v>24.374999999999996</v>
          </cell>
          <cell r="C8">
            <v>32.299999999999997</v>
          </cell>
          <cell r="D8">
            <v>16.7</v>
          </cell>
          <cell r="E8">
            <v>50.375</v>
          </cell>
          <cell r="F8">
            <v>75</v>
          </cell>
          <cell r="G8">
            <v>28</v>
          </cell>
          <cell r="H8">
            <v>14.04</v>
          </cell>
          <cell r="I8" t="str">
            <v>NO</v>
          </cell>
          <cell r="J8">
            <v>35.28</v>
          </cell>
          <cell r="K8">
            <v>0</v>
          </cell>
        </row>
        <row r="9">
          <cell r="B9">
            <v>22.55</v>
          </cell>
          <cell r="C9">
            <v>31.8</v>
          </cell>
          <cell r="D9">
            <v>14.1</v>
          </cell>
          <cell r="E9">
            <v>65.708333333333329</v>
          </cell>
          <cell r="F9">
            <v>96</v>
          </cell>
          <cell r="G9">
            <v>25</v>
          </cell>
          <cell r="H9">
            <v>11.879999999999999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24.104166666666668</v>
          </cell>
          <cell r="C10">
            <v>31.8</v>
          </cell>
          <cell r="D10">
            <v>18</v>
          </cell>
          <cell r="E10">
            <v>53.5</v>
          </cell>
          <cell r="F10">
            <v>76</v>
          </cell>
          <cell r="G10">
            <v>23</v>
          </cell>
          <cell r="H10">
            <v>25.56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24.158333333333335</v>
          </cell>
          <cell r="C11">
            <v>32.700000000000003</v>
          </cell>
          <cell r="D11">
            <v>17</v>
          </cell>
          <cell r="E11">
            <v>52.416666666666664</v>
          </cell>
          <cell r="F11">
            <v>80</v>
          </cell>
          <cell r="G11">
            <v>22</v>
          </cell>
          <cell r="H11">
            <v>15.840000000000002</v>
          </cell>
          <cell r="I11" t="str">
            <v>NE</v>
          </cell>
          <cell r="J11">
            <v>33.480000000000004</v>
          </cell>
          <cell r="K11">
            <v>0</v>
          </cell>
        </row>
        <row r="12">
          <cell r="B12">
            <v>23.387499999999999</v>
          </cell>
          <cell r="C12">
            <v>31.6</v>
          </cell>
          <cell r="D12">
            <v>16.2</v>
          </cell>
          <cell r="E12">
            <v>61.791666666666664</v>
          </cell>
          <cell r="F12">
            <v>92</v>
          </cell>
          <cell r="G12">
            <v>28</v>
          </cell>
          <cell r="H12">
            <v>10.44</v>
          </cell>
          <cell r="I12" t="str">
            <v>SE</v>
          </cell>
          <cell r="J12">
            <v>20.88</v>
          </cell>
          <cell r="K12">
            <v>0</v>
          </cell>
        </row>
        <row r="13">
          <cell r="B13">
            <v>20.7</v>
          </cell>
          <cell r="C13">
            <v>29.1</v>
          </cell>
          <cell r="D13">
            <v>13.1</v>
          </cell>
          <cell r="E13">
            <v>70</v>
          </cell>
          <cell r="F13">
            <v>96</v>
          </cell>
          <cell r="G13">
            <v>28</v>
          </cell>
          <cell r="H13">
            <v>21.240000000000002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23.516666666666666</v>
          </cell>
          <cell r="C14">
            <v>31.7</v>
          </cell>
          <cell r="D14">
            <v>17.600000000000001</v>
          </cell>
          <cell r="E14">
            <v>43.166666666666664</v>
          </cell>
          <cell r="F14">
            <v>68</v>
          </cell>
          <cell r="G14">
            <v>18</v>
          </cell>
          <cell r="H14">
            <v>16.920000000000002</v>
          </cell>
          <cell r="I14" t="str">
            <v>NE</v>
          </cell>
          <cell r="J14">
            <v>39.96</v>
          </cell>
          <cell r="K14">
            <v>0</v>
          </cell>
        </row>
        <row r="15">
          <cell r="B15">
            <v>23.612500000000001</v>
          </cell>
          <cell r="C15">
            <v>30.2</v>
          </cell>
          <cell r="D15">
            <v>16.5</v>
          </cell>
          <cell r="E15">
            <v>50.666666666666664</v>
          </cell>
          <cell r="F15">
            <v>73</v>
          </cell>
          <cell r="G15">
            <v>35</v>
          </cell>
          <cell r="H15">
            <v>11.520000000000001</v>
          </cell>
          <cell r="I15" t="str">
            <v>NO</v>
          </cell>
          <cell r="J15">
            <v>23.759999999999998</v>
          </cell>
          <cell r="K15">
            <v>0</v>
          </cell>
        </row>
        <row r="16">
          <cell r="B16">
            <v>24.645833333333332</v>
          </cell>
          <cell r="C16">
            <v>31.7</v>
          </cell>
          <cell r="D16">
            <v>17.899999999999999</v>
          </cell>
          <cell r="E16">
            <v>58.375</v>
          </cell>
          <cell r="F16">
            <v>79</v>
          </cell>
          <cell r="G16">
            <v>38</v>
          </cell>
          <cell r="H16">
            <v>14.4</v>
          </cell>
          <cell r="I16" t="str">
            <v>NO</v>
          </cell>
          <cell r="J16">
            <v>29.16</v>
          </cell>
          <cell r="K16">
            <v>0</v>
          </cell>
        </row>
        <row r="17">
          <cell r="B17">
            <v>18.362499999999997</v>
          </cell>
          <cell r="C17">
            <v>25.5</v>
          </cell>
          <cell r="D17">
            <v>12.4</v>
          </cell>
          <cell r="E17">
            <v>79.208333333333329</v>
          </cell>
          <cell r="F17">
            <v>94</v>
          </cell>
          <cell r="G17">
            <v>62</v>
          </cell>
          <cell r="H17">
            <v>21.6</v>
          </cell>
          <cell r="I17" t="str">
            <v>S</v>
          </cell>
          <cell r="J17">
            <v>43.92</v>
          </cell>
          <cell r="K17">
            <v>17</v>
          </cell>
        </row>
        <row r="18">
          <cell r="B18">
            <v>15.279166666666669</v>
          </cell>
          <cell r="C18">
            <v>23.5</v>
          </cell>
          <cell r="D18">
            <v>9.1</v>
          </cell>
          <cell r="E18">
            <v>71.625</v>
          </cell>
          <cell r="F18">
            <v>82</v>
          </cell>
          <cell r="G18">
            <v>58</v>
          </cell>
          <cell r="H18">
            <v>18.36</v>
          </cell>
          <cell r="I18" t="str">
            <v>SE</v>
          </cell>
          <cell r="J18">
            <v>37.440000000000005</v>
          </cell>
          <cell r="K18">
            <v>0</v>
          </cell>
        </row>
        <row r="19">
          <cell r="B19">
            <v>18.604166666666668</v>
          </cell>
          <cell r="C19">
            <v>29.5</v>
          </cell>
          <cell r="D19">
            <v>12.2</v>
          </cell>
          <cell r="E19">
            <v>73.208333333333329</v>
          </cell>
          <cell r="F19">
            <v>92</v>
          </cell>
          <cell r="G19">
            <v>40</v>
          </cell>
          <cell r="H19">
            <v>12.96</v>
          </cell>
          <cell r="I19" t="str">
            <v>SE</v>
          </cell>
          <cell r="J19">
            <v>29.52</v>
          </cell>
          <cell r="K19">
            <v>0</v>
          </cell>
        </row>
        <row r="20">
          <cell r="B20">
            <v>22.250000000000004</v>
          </cell>
          <cell r="C20">
            <v>31.8</v>
          </cell>
          <cell r="D20">
            <v>15.1</v>
          </cell>
          <cell r="E20">
            <v>67.041666666666671</v>
          </cell>
          <cell r="F20">
            <v>93</v>
          </cell>
          <cell r="G20">
            <v>31</v>
          </cell>
          <cell r="H20">
            <v>10.8</v>
          </cell>
          <cell r="I20" t="str">
            <v>SE</v>
          </cell>
          <cell r="J20">
            <v>28.8</v>
          </cell>
          <cell r="K20">
            <v>0</v>
          </cell>
        </row>
        <row r="21">
          <cell r="B21">
            <v>23.75</v>
          </cell>
          <cell r="C21">
            <v>31.1</v>
          </cell>
          <cell r="D21">
            <v>18.899999999999999</v>
          </cell>
          <cell r="E21">
            <v>62.916666666666664</v>
          </cell>
          <cell r="F21">
            <v>85</v>
          </cell>
          <cell r="G21">
            <v>29</v>
          </cell>
          <cell r="H21">
            <v>16.559999999999999</v>
          </cell>
          <cell r="I21" t="str">
            <v>SE</v>
          </cell>
          <cell r="J21">
            <v>33.840000000000003</v>
          </cell>
          <cell r="K21">
            <v>0</v>
          </cell>
        </row>
        <row r="22">
          <cell r="B22">
            <v>22.233333333333331</v>
          </cell>
          <cell r="C22">
            <v>31</v>
          </cell>
          <cell r="D22">
            <v>14.9</v>
          </cell>
          <cell r="E22">
            <v>69.208333333333329</v>
          </cell>
          <cell r="F22">
            <v>96</v>
          </cell>
          <cell r="G22">
            <v>32</v>
          </cell>
          <cell r="H22">
            <v>12.96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23.358333333333338</v>
          </cell>
          <cell r="C23">
            <v>32.200000000000003</v>
          </cell>
          <cell r="D23">
            <v>16.600000000000001</v>
          </cell>
          <cell r="E23">
            <v>61.958333333333336</v>
          </cell>
          <cell r="F23">
            <v>88</v>
          </cell>
          <cell r="G23">
            <v>29</v>
          </cell>
          <cell r="H23">
            <v>11.16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22.9375</v>
          </cell>
          <cell r="C24">
            <v>30.2</v>
          </cell>
          <cell r="D24">
            <v>17.100000000000001</v>
          </cell>
          <cell r="E24">
            <v>53.458333333333336</v>
          </cell>
          <cell r="F24">
            <v>78</v>
          </cell>
          <cell r="G24">
            <v>23</v>
          </cell>
          <cell r="H24">
            <v>12.96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23.775000000000002</v>
          </cell>
          <cell r="C25">
            <v>33.200000000000003</v>
          </cell>
          <cell r="D25">
            <v>15.5</v>
          </cell>
          <cell r="E25">
            <v>42.333333333333336</v>
          </cell>
          <cell r="F25">
            <v>63</v>
          </cell>
          <cell r="G25">
            <v>21</v>
          </cell>
          <cell r="H25">
            <v>15.840000000000002</v>
          </cell>
          <cell r="I25" t="str">
            <v>SE</v>
          </cell>
          <cell r="J25">
            <v>39.6</v>
          </cell>
          <cell r="K25">
            <v>0</v>
          </cell>
        </row>
        <row r="26">
          <cell r="B26">
            <v>26.641666666666666</v>
          </cell>
          <cell r="C26">
            <v>34.9</v>
          </cell>
          <cell r="D26">
            <v>19.7</v>
          </cell>
          <cell r="E26">
            <v>38</v>
          </cell>
          <cell r="F26">
            <v>66</v>
          </cell>
          <cell r="G26">
            <v>20</v>
          </cell>
          <cell r="H26">
            <v>16.920000000000002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26.104166666666668</v>
          </cell>
          <cell r="C27">
            <v>34.200000000000003</v>
          </cell>
          <cell r="D27">
            <v>18.2</v>
          </cell>
          <cell r="E27">
            <v>41.375</v>
          </cell>
          <cell r="F27">
            <v>69</v>
          </cell>
          <cell r="G27">
            <v>19</v>
          </cell>
          <cell r="H27">
            <v>18.720000000000002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26.6875</v>
          </cell>
          <cell r="C28">
            <v>33.799999999999997</v>
          </cell>
          <cell r="D28">
            <v>18.3</v>
          </cell>
          <cell r="E28">
            <v>37.333333333333336</v>
          </cell>
          <cell r="F28">
            <v>61</v>
          </cell>
          <cell r="G28">
            <v>22</v>
          </cell>
          <cell r="H28">
            <v>22.32</v>
          </cell>
          <cell r="I28" t="str">
            <v>N</v>
          </cell>
          <cell r="J28">
            <v>46.800000000000004</v>
          </cell>
          <cell r="K28">
            <v>0</v>
          </cell>
        </row>
        <row r="29">
          <cell r="B29">
            <v>25.499999999999996</v>
          </cell>
          <cell r="C29">
            <v>32.799999999999997</v>
          </cell>
          <cell r="D29">
            <v>18.600000000000001</v>
          </cell>
          <cell r="E29">
            <v>53.833333333333336</v>
          </cell>
          <cell r="F29">
            <v>83</v>
          </cell>
          <cell r="G29">
            <v>34</v>
          </cell>
          <cell r="H29">
            <v>16.920000000000002</v>
          </cell>
          <cell r="I29" t="str">
            <v>NO</v>
          </cell>
          <cell r="J29">
            <v>38.159999999999997</v>
          </cell>
          <cell r="K29">
            <v>1.4</v>
          </cell>
        </row>
        <row r="30">
          <cell r="B30">
            <v>16.491666666666667</v>
          </cell>
          <cell r="C30">
            <v>22.9</v>
          </cell>
          <cell r="D30">
            <v>12.3</v>
          </cell>
          <cell r="E30">
            <v>57.916666666666664</v>
          </cell>
          <cell r="F30">
            <v>85</v>
          </cell>
          <cell r="G30">
            <v>30</v>
          </cell>
          <cell r="H30">
            <v>22.32</v>
          </cell>
          <cell r="I30" t="str">
            <v>S</v>
          </cell>
          <cell r="J30">
            <v>42.480000000000004</v>
          </cell>
          <cell r="K30">
            <v>0.4</v>
          </cell>
        </row>
        <row r="31">
          <cell r="B31">
            <v>16.916666666666668</v>
          </cell>
          <cell r="C31">
            <v>24.4</v>
          </cell>
          <cell r="D31">
            <v>11.5</v>
          </cell>
          <cell r="E31">
            <v>51</v>
          </cell>
          <cell r="F31">
            <v>76</v>
          </cell>
          <cell r="G31">
            <v>28</v>
          </cell>
          <cell r="H31">
            <v>18.720000000000002</v>
          </cell>
          <cell r="I31" t="str">
            <v>SE</v>
          </cell>
          <cell r="J31">
            <v>35.64</v>
          </cell>
          <cell r="K31">
            <v>0</v>
          </cell>
        </row>
        <row r="32">
          <cell r="B32">
            <v>18.420833333333334</v>
          </cell>
          <cell r="C32">
            <v>27.4</v>
          </cell>
          <cell r="D32">
            <v>11</v>
          </cell>
          <cell r="E32">
            <v>51.541666666666664</v>
          </cell>
          <cell r="F32">
            <v>82</v>
          </cell>
          <cell r="G32">
            <v>29</v>
          </cell>
          <cell r="H32">
            <v>11.16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23.61666666666666</v>
          </cell>
          <cell r="C33">
            <v>32.299999999999997</v>
          </cell>
          <cell r="D33">
            <v>15.5</v>
          </cell>
          <cell r="E33">
            <v>49.333333333333336</v>
          </cell>
          <cell r="F33">
            <v>72</v>
          </cell>
          <cell r="G33">
            <v>29</v>
          </cell>
          <cell r="H33">
            <v>9.7200000000000006</v>
          </cell>
          <cell r="I33" t="str">
            <v>SE</v>
          </cell>
          <cell r="J33">
            <v>20.16</v>
          </cell>
          <cell r="K33">
            <v>0</v>
          </cell>
        </row>
        <row r="34">
          <cell r="B34">
            <v>26.979166666666668</v>
          </cell>
          <cell r="C34">
            <v>35.1</v>
          </cell>
          <cell r="D34">
            <v>21.1</v>
          </cell>
          <cell r="E34">
            <v>46.041666666666664</v>
          </cell>
          <cell r="F34">
            <v>69</v>
          </cell>
          <cell r="G34">
            <v>26</v>
          </cell>
          <cell r="H34">
            <v>19.8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27.287500000000005</v>
          </cell>
          <cell r="C35">
            <v>34.799999999999997</v>
          </cell>
          <cell r="D35">
            <v>18.600000000000001</v>
          </cell>
          <cell r="E35">
            <v>51.541666666666664</v>
          </cell>
          <cell r="F35">
            <v>79</v>
          </cell>
          <cell r="G35">
            <v>34</v>
          </cell>
          <cell r="H35">
            <v>14.4</v>
          </cell>
          <cell r="I35" t="str">
            <v>NO</v>
          </cell>
          <cell r="J35">
            <v>39.6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24.745833333333334</v>
          </cell>
          <cell r="C5">
            <v>32.700000000000003</v>
          </cell>
          <cell r="D5">
            <v>18.2</v>
          </cell>
          <cell r="E5">
            <v>47.666666666666664</v>
          </cell>
          <cell r="F5">
            <v>70</v>
          </cell>
          <cell r="G5">
            <v>19</v>
          </cell>
          <cell r="H5">
            <v>18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24.670833333333334</v>
          </cell>
          <cell r="C6">
            <v>32.799999999999997</v>
          </cell>
          <cell r="D6">
            <v>16.2</v>
          </cell>
          <cell r="E6">
            <v>46</v>
          </cell>
          <cell r="F6">
            <v>74</v>
          </cell>
          <cell r="G6">
            <v>15</v>
          </cell>
          <cell r="H6">
            <v>14.76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24.629166666666666</v>
          </cell>
          <cell r="C7">
            <v>32.5</v>
          </cell>
          <cell r="D7">
            <v>16.3</v>
          </cell>
          <cell r="E7">
            <v>44.583333333333336</v>
          </cell>
          <cell r="F7">
            <v>71</v>
          </cell>
          <cell r="G7">
            <v>24</v>
          </cell>
          <cell r="H7">
            <v>23.400000000000002</v>
          </cell>
          <cell r="I7" t="str">
            <v>L</v>
          </cell>
          <cell r="J7">
            <v>39.96</v>
          </cell>
          <cell r="K7">
            <v>0</v>
          </cell>
        </row>
        <row r="8">
          <cell r="B8">
            <v>25.149999999999995</v>
          </cell>
          <cell r="C8">
            <v>33.6</v>
          </cell>
          <cell r="D8">
            <v>17.899999999999999</v>
          </cell>
          <cell r="E8">
            <v>48.958333333333336</v>
          </cell>
          <cell r="F8">
            <v>74</v>
          </cell>
          <cell r="G8">
            <v>22</v>
          </cell>
          <cell r="H8">
            <v>20.16</v>
          </cell>
          <cell r="I8" t="str">
            <v>L</v>
          </cell>
          <cell r="J8">
            <v>33.480000000000004</v>
          </cell>
          <cell r="K8">
            <v>0</v>
          </cell>
        </row>
        <row r="9">
          <cell r="B9">
            <v>25.387500000000003</v>
          </cell>
          <cell r="C9">
            <v>32.4</v>
          </cell>
          <cell r="D9">
            <v>19.899999999999999</v>
          </cell>
          <cell r="E9">
            <v>48.291666666666664</v>
          </cell>
          <cell r="F9">
            <v>70</v>
          </cell>
          <cell r="G9">
            <v>24</v>
          </cell>
          <cell r="H9">
            <v>25.92</v>
          </cell>
          <cell r="I9" t="str">
            <v>SE</v>
          </cell>
          <cell r="J9">
            <v>38.159999999999997</v>
          </cell>
          <cell r="K9">
            <v>0</v>
          </cell>
        </row>
        <row r="10">
          <cell r="B10">
            <v>25.8125</v>
          </cell>
          <cell r="C10">
            <v>33.6</v>
          </cell>
          <cell r="D10">
            <v>17.899999999999999</v>
          </cell>
          <cell r="E10">
            <v>41.333333333333336</v>
          </cell>
          <cell r="F10">
            <v>72</v>
          </cell>
          <cell r="G10">
            <v>18</v>
          </cell>
          <cell r="H10">
            <v>21.240000000000002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25.604166666666661</v>
          </cell>
          <cell r="C11">
            <v>33.5</v>
          </cell>
          <cell r="D11">
            <v>19.899999999999999</v>
          </cell>
          <cell r="E11">
            <v>39.291666666666664</v>
          </cell>
          <cell r="F11">
            <v>53</v>
          </cell>
          <cell r="G11">
            <v>18</v>
          </cell>
          <cell r="H11">
            <v>23.040000000000003</v>
          </cell>
          <cell r="I11" t="str">
            <v>L</v>
          </cell>
          <cell r="J11">
            <v>39.24</v>
          </cell>
          <cell r="K11">
            <v>0</v>
          </cell>
        </row>
        <row r="12">
          <cell r="B12">
            <v>24.070833333333336</v>
          </cell>
          <cell r="C12">
            <v>30.3</v>
          </cell>
          <cell r="D12">
            <v>16.8</v>
          </cell>
          <cell r="E12">
            <v>48.916666666666664</v>
          </cell>
          <cell r="F12">
            <v>88</v>
          </cell>
          <cell r="G12">
            <v>24</v>
          </cell>
          <cell r="H12">
            <v>21.6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20.8</v>
          </cell>
          <cell r="C13">
            <v>29.9</v>
          </cell>
          <cell r="D13">
            <v>14.3</v>
          </cell>
          <cell r="E13">
            <v>74.166666666666671</v>
          </cell>
          <cell r="F13">
            <v>98</v>
          </cell>
          <cell r="G13">
            <v>30</v>
          </cell>
          <cell r="H13">
            <v>15.840000000000002</v>
          </cell>
          <cell r="I13" t="str">
            <v>SO</v>
          </cell>
          <cell r="J13">
            <v>30.6</v>
          </cell>
          <cell r="K13">
            <v>0.2</v>
          </cell>
        </row>
        <row r="14">
          <cell r="B14">
            <v>23.062499999999996</v>
          </cell>
          <cell r="C14">
            <v>32.299999999999997</v>
          </cell>
          <cell r="D14">
            <v>15.5</v>
          </cell>
          <cell r="E14">
            <v>51.625</v>
          </cell>
          <cell r="F14">
            <v>84</v>
          </cell>
          <cell r="G14">
            <v>21</v>
          </cell>
          <cell r="H14">
            <v>20.16</v>
          </cell>
          <cell r="I14" t="str">
            <v>N</v>
          </cell>
          <cell r="J14">
            <v>42.12</v>
          </cell>
          <cell r="K14">
            <v>0</v>
          </cell>
        </row>
        <row r="15">
          <cell r="B15">
            <v>25.270833333333332</v>
          </cell>
          <cell r="C15">
            <v>33.6</v>
          </cell>
          <cell r="D15">
            <v>17.899999999999999</v>
          </cell>
          <cell r="E15">
            <v>46.583333333333336</v>
          </cell>
          <cell r="F15">
            <v>75</v>
          </cell>
          <cell r="G15">
            <v>22</v>
          </cell>
          <cell r="H15">
            <v>26.28</v>
          </cell>
          <cell r="I15" t="str">
            <v>L</v>
          </cell>
          <cell r="J15">
            <v>39.96</v>
          </cell>
          <cell r="K15">
            <v>0</v>
          </cell>
        </row>
        <row r="16">
          <cell r="B16">
            <v>25.650000000000002</v>
          </cell>
          <cell r="C16">
            <v>34.1</v>
          </cell>
          <cell r="D16">
            <v>18.100000000000001</v>
          </cell>
          <cell r="E16">
            <v>48.375</v>
          </cell>
          <cell r="F16">
            <v>74</v>
          </cell>
          <cell r="G16">
            <v>22</v>
          </cell>
          <cell r="H16">
            <v>18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23.791666666666668</v>
          </cell>
          <cell r="C17">
            <v>30.3</v>
          </cell>
          <cell r="D17">
            <v>17.7</v>
          </cell>
          <cell r="E17">
            <v>65.041666666666671</v>
          </cell>
          <cell r="F17">
            <v>90</v>
          </cell>
          <cell r="G17">
            <v>49</v>
          </cell>
          <cell r="H17">
            <v>28.44</v>
          </cell>
          <cell r="I17" t="str">
            <v>SO</v>
          </cell>
          <cell r="J17">
            <v>46.800000000000004</v>
          </cell>
          <cell r="K17">
            <v>0</v>
          </cell>
        </row>
        <row r="18">
          <cell r="B18">
            <v>19.912499999999998</v>
          </cell>
          <cell r="C18">
            <v>26.9</v>
          </cell>
          <cell r="D18">
            <v>16.2</v>
          </cell>
          <cell r="E18">
            <v>78.666666666666671</v>
          </cell>
          <cell r="F18">
            <v>95</v>
          </cell>
          <cell r="G18">
            <v>53</v>
          </cell>
          <cell r="H18">
            <v>20.16</v>
          </cell>
          <cell r="I18" t="str">
            <v>SO</v>
          </cell>
          <cell r="J18">
            <v>37.800000000000004</v>
          </cell>
          <cell r="K18">
            <v>0</v>
          </cell>
        </row>
        <row r="19">
          <cell r="B19">
            <v>23.891666666666666</v>
          </cell>
          <cell r="C19">
            <v>33.6</v>
          </cell>
          <cell r="D19">
            <v>16.8</v>
          </cell>
          <cell r="E19">
            <v>62.208333333333336</v>
          </cell>
          <cell r="F19">
            <v>89</v>
          </cell>
          <cell r="G19">
            <v>25</v>
          </cell>
          <cell r="H19">
            <v>25.56</v>
          </cell>
          <cell r="I19" t="str">
            <v>SE</v>
          </cell>
          <cell r="J19">
            <v>36.36</v>
          </cell>
          <cell r="K19">
            <v>0</v>
          </cell>
        </row>
        <row r="20">
          <cell r="B20">
            <v>25.479166666666668</v>
          </cell>
          <cell r="C20">
            <v>32.9</v>
          </cell>
          <cell r="D20">
            <v>18.5</v>
          </cell>
          <cell r="E20">
            <v>46.416666666666664</v>
          </cell>
          <cell r="F20">
            <v>78</v>
          </cell>
          <cell r="G20">
            <v>21</v>
          </cell>
          <cell r="H20">
            <v>23.759999999999998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25.287500000000005</v>
          </cell>
          <cell r="C21">
            <v>32.5</v>
          </cell>
          <cell r="D21">
            <v>19.399999999999999</v>
          </cell>
          <cell r="E21">
            <v>41.625</v>
          </cell>
          <cell r="F21">
            <v>61</v>
          </cell>
          <cell r="G21">
            <v>21</v>
          </cell>
          <cell r="H21">
            <v>19.440000000000001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24.75</v>
          </cell>
          <cell r="C22">
            <v>32.1</v>
          </cell>
          <cell r="D22">
            <v>17.2</v>
          </cell>
          <cell r="E22">
            <v>45.166666666666664</v>
          </cell>
          <cell r="F22">
            <v>72</v>
          </cell>
          <cell r="G22">
            <v>27</v>
          </cell>
          <cell r="H22">
            <v>20.88</v>
          </cell>
          <cell r="I22" t="str">
            <v>SE</v>
          </cell>
          <cell r="J22">
            <v>32.04</v>
          </cell>
          <cell r="K22">
            <v>0</v>
          </cell>
        </row>
        <row r="23">
          <cell r="B23">
            <v>25.520833333333339</v>
          </cell>
          <cell r="C23">
            <v>32.4</v>
          </cell>
          <cell r="D23">
            <v>19.399999999999999</v>
          </cell>
          <cell r="E23">
            <v>46.375</v>
          </cell>
          <cell r="F23">
            <v>66</v>
          </cell>
          <cell r="G23">
            <v>25</v>
          </cell>
          <cell r="H23">
            <v>20.88</v>
          </cell>
          <cell r="I23" t="str">
            <v>SE</v>
          </cell>
          <cell r="J23">
            <v>38.159999999999997</v>
          </cell>
          <cell r="K23">
            <v>0</v>
          </cell>
        </row>
        <row r="24">
          <cell r="B24">
            <v>25.391666666666655</v>
          </cell>
          <cell r="C24">
            <v>33</v>
          </cell>
          <cell r="D24">
            <v>17.8</v>
          </cell>
          <cell r="E24">
            <v>43.416666666666664</v>
          </cell>
          <cell r="F24">
            <v>65</v>
          </cell>
          <cell r="G24">
            <v>23</v>
          </cell>
          <cell r="H24">
            <v>22.32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26.683333333333337</v>
          </cell>
          <cell r="C25">
            <v>34.1</v>
          </cell>
          <cell r="D25">
            <v>19</v>
          </cell>
          <cell r="E25">
            <v>36.083333333333336</v>
          </cell>
          <cell r="F25">
            <v>65</v>
          </cell>
          <cell r="G25">
            <v>17</v>
          </cell>
          <cell r="H25">
            <v>26.28</v>
          </cell>
          <cell r="I25" t="str">
            <v>SE</v>
          </cell>
          <cell r="J25">
            <v>47.88</v>
          </cell>
          <cell r="K25">
            <v>0</v>
          </cell>
        </row>
        <row r="26">
          <cell r="B26">
            <v>26.520833333333332</v>
          </cell>
          <cell r="C26">
            <v>33.9</v>
          </cell>
          <cell r="D26">
            <v>19.8</v>
          </cell>
          <cell r="E26">
            <v>35.333333333333336</v>
          </cell>
          <cell r="F26">
            <v>54</v>
          </cell>
          <cell r="G26">
            <v>16</v>
          </cell>
          <cell r="H26">
            <v>22.68</v>
          </cell>
          <cell r="I26" t="str">
            <v>L</v>
          </cell>
          <cell r="J26">
            <v>38.519999999999996</v>
          </cell>
          <cell r="K26">
            <v>0</v>
          </cell>
        </row>
        <row r="27">
          <cell r="B27">
            <v>26.258333333333336</v>
          </cell>
          <cell r="C27">
            <v>34.1</v>
          </cell>
          <cell r="D27">
            <v>19.7</v>
          </cell>
          <cell r="E27">
            <v>33.875</v>
          </cell>
          <cell r="F27">
            <v>49</v>
          </cell>
          <cell r="G27">
            <v>17</v>
          </cell>
          <cell r="H27">
            <v>23.400000000000002</v>
          </cell>
          <cell r="I27" t="str">
            <v>L</v>
          </cell>
          <cell r="J27">
            <v>42.480000000000004</v>
          </cell>
          <cell r="K27">
            <v>0</v>
          </cell>
        </row>
        <row r="28">
          <cell r="B28">
            <v>26.095833333333335</v>
          </cell>
          <cell r="C28">
            <v>35.200000000000003</v>
          </cell>
          <cell r="D28">
            <v>18.399999999999999</v>
          </cell>
          <cell r="E28">
            <v>35.25</v>
          </cell>
          <cell r="F28">
            <v>61</v>
          </cell>
          <cell r="G28">
            <v>15</v>
          </cell>
          <cell r="H28">
            <v>22.68</v>
          </cell>
          <cell r="I28" t="str">
            <v>L</v>
          </cell>
          <cell r="J28">
            <v>51.84</v>
          </cell>
          <cell r="K28">
            <v>0</v>
          </cell>
        </row>
        <row r="29">
          <cell r="B29">
            <v>26.358333333333338</v>
          </cell>
          <cell r="C29">
            <v>34.200000000000003</v>
          </cell>
          <cell r="D29">
            <v>18</v>
          </cell>
          <cell r="E29">
            <v>40.25</v>
          </cell>
          <cell r="F29">
            <v>64</v>
          </cell>
          <cell r="G29">
            <v>22</v>
          </cell>
          <cell r="H29">
            <v>25.56</v>
          </cell>
          <cell r="I29" t="str">
            <v>L</v>
          </cell>
          <cell r="J29">
            <v>45.72</v>
          </cell>
          <cell r="K29">
            <v>0</v>
          </cell>
        </row>
        <row r="30">
          <cell r="B30">
            <v>22.191666666666674</v>
          </cell>
          <cell r="C30">
            <v>28</v>
          </cell>
          <cell r="D30">
            <v>17.100000000000001</v>
          </cell>
          <cell r="E30">
            <v>74.208333333333329</v>
          </cell>
          <cell r="F30">
            <v>98</v>
          </cell>
          <cell r="G30">
            <v>48</v>
          </cell>
          <cell r="H30">
            <v>19.440000000000001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20.020833333333332</v>
          </cell>
          <cell r="C31">
            <v>27.2</v>
          </cell>
          <cell r="D31">
            <v>14.7</v>
          </cell>
          <cell r="E31">
            <v>47.25</v>
          </cell>
          <cell r="F31">
            <v>69</v>
          </cell>
          <cell r="G31">
            <v>32</v>
          </cell>
          <cell r="H31">
            <v>40.32</v>
          </cell>
          <cell r="I31" t="str">
            <v>SE</v>
          </cell>
          <cell r="J31">
            <v>54</v>
          </cell>
          <cell r="K31">
            <v>0</v>
          </cell>
        </row>
        <row r="32">
          <cell r="B32">
            <v>23.229166666666668</v>
          </cell>
          <cell r="C32">
            <v>32.200000000000003</v>
          </cell>
          <cell r="D32">
            <v>16.600000000000001</v>
          </cell>
          <cell r="E32">
            <v>50.458333333333336</v>
          </cell>
          <cell r="F32">
            <v>70</v>
          </cell>
          <cell r="G32">
            <v>29</v>
          </cell>
          <cell r="H32">
            <v>23.759999999999998</v>
          </cell>
          <cell r="I32" t="str">
            <v>S</v>
          </cell>
          <cell r="J32">
            <v>29.52</v>
          </cell>
          <cell r="K32">
            <v>0</v>
          </cell>
        </row>
        <row r="33">
          <cell r="B33">
            <v>25.779166666666665</v>
          </cell>
          <cell r="C33">
            <v>34.799999999999997</v>
          </cell>
          <cell r="D33">
            <v>18.899999999999999</v>
          </cell>
          <cell r="E33">
            <v>48.791666666666664</v>
          </cell>
          <cell r="F33">
            <v>71</v>
          </cell>
          <cell r="G33">
            <v>26</v>
          </cell>
          <cell r="H33">
            <v>15.840000000000002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27.945833333333336</v>
          </cell>
          <cell r="C34">
            <v>37</v>
          </cell>
          <cell r="D34">
            <v>19</v>
          </cell>
          <cell r="E34">
            <v>44.5</v>
          </cell>
          <cell r="F34">
            <v>75</v>
          </cell>
          <cell r="G34">
            <v>19</v>
          </cell>
          <cell r="H34">
            <v>24.840000000000003</v>
          </cell>
          <cell r="I34" t="str">
            <v>SE</v>
          </cell>
          <cell r="J34">
            <v>39.6</v>
          </cell>
          <cell r="K34">
            <v>0</v>
          </cell>
        </row>
        <row r="35">
          <cell r="B35">
            <v>28.133333333333329</v>
          </cell>
          <cell r="C35">
            <v>34.9</v>
          </cell>
          <cell r="D35">
            <v>20.7</v>
          </cell>
          <cell r="E35">
            <v>49.5</v>
          </cell>
          <cell r="F35">
            <v>72</v>
          </cell>
          <cell r="G35">
            <v>29</v>
          </cell>
          <cell r="H35">
            <v>25.2</v>
          </cell>
          <cell r="I35" t="str">
            <v>O</v>
          </cell>
          <cell r="J35">
            <v>41.04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22.075000000000003</v>
          </cell>
          <cell r="C5">
            <v>32</v>
          </cell>
          <cell r="D5">
            <v>14.7</v>
          </cell>
          <cell r="E5">
            <v>63.375</v>
          </cell>
          <cell r="F5">
            <v>95</v>
          </cell>
          <cell r="G5">
            <v>22</v>
          </cell>
          <cell r="H5">
            <v>10.44</v>
          </cell>
          <cell r="I5" t="str">
            <v>NE</v>
          </cell>
          <cell r="J5">
            <v>24.12</v>
          </cell>
          <cell r="K5">
            <v>0</v>
          </cell>
        </row>
        <row r="6">
          <cell r="B6">
            <v>22.283333333333335</v>
          </cell>
          <cell r="C6">
            <v>32.9</v>
          </cell>
          <cell r="D6">
            <v>14.9</v>
          </cell>
          <cell r="E6">
            <v>59.416666666666664</v>
          </cell>
          <cell r="F6">
            <v>95</v>
          </cell>
          <cell r="G6">
            <v>18</v>
          </cell>
          <cell r="H6">
            <v>10.44</v>
          </cell>
          <cell r="I6" t="str">
            <v>NO</v>
          </cell>
          <cell r="J6">
            <v>21.96</v>
          </cell>
          <cell r="K6">
            <v>0</v>
          </cell>
        </row>
        <row r="7">
          <cell r="B7">
            <v>22.787499999999994</v>
          </cell>
          <cell r="C7">
            <v>33.700000000000003</v>
          </cell>
          <cell r="D7">
            <v>14.8</v>
          </cell>
          <cell r="E7">
            <v>57.166666666666664</v>
          </cell>
          <cell r="F7">
            <v>93</v>
          </cell>
          <cell r="G7">
            <v>16</v>
          </cell>
          <cell r="H7">
            <v>8.2799999999999994</v>
          </cell>
          <cell r="I7" t="str">
            <v>NO</v>
          </cell>
          <cell r="J7">
            <v>23.400000000000002</v>
          </cell>
          <cell r="K7">
            <v>0</v>
          </cell>
        </row>
        <row r="8">
          <cell r="B8">
            <v>24.458333333333332</v>
          </cell>
          <cell r="C8">
            <v>34.6</v>
          </cell>
          <cell r="D8">
            <v>16.600000000000001</v>
          </cell>
          <cell r="E8">
            <v>52.666666666666664</v>
          </cell>
          <cell r="F8">
            <v>85</v>
          </cell>
          <cell r="G8">
            <v>20</v>
          </cell>
          <cell r="H8">
            <v>10.8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24.925000000000001</v>
          </cell>
          <cell r="C9">
            <v>33.5</v>
          </cell>
          <cell r="D9">
            <v>18</v>
          </cell>
          <cell r="E9">
            <v>55.375</v>
          </cell>
          <cell r="F9">
            <v>82</v>
          </cell>
          <cell r="G9">
            <v>29</v>
          </cell>
          <cell r="H9">
            <v>8.64</v>
          </cell>
          <cell r="I9" t="str">
            <v>L</v>
          </cell>
          <cell r="J9">
            <v>25.2</v>
          </cell>
          <cell r="K9">
            <v>0</v>
          </cell>
        </row>
        <row r="10">
          <cell r="B10">
            <v>22.399999999999995</v>
          </cell>
          <cell r="C10">
            <v>31</v>
          </cell>
          <cell r="D10">
            <v>14.5</v>
          </cell>
          <cell r="E10">
            <v>50.291666666666664</v>
          </cell>
          <cell r="F10">
            <v>68</v>
          </cell>
          <cell r="G10">
            <v>31</v>
          </cell>
          <cell r="H10">
            <v>6.84</v>
          </cell>
          <cell r="I10" t="str">
            <v>SE</v>
          </cell>
          <cell r="J10">
            <v>20.88</v>
          </cell>
          <cell r="K10">
            <v>0</v>
          </cell>
        </row>
        <row r="11">
          <cell r="B11">
            <v>23.462500000000006</v>
          </cell>
          <cell r="C11">
            <v>32.1</v>
          </cell>
          <cell r="D11">
            <v>16.100000000000001</v>
          </cell>
          <cell r="E11">
            <v>57.791666666666664</v>
          </cell>
          <cell r="F11">
            <v>84</v>
          </cell>
          <cell r="G11">
            <v>28</v>
          </cell>
          <cell r="H11">
            <v>12.24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23.650000000000002</v>
          </cell>
          <cell r="C12">
            <v>33.5</v>
          </cell>
          <cell r="D12">
            <v>15.9</v>
          </cell>
          <cell r="E12">
            <v>54.25</v>
          </cell>
          <cell r="F12">
            <v>84</v>
          </cell>
          <cell r="G12">
            <v>20</v>
          </cell>
          <cell r="H12">
            <v>6.48</v>
          </cell>
          <cell r="I12" t="str">
            <v>NE</v>
          </cell>
          <cell r="J12">
            <v>20.16</v>
          </cell>
          <cell r="K12">
            <v>0</v>
          </cell>
        </row>
        <row r="13">
          <cell r="B13">
            <v>22.204166666666666</v>
          </cell>
          <cell r="C13">
            <v>30.8</v>
          </cell>
          <cell r="D13">
            <v>15.7</v>
          </cell>
          <cell r="E13">
            <v>56.708333333333336</v>
          </cell>
          <cell r="F13">
            <v>87</v>
          </cell>
          <cell r="G13">
            <v>29</v>
          </cell>
          <cell r="H13">
            <v>8.64</v>
          </cell>
          <cell r="I13" t="str">
            <v>S</v>
          </cell>
          <cell r="J13">
            <v>25.56</v>
          </cell>
          <cell r="K13">
            <v>0</v>
          </cell>
        </row>
        <row r="14">
          <cell r="B14">
            <v>22.350000000000005</v>
          </cell>
          <cell r="C14">
            <v>31.3</v>
          </cell>
          <cell r="D14">
            <v>14.9</v>
          </cell>
          <cell r="E14">
            <v>52.125</v>
          </cell>
          <cell r="F14">
            <v>84</v>
          </cell>
          <cell r="G14">
            <v>21</v>
          </cell>
          <cell r="H14">
            <v>13.32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23.079166666666666</v>
          </cell>
          <cell r="C15">
            <v>33.9</v>
          </cell>
          <cell r="D15">
            <v>14.3</v>
          </cell>
          <cell r="E15">
            <v>49.166666666666664</v>
          </cell>
          <cell r="F15">
            <v>77</v>
          </cell>
          <cell r="G15">
            <v>20</v>
          </cell>
          <cell r="H15">
            <v>12.6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25.787500000000005</v>
          </cell>
          <cell r="C16">
            <v>35.6</v>
          </cell>
          <cell r="D16">
            <v>17.600000000000001</v>
          </cell>
          <cell r="E16">
            <v>50.791666666666664</v>
          </cell>
          <cell r="F16">
            <v>83</v>
          </cell>
          <cell r="G16">
            <v>23</v>
          </cell>
          <cell r="H16">
            <v>6.84</v>
          </cell>
          <cell r="I16" t="str">
            <v>N</v>
          </cell>
          <cell r="J16">
            <v>21.6</v>
          </cell>
          <cell r="K16">
            <v>0</v>
          </cell>
        </row>
        <row r="17">
          <cell r="B17">
            <v>23.249999999999996</v>
          </cell>
          <cell r="C17">
            <v>27.8</v>
          </cell>
          <cell r="D17">
            <v>20.8</v>
          </cell>
          <cell r="E17">
            <v>66.708333333333329</v>
          </cell>
          <cell r="F17">
            <v>84</v>
          </cell>
          <cell r="G17">
            <v>43</v>
          </cell>
          <cell r="H17">
            <v>21.6</v>
          </cell>
          <cell r="I17" t="str">
            <v>S</v>
          </cell>
          <cell r="J17">
            <v>45.72</v>
          </cell>
          <cell r="K17">
            <v>0</v>
          </cell>
        </row>
        <row r="18">
          <cell r="B18">
            <v>20.075000000000003</v>
          </cell>
          <cell r="C18">
            <v>27.3</v>
          </cell>
          <cell r="D18">
            <v>15</v>
          </cell>
          <cell r="E18">
            <v>64.25</v>
          </cell>
          <cell r="F18">
            <v>92</v>
          </cell>
          <cell r="G18">
            <v>36</v>
          </cell>
          <cell r="H18">
            <v>13.68</v>
          </cell>
          <cell r="I18" t="str">
            <v>SE</v>
          </cell>
          <cell r="J18">
            <v>30.240000000000002</v>
          </cell>
          <cell r="K18">
            <v>0</v>
          </cell>
        </row>
        <row r="19">
          <cell r="B19">
            <v>21.216666666666672</v>
          </cell>
          <cell r="C19">
            <v>30.7</v>
          </cell>
          <cell r="D19">
            <v>14.8</v>
          </cell>
          <cell r="E19">
            <v>60.291666666666664</v>
          </cell>
          <cell r="F19">
            <v>81</v>
          </cell>
          <cell r="G19">
            <v>31</v>
          </cell>
          <cell r="H19">
            <v>11.16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25.049999999999997</v>
          </cell>
          <cell r="C20">
            <v>32.200000000000003</v>
          </cell>
          <cell r="D20">
            <v>19.5</v>
          </cell>
          <cell r="E20">
            <v>52.375</v>
          </cell>
          <cell r="F20">
            <v>77</v>
          </cell>
          <cell r="G20">
            <v>29</v>
          </cell>
          <cell r="H20">
            <v>15.840000000000002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24.299999999999997</v>
          </cell>
          <cell r="C21">
            <v>32.1</v>
          </cell>
          <cell r="D21">
            <v>18.399999999999999</v>
          </cell>
          <cell r="E21">
            <v>55.625</v>
          </cell>
          <cell r="F21">
            <v>77</v>
          </cell>
          <cell r="G21">
            <v>29</v>
          </cell>
          <cell r="H21">
            <v>9.7200000000000006</v>
          </cell>
          <cell r="I21" t="str">
            <v>L</v>
          </cell>
          <cell r="J21">
            <v>21.240000000000002</v>
          </cell>
          <cell r="K21">
            <v>0</v>
          </cell>
        </row>
        <row r="22">
          <cell r="B22">
            <v>24.850000000000005</v>
          </cell>
          <cell r="C22">
            <v>33</v>
          </cell>
          <cell r="D22">
            <v>18.2</v>
          </cell>
          <cell r="E22">
            <v>57.666666666666664</v>
          </cell>
          <cell r="F22">
            <v>89</v>
          </cell>
          <cell r="G22">
            <v>30</v>
          </cell>
          <cell r="H22">
            <v>6.84</v>
          </cell>
          <cell r="I22" t="str">
            <v>S</v>
          </cell>
          <cell r="J22">
            <v>20.16</v>
          </cell>
          <cell r="K22">
            <v>0</v>
          </cell>
        </row>
        <row r="23">
          <cell r="B23">
            <v>25.241666666666664</v>
          </cell>
          <cell r="C23">
            <v>33.700000000000003</v>
          </cell>
          <cell r="D23">
            <v>18.100000000000001</v>
          </cell>
          <cell r="E23">
            <v>52.416666666666664</v>
          </cell>
          <cell r="F23">
            <v>78</v>
          </cell>
          <cell r="G23">
            <v>26</v>
          </cell>
          <cell r="H23">
            <v>12.6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23.508333333333336</v>
          </cell>
          <cell r="C24">
            <v>32.5</v>
          </cell>
          <cell r="D24">
            <v>15.6</v>
          </cell>
          <cell r="E24">
            <v>47.166666666666664</v>
          </cell>
          <cell r="F24">
            <v>73</v>
          </cell>
          <cell r="G24">
            <v>12</v>
          </cell>
          <cell r="H24">
            <v>6.48</v>
          </cell>
          <cell r="I24" t="str">
            <v>S</v>
          </cell>
          <cell r="J24">
            <v>17.28</v>
          </cell>
          <cell r="K24">
            <v>0</v>
          </cell>
        </row>
        <row r="25">
          <cell r="B25">
            <v>23.841666666666665</v>
          </cell>
          <cell r="C25">
            <v>34.200000000000003</v>
          </cell>
          <cell r="D25">
            <v>15.6</v>
          </cell>
          <cell r="E25">
            <v>45.75</v>
          </cell>
          <cell r="F25">
            <v>75</v>
          </cell>
          <cell r="G25">
            <v>17</v>
          </cell>
          <cell r="H25">
            <v>11.16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25.116666666666664</v>
          </cell>
          <cell r="C26">
            <v>36</v>
          </cell>
          <cell r="D26">
            <v>16.899999999999999</v>
          </cell>
          <cell r="E26">
            <v>49.833333333333336</v>
          </cell>
          <cell r="F26">
            <v>85</v>
          </cell>
          <cell r="G26">
            <v>18</v>
          </cell>
          <cell r="H26">
            <v>10.08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25.549999999999997</v>
          </cell>
          <cell r="C27">
            <v>35.299999999999997</v>
          </cell>
          <cell r="D27">
            <v>16.7</v>
          </cell>
          <cell r="E27">
            <v>44.416666666666664</v>
          </cell>
          <cell r="F27">
            <v>78</v>
          </cell>
          <cell r="G27">
            <v>15</v>
          </cell>
          <cell r="H27">
            <v>13.32</v>
          </cell>
          <cell r="I27" t="str">
            <v>NE</v>
          </cell>
          <cell r="J27">
            <v>28.44</v>
          </cell>
          <cell r="K27">
            <v>0</v>
          </cell>
        </row>
        <row r="28">
          <cell r="B28">
            <v>26.454166666666666</v>
          </cell>
          <cell r="C28">
            <v>35.799999999999997</v>
          </cell>
          <cell r="D28">
            <v>18.5</v>
          </cell>
          <cell r="E28">
            <v>43.125</v>
          </cell>
          <cell r="F28">
            <v>82</v>
          </cell>
          <cell r="G28">
            <v>14</v>
          </cell>
          <cell r="H28">
            <v>16.920000000000002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27.287499999999998</v>
          </cell>
          <cell r="C29">
            <v>36.700000000000003</v>
          </cell>
          <cell r="D29">
            <v>18.5</v>
          </cell>
          <cell r="E29">
            <v>35.5</v>
          </cell>
          <cell r="F29">
            <v>65</v>
          </cell>
          <cell r="G29">
            <v>14</v>
          </cell>
          <cell r="H29">
            <v>12.6</v>
          </cell>
          <cell r="I29" t="str">
            <v>N</v>
          </cell>
          <cell r="J29">
            <v>36.72</v>
          </cell>
          <cell r="K29">
            <v>0</v>
          </cell>
        </row>
        <row r="30">
          <cell r="B30">
            <v>22.433333333333334</v>
          </cell>
          <cell r="C30">
            <v>30.1</v>
          </cell>
          <cell r="D30">
            <v>17.100000000000001</v>
          </cell>
          <cell r="E30">
            <v>51.416666666666664</v>
          </cell>
          <cell r="F30">
            <v>82</v>
          </cell>
          <cell r="G30">
            <v>23</v>
          </cell>
          <cell r="H30">
            <v>15.120000000000001</v>
          </cell>
          <cell r="I30" t="str">
            <v>S</v>
          </cell>
          <cell r="J30">
            <v>29.880000000000003</v>
          </cell>
          <cell r="K30">
            <v>0</v>
          </cell>
        </row>
        <row r="31">
          <cell r="B31">
            <v>20.354166666666668</v>
          </cell>
          <cell r="C31">
            <v>27.2</v>
          </cell>
          <cell r="D31">
            <v>16.399999999999999</v>
          </cell>
          <cell r="E31">
            <v>36.125</v>
          </cell>
          <cell r="F31">
            <v>55</v>
          </cell>
          <cell r="G31">
            <v>17</v>
          </cell>
          <cell r="H31">
            <v>14.04</v>
          </cell>
          <cell r="I31" t="str">
            <v>S</v>
          </cell>
          <cell r="J31">
            <v>29.52</v>
          </cell>
          <cell r="K31">
            <v>0</v>
          </cell>
        </row>
        <row r="32">
          <cell r="B32">
            <v>22.404166666666665</v>
          </cell>
          <cell r="C32">
            <v>32.4</v>
          </cell>
          <cell r="D32">
            <v>14.9</v>
          </cell>
          <cell r="E32">
            <v>43.333333333333336</v>
          </cell>
          <cell r="F32">
            <v>78</v>
          </cell>
          <cell r="G32">
            <v>21</v>
          </cell>
          <cell r="H32">
            <v>9.3600000000000012</v>
          </cell>
          <cell r="I32" t="str">
            <v>S</v>
          </cell>
          <cell r="J32">
            <v>20.88</v>
          </cell>
          <cell r="K32">
            <v>0</v>
          </cell>
        </row>
        <row r="33">
          <cell r="B33">
            <v>24.833333333333339</v>
          </cell>
          <cell r="C33">
            <v>33.700000000000003</v>
          </cell>
          <cell r="D33">
            <v>17.2</v>
          </cell>
          <cell r="E33">
            <v>42.958333333333336</v>
          </cell>
          <cell r="F33">
            <v>68</v>
          </cell>
          <cell r="G33">
            <v>26</v>
          </cell>
          <cell r="H33">
            <v>5.7600000000000007</v>
          </cell>
          <cell r="I33" t="str">
            <v>S</v>
          </cell>
          <cell r="J33">
            <v>17.28</v>
          </cell>
          <cell r="K33">
            <v>0</v>
          </cell>
        </row>
        <row r="34">
          <cell r="B34">
            <v>26.245833333333341</v>
          </cell>
          <cell r="C34">
            <v>36</v>
          </cell>
          <cell r="D34">
            <v>18.100000000000001</v>
          </cell>
          <cell r="E34">
            <v>47.625</v>
          </cell>
          <cell r="F34">
            <v>72</v>
          </cell>
          <cell r="G34">
            <v>23</v>
          </cell>
          <cell r="H34">
            <v>8.64</v>
          </cell>
          <cell r="I34" t="str">
            <v>S</v>
          </cell>
          <cell r="J34">
            <v>18.720000000000002</v>
          </cell>
          <cell r="K34">
            <v>0</v>
          </cell>
        </row>
        <row r="35">
          <cell r="B35">
            <v>28.412499999999998</v>
          </cell>
          <cell r="C35">
            <v>38.6</v>
          </cell>
          <cell r="D35">
            <v>21.1</v>
          </cell>
          <cell r="E35">
            <v>43.708333333333336</v>
          </cell>
          <cell r="F35">
            <v>71</v>
          </cell>
          <cell r="G35">
            <v>17</v>
          </cell>
          <cell r="H35">
            <v>15.840000000000002</v>
          </cell>
          <cell r="I35" t="str">
            <v>N</v>
          </cell>
          <cell r="J35">
            <v>33.119999999999997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31.785714285714285</v>
          </cell>
          <cell r="C29">
            <v>33.9</v>
          </cell>
          <cell r="D29">
            <v>25.1</v>
          </cell>
          <cell r="E29">
            <v>43.571428571428569</v>
          </cell>
          <cell r="F29">
            <v>70</v>
          </cell>
          <cell r="G29">
            <v>39</v>
          </cell>
          <cell r="H29">
            <v>15.48</v>
          </cell>
          <cell r="I29" t="str">
            <v>NO</v>
          </cell>
          <cell r="J29">
            <v>36.72</v>
          </cell>
          <cell r="K29">
            <v>0</v>
          </cell>
        </row>
        <row r="30">
          <cell r="B30">
            <v>20.233333333333334</v>
          </cell>
          <cell r="C30">
            <v>22.4</v>
          </cell>
          <cell r="D30">
            <v>16.7</v>
          </cell>
          <cell r="E30">
            <v>37.75</v>
          </cell>
          <cell r="F30">
            <v>61</v>
          </cell>
          <cell r="G30">
            <v>27</v>
          </cell>
          <cell r="H30">
            <v>19.8</v>
          </cell>
          <cell r="I30" t="str">
            <v>SE</v>
          </cell>
          <cell r="J30">
            <v>39.96</v>
          </cell>
          <cell r="K30">
            <v>0</v>
          </cell>
        </row>
        <row r="31">
          <cell r="B31">
            <v>21.815384615384616</v>
          </cell>
          <cell r="C31">
            <v>26.1</v>
          </cell>
          <cell r="D31">
            <v>15.5</v>
          </cell>
          <cell r="E31">
            <v>42.846153846153847</v>
          </cell>
          <cell r="F31">
            <v>74</v>
          </cell>
          <cell r="G31">
            <v>27</v>
          </cell>
          <cell r="H31">
            <v>16.2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20.816666666666663</v>
          </cell>
          <cell r="C32">
            <v>29.9</v>
          </cell>
          <cell r="D32">
            <v>14</v>
          </cell>
          <cell r="E32">
            <v>54.166666666666664</v>
          </cell>
          <cell r="F32">
            <v>78</v>
          </cell>
          <cell r="G32">
            <v>28</v>
          </cell>
          <cell r="H32">
            <v>11.520000000000001</v>
          </cell>
          <cell r="I32" t="str">
            <v>SE</v>
          </cell>
          <cell r="J32">
            <v>21.96</v>
          </cell>
          <cell r="K32">
            <v>0</v>
          </cell>
        </row>
        <row r="33">
          <cell r="B33">
            <v>23.629166666666674</v>
          </cell>
          <cell r="C33">
            <v>33.700000000000003</v>
          </cell>
          <cell r="D33">
            <v>15.6</v>
          </cell>
          <cell r="E33">
            <v>64.541666666666671</v>
          </cell>
          <cell r="F33">
            <v>91</v>
          </cell>
          <cell r="G33">
            <v>29</v>
          </cell>
          <cell r="H33">
            <v>6.48</v>
          </cell>
          <cell r="I33" t="str">
            <v>S</v>
          </cell>
          <cell r="J33">
            <v>16.2</v>
          </cell>
          <cell r="K33">
            <v>0</v>
          </cell>
        </row>
        <row r="34">
          <cell r="B34">
            <v>27.98</v>
          </cell>
          <cell r="C34">
            <v>35.9</v>
          </cell>
          <cell r="D34">
            <v>19.5</v>
          </cell>
          <cell r="E34">
            <v>62.2</v>
          </cell>
          <cell r="F34">
            <v>93</v>
          </cell>
          <cell r="G34">
            <v>30</v>
          </cell>
          <cell r="H34">
            <v>9</v>
          </cell>
          <cell r="I34" t="str">
            <v>NO</v>
          </cell>
          <cell r="J34">
            <v>27</v>
          </cell>
          <cell r="K34">
            <v>0</v>
          </cell>
        </row>
        <row r="35">
          <cell r="B35">
            <v>26.641666666666662</v>
          </cell>
          <cell r="C35">
            <v>36</v>
          </cell>
          <cell r="D35">
            <v>19.2</v>
          </cell>
          <cell r="E35">
            <v>69.375</v>
          </cell>
          <cell r="F35">
            <v>96</v>
          </cell>
          <cell r="G35">
            <v>35</v>
          </cell>
          <cell r="H35">
            <v>12.96</v>
          </cell>
          <cell r="I35" t="str">
            <v>SE</v>
          </cell>
          <cell r="J35">
            <v>31.319999999999997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23.25</v>
          </cell>
          <cell r="C5">
            <v>30.8</v>
          </cell>
          <cell r="D5">
            <v>17.5</v>
          </cell>
          <cell r="E5">
            <v>52.833333333333336</v>
          </cell>
          <cell r="F5">
            <v>84</v>
          </cell>
          <cell r="G5">
            <v>24</v>
          </cell>
          <cell r="H5">
            <v>16.2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23.516666666666669</v>
          </cell>
          <cell r="C6">
            <v>30.9</v>
          </cell>
          <cell r="D6">
            <v>16.3</v>
          </cell>
          <cell r="E6">
            <v>48.791666666666664</v>
          </cell>
          <cell r="F6">
            <v>82</v>
          </cell>
          <cell r="G6">
            <v>24</v>
          </cell>
          <cell r="H6">
            <v>14.04</v>
          </cell>
          <cell r="I6" t="str">
            <v>L</v>
          </cell>
          <cell r="J6">
            <v>29.52</v>
          </cell>
          <cell r="K6">
            <v>0</v>
          </cell>
        </row>
        <row r="7">
          <cell r="B7">
            <v>24.208333333333332</v>
          </cell>
          <cell r="C7">
            <v>31.9</v>
          </cell>
          <cell r="D7">
            <v>17.100000000000001</v>
          </cell>
          <cell r="E7">
            <v>38.458333333333336</v>
          </cell>
          <cell r="F7">
            <v>63</v>
          </cell>
          <cell r="G7">
            <v>19</v>
          </cell>
          <cell r="H7">
            <v>15.48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25.433333333333334</v>
          </cell>
          <cell r="C8">
            <v>32.799999999999997</v>
          </cell>
          <cell r="D8">
            <v>19.5</v>
          </cell>
          <cell r="E8">
            <v>38.208333333333336</v>
          </cell>
          <cell r="F8">
            <v>58</v>
          </cell>
          <cell r="G8">
            <v>20</v>
          </cell>
          <cell r="H8">
            <v>21.96</v>
          </cell>
          <cell r="I8" t="str">
            <v>NE</v>
          </cell>
          <cell r="J8">
            <v>42.84</v>
          </cell>
          <cell r="K8">
            <v>0</v>
          </cell>
        </row>
        <row r="9">
          <cell r="B9">
            <v>23.829166666666666</v>
          </cell>
          <cell r="C9">
            <v>28.6</v>
          </cell>
          <cell r="D9">
            <v>19.100000000000001</v>
          </cell>
          <cell r="E9">
            <v>54.666666666666664</v>
          </cell>
          <cell r="F9">
            <v>72</v>
          </cell>
          <cell r="G9">
            <v>39</v>
          </cell>
          <cell r="H9">
            <v>26.64</v>
          </cell>
          <cell r="I9" t="str">
            <v>SE</v>
          </cell>
          <cell r="J9">
            <v>43.92</v>
          </cell>
          <cell r="K9">
            <v>0</v>
          </cell>
        </row>
        <row r="10">
          <cell r="B10">
            <v>19.754166666666666</v>
          </cell>
          <cell r="C10">
            <v>27.1</v>
          </cell>
          <cell r="D10">
            <v>13.2</v>
          </cell>
          <cell r="E10">
            <v>58.75</v>
          </cell>
          <cell r="F10">
            <v>80</v>
          </cell>
          <cell r="G10">
            <v>37</v>
          </cell>
          <cell r="H10">
            <v>28.44</v>
          </cell>
          <cell r="I10" t="str">
            <v>L</v>
          </cell>
          <cell r="J10">
            <v>41.76</v>
          </cell>
          <cell r="K10">
            <v>0</v>
          </cell>
        </row>
        <row r="11">
          <cell r="B11">
            <v>23.345833333333331</v>
          </cell>
          <cell r="C11">
            <v>30.5</v>
          </cell>
          <cell r="D11">
            <v>18</v>
          </cell>
          <cell r="E11">
            <v>56.333333333333336</v>
          </cell>
          <cell r="F11">
            <v>77</v>
          </cell>
          <cell r="G11">
            <v>35</v>
          </cell>
          <cell r="H11">
            <v>18.720000000000002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24.308333333333337</v>
          </cell>
          <cell r="C12">
            <v>30.3</v>
          </cell>
          <cell r="D12">
            <v>17.399999999999999</v>
          </cell>
          <cell r="E12">
            <v>51.541666666666664</v>
          </cell>
          <cell r="F12">
            <v>85</v>
          </cell>
          <cell r="G12">
            <v>25</v>
          </cell>
          <cell r="H12">
            <v>12.96</v>
          </cell>
          <cell r="I12" t="str">
            <v>L</v>
          </cell>
          <cell r="J12">
            <v>21.6</v>
          </cell>
          <cell r="K12">
            <v>0</v>
          </cell>
        </row>
        <row r="13">
          <cell r="B13">
            <v>21.674999999999994</v>
          </cell>
          <cell r="C13">
            <v>27.1</v>
          </cell>
          <cell r="D13">
            <v>15.6</v>
          </cell>
          <cell r="E13">
            <v>61.208333333333336</v>
          </cell>
          <cell r="F13">
            <v>89</v>
          </cell>
          <cell r="G13">
            <v>38</v>
          </cell>
          <cell r="H13">
            <v>28.44</v>
          </cell>
          <cell r="I13" t="str">
            <v>SE</v>
          </cell>
          <cell r="J13">
            <v>40.680000000000007</v>
          </cell>
          <cell r="K13">
            <v>0</v>
          </cell>
        </row>
        <row r="14">
          <cell r="B14">
            <v>22.387499999999999</v>
          </cell>
          <cell r="C14">
            <v>29.8</v>
          </cell>
          <cell r="D14">
            <v>16.2</v>
          </cell>
          <cell r="E14">
            <v>54.916666666666664</v>
          </cell>
          <cell r="F14">
            <v>88</v>
          </cell>
          <cell r="G14">
            <v>23</v>
          </cell>
          <cell r="H14">
            <v>20.52</v>
          </cell>
          <cell r="I14" t="str">
            <v>L</v>
          </cell>
          <cell r="J14">
            <v>37.440000000000005</v>
          </cell>
          <cell r="K14">
            <v>0</v>
          </cell>
        </row>
        <row r="15">
          <cell r="B15">
            <v>23.754166666666663</v>
          </cell>
          <cell r="C15">
            <v>31.2</v>
          </cell>
          <cell r="D15">
            <v>17.5</v>
          </cell>
          <cell r="E15">
            <v>44.125</v>
          </cell>
          <cell r="F15">
            <v>70</v>
          </cell>
          <cell r="G15">
            <v>24</v>
          </cell>
          <cell r="H15">
            <v>17.64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26.287499999999998</v>
          </cell>
          <cell r="C16">
            <v>33.5</v>
          </cell>
          <cell r="D16">
            <v>19.8</v>
          </cell>
          <cell r="E16">
            <v>41.375</v>
          </cell>
          <cell r="F16">
            <v>57</v>
          </cell>
          <cell r="G16">
            <v>27</v>
          </cell>
          <cell r="H16">
            <v>19.8</v>
          </cell>
          <cell r="I16" t="str">
            <v>NE</v>
          </cell>
          <cell r="J16">
            <v>32.04</v>
          </cell>
          <cell r="K16">
            <v>0</v>
          </cell>
        </row>
        <row r="17">
          <cell r="B17">
            <v>20.695833333333333</v>
          </cell>
          <cell r="C17">
            <v>28.2</v>
          </cell>
          <cell r="D17">
            <v>17.2</v>
          </cell>
          <cell r="E17">
            <v>80.333333333333329</v>
          </cell>
          <cell r="F17">
            <v>97</v>
          </cell>
          <cell r="G17">
            <v>44</v>
          </cell>
          <cell r="H17">
            <v>22.32</v>
          </cell>
          <cell r="I17" t="str">
            <v>SO</v>
          </cell>
          <cell r="J17">
            <v>38.519999999999996</v>
          </cell>
          <cell r="K17">
            <v>6.2000000000000011</v>
          </cell>
        </row>
        <row r="18">
          <cell r="B18">
            <v>16.875</v>
          </cell>
          <cell r="C18">
            <v>22.2</v>
          </cell>
          <cell r="D18">
            <v>12.6</v>
          </cell>
          <cell r="E18">
            <v>68.125</v>
          </cell>
          <cell r="F18">
            <v>90</v>
          </cell>
          <cell r="G18">
            <v>48</v>
          </cell>
          <cell r="H18">
            <v>26.28</v>
          </cell>
          <cell r="I18" t="str">
            <v>SE</v>
          </cell>
          <cell r="J18">
            <v>42.12</v>
          </cell>
          <cell r="K18">
            <v>0</v>
          </cell>
        </row>
        <row r="19">
          <cell r="B19">
            <v>18.283333333333331</v>
          </cell>
          <cell r="C19">
            <v>26.4</v>
          </cell>
          <cell r="D19">
            <v>13.6</v>
          </cell>
          <cell r="E19">
            <v>69.25</v>
          </cell>
          <cell r="F19">
            <v>86</v>
          </cell>
          <cell r="G19">
            <v>44</v>
          </cell>
          <cell r="H19">
            <v>25.56</v>
          </cell>
          <cell r="I19" t="str">
            <v>SE</v>
          </cell>
          <cell r="J19">
            <v>41.4</v>
          </cell>
          <cell r="K19">
            <v>0</v>
          </cell>
        </row>
        <row r="20">
          <cell r="B20">
            <v>23.208333333333332</v>
          </cell>
          <cell r="C20">
            <v>31.2</v>
          </cell>
          <cell r="D20">
            <v>16.899999999999999</v>
          </cell>
          <cell r="E20">
            <v>61.791666666666664</v>
          </cell>
          <cell r="F20">
            <v>93</v>
          </cell>
          <cell r="G20">
            <v>30</v>
          </cell>
          <cell r="H20">
            <v>21.240000000000002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23.062500000000004</v>
          </cell>
          <cell r="C21">
            <v>29.4</v>
          </cell>
          <cell r="D21">
            <v>18.100000000000001</v>
          </cell>
          <cell r="E21">
            <v>67.125</v>
          </cell>
          <cell r="F21">
            <v>92</v>
          </cell>
          <cell r="G21">
            <v>36</v>
          </cell>
          <cell r="H21">
            <v>20.88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23.879166666666666</v>
          </cell>
          <cell r="C22">
            <v>30.6</v>
          </cell>
          <cell r="D22">
            <v>19</v>
          </cell>
          <cell r="E22">
            <v>61.833333333333336</v>
          </cell>
          <cell r="F22">
            <v>91</v>
          </cell>
          <cell r="G22">
            <v>31</v>
          </cell>
          <cell r="H22">
            <v>15.120000000000001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24.275000000000006</v>
          </cell>
          <cell r="C23">
            <v>29.6</v>
          </cell>
          <cell r="D23">
            <v>19.600000000000001</v>
          </cell>
          <cell r="E23">
            <v>55.916666666666664</v>
          </cell>
          <cell r="F23">
            <v>81</v>
          </cell>
          <cell r="G23">
            <v>36</v>
          </cell>
          <cell r="H23">
            <v>17.64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22.491666666666671</v>
          </cell>
          <cell r="C24">
            <v>28.7</v>
          </cell>
          <cell r="D24">
            <v>16.3</v>
          </cell>
          <cell r="E24">
            <v>52.375</v>
          </cell>
          <cell r="F24">
            <v>81</v>
          </cell>
          <cell r="G24">
            <v>20</v>
          </cell>
          <cell r="H24">
            <v>16.559999999999999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23.925000000000001</v>
          </cell>
          <cell r="C25">
            <v>32.5</v>
          </cell>
          <cell r="D25">
            <v>16.399999999999999</v>
          </cell>
          <cell r="E25">
            <v>44.166666666666664</v>
          </cell>
          <cell r="F25">
            <v>83</v>
          </cell>
          <cell r="G25">
            <v>21</v>
          </cell>
          <cell r="H25">
            <v>23.400000000000002</v>
          </cell>
          <cell r="I25" t="str">
            <v>L</v>
          </cell>
          <cell r="J25">
            <v>37.800000000000004</v>
          </cell>
          <cell r="K25">
            <v>0</v>
          </cell>
        </row>
        <row r="26">
          <cell r="B26">
            <v>25.625000000000004</v>
          </cell>
          <cell r="C26">
            <v>33</v>
          </cell>
          <cell r="D26">
            <v>18.8</v>
          </cell>
          <cell r="E26">
            <v>42.416666666666664</v>
          </cell>
          <cell r="F26">
            <v>80</v>
          </cell>
          <cell r="G26">
            <v>22</v>
          </cell>
          <cell r="H26">
            <v>15.840000000000002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26.0625</v>
          </cell>
          <cell r="C27">
            <v>33.700000000000003</v>
          </cell>
          <cell r="D27">
            <v>19.5</v>
          </cell>
          <cell r="E27">
            <v>38.5</v>
          </cell>
          <cell r="F27">
            <v>66</v>
          </cell>
          <cell r="G27">
            <v>18</v>
          </cell>
          <cell r="H27">
            <v>19.079999999999998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27.120833333333334</v>
          </cell>
          <cell r="C28">
            <v>35.299999999999997</v>
          </cell>
          <cell r="D28">
            <v>19.100000000000001</v>
          </cell>
          <cell r="E28">
            <v>28.791666666666668</v>
          </cell>
          <cell r="F28">
            <v>52</v>
          </cell>
          <cell r="G28">
            <v>14</v>
          </cell>
          <cell r="H28">
            <v>22.68</v>
          </cell>
          <cell r="I28" t="str">
            <v>NE</v>
          </cell>
          <cell r="J28">
            <v>43.2</v>
          </cell>
          <cell r="K28">
            <v>0</v>
          </cell>
        </row>
        <row r="29">
          <cell r="B29">
            <v>27.545833333333334</v>
          </cell>
          <cell r="C29">
            <v>35.4</v>
          </cell>
          <cell r="D29">
            <v>21.3</v>
          </cell>
          <cell r="E29">
            <v>31.291666666666668</v>
          </cell>
          <cell r="F29">
            <v>59</v>
          </cell>
          <cell r="G29">
            <v>19</v>
          </cell>
          <cell r="H29">
            <v>23.040000000000003</v>
          </cell>
          <cell r="I29" t="str">
            <v>NE</v>
          </cell>
          <cell r="J29">
            <v>43.92</v>
          </cell>
          <cell r="K29">
            <v>0</v>
          </cell>
        </row>
        <row r="30">
          <cell r="B30">
            <v>18.229166666666664</v>
          </cell>
          <cell r="C30">
            <v>25.4</v>
          </cell>
          <cell r="D30">
            <v>14.3</v>
          </cell>
          <cell r="E30">
            <v>53.083333333333336</v>
          </cell>
          <cell r="F30">
            <v>85</v>
          </cell>
          <cell r="G30">
            <v>24</v>
          </cell>
          <cell r="H30">
            <v>27.36</v>
          </cell>
          <cell r="I30" t="str">
            <v>SO</v>
          </cell>
          <cell r="J30">
            <v>48.96</v>
          </cell>
          <cell r="K30">
            <v>0.2</v>
          </cell>
        </row>
        <row r="31">
          <cell r="B31">
            <v>17.862499999999997</v>
          </cell>
          <cell r="C31">
            <v>24.5</v>
          </cell>
          <cell r="D31">
            <v>13.5</v>
          </cell>
          <cell r="E31">
            <v>45.166666666666664</v>
          </cell>
          <cell r="F31">
            <v>71</v>
          </cell>
          <cell r="G31">
            <v>18</v>
          </cell>
          <cell r="H31">
            <v>20.88</v>
          </cell>
          <cell r="I31" t="str">
            <v>S</v>
          </cell>
          <cell r="J31">
            <v>34.56</v>
          </cell>
          <cell r="K31">
            <v>0</v>
          </cell>
        </row>
        <row r="32">
          <cell r="B32">
            <v>20.854166666666664</v>
          </cell>
          <cell r="C32">
            <v>28.6</v>
          </cell>
          <cell r="D32">
            <v>14.8</v>
          </cell>
          <cell r="E32">
            <v>37.25</v>
          </cell>
          <cell r="F32">
            <v>59</v>
          </cell>
          <cell r="G32">
            <v>22</v>
          </cell>
          <cell r="H32">
            <v>15.120000000000001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22.950000000000003</v>
          </cell>
          <cell r="C33">
            <v>29.3</v>
          </cell>
          <cell r="D33">
            <v>16.600000000000001</v>
          </cell>
          <cell r="E33">
            <v>44.791666666666664</v>
          </cell>
          <cell r="F33">
            <v>73</v>
          </cell>
          <cell r="G33">
            <v>31</v>
          </cell>
          <cell r="H33">
            <v>22.68</v>
          </cell>
          <cell r="I33" t="str">
            <v>SE</v>
          </cell>
          <cell r="J33">
            <v>32.76</v>
          </cell>
          <cell r="K33">
            <v>0</v>
          </cell>
        </row>
        <row r="34">
          <cell r="B34">
            <v>23.991666666666664</v>
          </cell>
          <cell r="C34">
            <v>31.9</v>
          </cell>
          <cell r="D34">
            <v>17.2</v>
          </cell>
          <cell r="E34">
            <v>52.541666666666664</v>
          </cell>
          <cell r="F34">
            <v>78</v>
          </cell>
          <cell r="G34">
            <v>31</v>
          </cell>
          <cell r="H34">
            <v>23.400000000000002</v>
          </cell>
          <cell r="I34" t="str">
            <v>L</v>
          </cell>
          <cell r="J34">
            <v>33.840000000000003</v>
          </cell>
          <cell r="K34">
            <v>0</v>
          </cell>
        </row>
        <row r="35">
          <cell r="B35">
            <v>26.99166666666666</v>
          </cell>
          <cell r="C35">
            <v>36.799999999999997</v>
          </cell>
          <cell r="D35">
            <v>20.2</v>
          </cell>
          <cell r="E35">
            <v>46.875</v>
          </cell>
          <cell r="F35">
            <v>75</v>
          </cell>
          <cell r="G35">
            <v>18</v>
          </cell>
          <cell r="H35">
            <v>28.44</v>
          </cell>
          <cell r="I35" t="str">
            <v>L</v>
          </cell>
          <cell r="J35">
            <v>49.680000000000007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23.529166666666665</v>
          </cell>
          <cell r="C5">
            <v>32.200000000000003</v>
          </cell>
          <cell r="D5">
            <v>16.100000000000001</v>
          </cell>
          <cell r="E5">
            <v>100</v>
          </cell>
          <cell r="F5">
            <v>100</v>
          </cell>
          <cell r="G5">
            <v>33</v>
          </cell>
          <cell r="H5">
            <v>12.6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23.808333333333337</v>
          </cell>
          <cell r="C6">
            <v>32.4</v>
          </cell>
          <cell r="D6">
            <v>15.6</v>
          </cell>
          <cell r="E6">
            <v>100</v>
          </cell>
          <cell r="F6">
            <v>100</v>
          </cell>
          <cell r="G6">
            <v>31</v>
          </cell>
          <cell r="H6">
            <v>16.2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24.150000000000002</v>
          </cell>
          <cell r="C7">
            <v>32.9</v>
          </cell>
          <cell r="D7">
            <v>18.3</v>
          </cell>
          <cell r="E7">
            <v>84</v>
          </cell>
          <cell r="F7">
            <v>87</v>
          </cell>
          <cell r="G7">
            <v>27</v>
          </cell>
          <cell r="H7">
            <v>19.440000000000001</v>
          </cell>
          <cell r="I7" t="str">
            <v>N</v>
          </cell>
          <cell r="J7">
            <v>41.04</v>
          </cell>
          <cell r="K7">
            <v>0</v>
          </cell>
        </row>
        <row r="8">
          <cell r="B8">
            <v>24.179166666666664</v>
          </cell>
          <cell r="C8">
            <v>33.299999999999997</v>
          </cell>
          <cell r="D8">
            <v>15.4</v>
          </cell>
          <cell r="E8">
            <v>100</v>
          </cell>
          <cell r="F8">
            <v>100</v>
          </cell>
          <cell r="G8">
            <v>34</v>
          </cell>
          <cell r="H8">
            <v>14.4</v>
          </cell>
          <cell r="I8" t="str">
            <v>NE</v>
          </cell>
          <cell r="J8">
            <v>36.72</v>
          </cell>
          <cell r="K8">
            <v>0</v>
          </cell>
        </row>
        <row r="9">
          <cell r="B9">
            <v>22.429166666666671</v>
          </cell>
          <cell r="C9">
            <v>31.7</v>
          </cell>
          <cell r="D9">
            <v>16.600000000000001</v>
          </cell>
          <cell r="E9">
            <v>100</v>
          </cell>
          <cell r="F9">
            <v>100</v>
          </cell>
          <cell r="G9">
            <v>42</v>
          </cell>
          <cell r="H9">
            <v>14.76</v>
          </cell>
          <cell r="I9" t="str">
            <v>SO</v>
          </cell>
          <cell r="J9">
            <v>36.72</v>
          </cell>
          <cell r="K9">
            <v>0</v>
          </cell>
        </row>
        <row r="10">
          <cell r="B10">
            <v>22.408333333333335</v>
          </cell>
          <cell r="C10">
            <v>31.9</v>
          </cell>
          <cell r="D10">
            <v>14.8</v>
          </cell>
          <cell r="E10">
            <v>84</v>
          </cell>
          <cell r="F10">
            <v>100</v>
          </cell>
          <cell r="G10">
            <v>32</v>
          </cell>
          <cell r="H10">
            <v>16.2</v>
          </cell>
          <cell r="I10" t="str">
            <v>NE</v>
          </cell>
          <cell r="J10">
            <v>35.64</v>
          </cell>
          <cell r="K10">
            <v>0</v>
          </cell>
        </row>
        <row r="11">
          <cell r="B11">
            <v>21.908333333333335</v>
          </cell>
          <cell r="C11">
            <v>32.200000000000003</v>
          </cell>
          <cell r="D11">
            <v>13.4</v>
          </cell>
          <cell r="E11">
            <v>93</v>
          </cell>
          <cell r="F11">
            <v>100</v>
          </cell>
          <cell r="G11">
            <v>39</v>
          </cell>
          <cell r="H11">
            <v>14.4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17.329166666666662</v>
          </cell>
          <cell r="C12">
            <v>23.3</v>
          </cell>
          <cell r="D12">
            <v>15.2</v>
          </cell>
          <cell r="E12">
            <v>100</v>
          </cell>
          <cell r="F12">
            <v>100</v>
          </cell>
          <cell r="G12">
            <v>74</v>
          </cell>
          <cell r="H12">
            <v>16.920000000000002</v>
          </cell>
          <cell r="I12" t="str">
            <v>SO</v>
          </cell>
          <cell r="J12">
            <v>32.4</v>
          </cell>
          <cell r="K12">
            <v>0.4</v>
          </cell>
        </row>
        <row r="13">
          <cell r="B13">
            <v>18.329166666666662</v>
          </cell>
          <cell r="C13">
            <v>30.2</v>
          </cell>
          <cell r="D13">
            <v>11.5</v>
          </cell>
          <cell r="E13">
            <v>100</v>
          </cell>
          <cell r="F13">
            <v>100</v>
          </cell>
          <cell r="G13">
            <v>39</v>
          </cell>
          <cell r="H13">
            <v>10.8</v>
          </cell>
          <cell r="I13" t="str">
            <v>NE</v>
          </cell>
          <cell r="J13">
            <v>21.96</v>
          </cell>
          <cell r="K13">
            <v>0</v>
          </cell>
        </row>
        <row r="14">
          <cell r="B14">
            <v>20.979166666666668</v>
          </cell>
          <cell r="C14">
            <v>29.2</v>
          </cell>
          <cell r="D14">
            <v>14.6</v>
          </cell>
          <cell r="E14">
            <v>99</v>
          </cell>
          <cell r="F14">
            <v>100</v>
          </cell>
          <cell r="G14">
            <v>31</v>
          </cell>
          <cell r="H14">
            <v>9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21.941666666666666</v>
          </cell>
          <cell r="C15">
            <v>32.5</v>
          </cell>
          <cell r="D15">
            <v>14</v>
          </cell>
          <cell r="E15">
            <v>100</v>
          </cell>
          <cell r="F15">
            <v>100</v>
          </cell>
          <cell r="G15">
            <v>41</v>
          </cell>
          <cell r="H15">
            <v>10.44</v>
          </cell>
          <cell r="I15" t="str">
            <v>NE</v>
          </cell>
          <cell r="J15">
            <v>23.400000000000002</v>
          </cell>
          <cell r="K15">
            <v>0</v>
          </cell>
        </row>
        <row r="16">
          <cell r="B16">
            <v>25.287499999999994</v>
          </cell>
          <cell r="C16">
            <v>33.5</v>
          </cell>
          <cell r="D16">
            <v>19.8</v>
          </cell>
          <cell r="E16">
            <v>96</v>
          </cell>
          <cell r="F16">
            <v>100</v>
          </cell>
          <cell r="G16">
            <v>38</v>
          </cell>
          <cell r="H16">
            <v>12.96</v>
          </cell>
          <cell r="I16" t="str">
            <v>NE</v>
          </cell>
          <cell r="J16">
            <v>28.08</v>
          </cell>
          <cell r="K16">
            <v>0</v>
          </cell>
        </row>
        <row r="17">
          <cell r="B17">
            <v>16.808333333333334</v>
          </cell>
          <cell r="C17">
            <v>26.4</v>
          </cell>
          <cell r="D17">
            <v>11.8</v>
          </cell>
          <cell r="E17">
            <v>100</v>
          </cell>
          <cell r="F17">
            <v>100</v>
          </cell>
          <cell r="G17">
            <v>46</v>
          </cell>
          <cell r="H17">
            <v>25.2</v>
          </cell>
          <cell r="I17" t="str">
            <v>S</v>
          </cell>
          <cell r="J17">
            <v>50.4</v>
          </cell>
          <cell r="K17">
            <v>13.999999999999996</v>
          </cell>
        </row>
        <row r="18">
          <cell r="B18">
            <v>14.774999999999999</v>
          </cell>
          <cell r="C18">
            <v>25.4</v>
          </cell>
          <cell r="D18">
            <v>6.6</v>
          </cell>
          <cell r="E18">
            <v>100</v>
          </cell>
          <cell r="F18">
            <v>100</v>
          </cell>
          <cell r="G18">
            <v>44</v>
          </cell>
          <cell r="H18">
            <v>11.520000000000001</v>
          </cell>
          <cell r="I18" t="str">
            <v>SO</v>
          </cell>
          <cell r="J18">
            <v>23.040000000000003</v>
          </cell>
          <cell r="K18">
            <v>0</v>
          </cell>
        </row>
        <row r="19">
          <cell r="B19">
            <v>19.437500000000004</v>
          </cell>
          <cell r="C19">
            <v>27.7</v>
          </cell>
          <cell r="D19">
            <v>13.9</v>
          </cell>
          <cell r="E19">
            <v>100</v>
          </cell>
          <cell r="F19">
            <v>100</v>
          </cell>
          <cell r="G19">
            <v>50</v>
          </cell>
          <cell r="H19">
            <v>9</v>
          </cell>
          <cell r="I19" t="str">
            <v>NE</v>
          </cell>
          <cell r="J19">
            <v>24.12</v>
          </cell>
          <cell r="K19">
            <v>0</v>
          </cell>
        </row>
        <row r="20">
          <cell r="B20">
            <v>22.916666666666668</v>
          </cell>
          <cell r="C20">
            <v>31.2</v>
          </cell>
          <cell r="D20">
            <v>17.2</v>
          </cell>
          <cell r="E20">
            <v>100</v>
          </cell>
          <cell r="F20">
            <v>100</v>
          </cell>
          <cell r="G20">
            <v>43</v>
          </cell>
          <cell r="H20">
            <v>7.2</v>
          </cell>
          <cell r="I20" t="str">
            <v>NE</v>
          </cell>
          <cell r="J20">
            <v>18.36</v>
          </cell>
          <cell r="K20">
            <v>0</v>
          </cell>
        </row>
        <row r="21">
          <cell r="B21">
            <v>21.854166666666668</v>
          </cell>
          <cell r="C21">
            <v>29.6</v>
          </cell>
          <cell r="D21">
            <v>17.899999999999999</v>
          </cell>
          <cell r="E21">
            <v>96</v>
          </cell>
          <cell r="F21">
            <v>100</v>
          </cell>
          <cell r="G21">
            <v>50</v>
          </cell>
          <cell r="H21">
            <v>19.440000000000001</v>
          </cell>
          <cell r="I21" t="str">
            <v>NE</v>
          </cell>
          <cell r="J21">
            <v>41.76</v>
          </cell>
          <cell r="K21">
            <v>2.8000000000000003</v>
          </cell>
        </row>
        <row r="22">
          <cell r="B22">
            <v>21.5625</v>
          </cell>
          <cell r="C22">
            <v>31.7</v>
          </cell>
          <cell r="D22">
            <v>15.1</v>
          </cell>
          <cell r="E22">
            <v>100</v>
          </cell>
          <cell r="F22">
            <v>100</v>
          </cell>
          <cell r="G22">
            <v>38</v>
          </cell>
          <cell r="H22">
            <v>7.9200000000000008</v>
          </cell>
          <cell r="I22" t="str">
            <v>SO</v>
          </cell>
          <cell r="J22">
            <v>25.92</v>
          </cell>
          <cell r="K22">
            <v>6.0000000000000009</v>
          </cell>
        </row>
        <row r="23">
          <cell r="B23">
            <v>22.854166666666668</v>
          </cell>
          <cell r="C23">
            <v>33.4</v>
          </cell>
          <cell r="D23">
            <v>15</v>
          </cell>
          <cell r="E23">
            <v>95</v>
          </cell>
          <cell r="F23">
            <v>96</v>
          </cell>
          <cell r="G23">
            <v>32</v>
          </cell>
          <cell r="H23">
            <v>6.12</v>
          </cell>
          <cell r="I23" t="str">
            <v>NE</v>
          </cell>
          <cell r="J23">
            <v>16.559999999999999</v>
          </cell>
          <cell r="K23">
            <v>0.2</v>
          </cell>
        </row>
        <row r="24">
          <cell r="B24">
            <v>22.395833333333332</v>
          </cell>
          <cell r="C24">
            <v>32.6</v>
          </cell>
          <cell r="D24">
            <v>13.8</v>
          </cell>
          <cell r="E24">
            <v>100</v>
          </cell>
          <cell r="F24">
            <v>100</v>
          </cell>
          <cell r="G24">
            <v>25</v>
          </cell>
          <cell r="H24">
            <v>10.44</v>
          </cell>
          <cell r="I24" t="str">
            <v>NE</v>
          </cell>
          <cell r="J24">
            <v>24.12</v>
          </cell>
          <cell r="K24">
            <v>0.2</v>
          </cell>
        </row>
        <row r="25">
          <cell r="B25">
            <v>21.5625</v>
          </cell>
          <cell r="C25">
            <v>32.799999999999997</v>
          </cell>
          <cell r="D25">
            <v>11.6</v>
          </cell>
          <cell r="E25">
            <v>94</v>
          </cell>
          <cell r="F25">
            <v>100</v>
          </cell>
          <cell r="G25">
            <v>27</v>
          </cell>
          <cell r="H25">
            <v>11.879999999999999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23.487499999999997</v>
          </cell>
          <cell r="C26">
            <v>33.799999999999997</v>
          </cell>
          <cell r="D26">
            <v>14.8</v>
          </cell>
          <cell r="E26">
            <v>100</v>
          </cell>
          <cell r="F26">
            <v>100</v>
          </cell>
          <cell r="G26">
            <v>28</v>
          </cell>
          <cell r="H26">
            <v>12.24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25</v>
          </cell>
          <cell r="C27">
            <v>33.799999999999997</v>
          </cell>
          <cell r="D27">
            <v>17.600000000000001</v>
          </cell>
          <cell r="E27">
            <v>91</v>
          </cell>
          <cell r="F27">
            <v>94</v>
          </cell>
          <cell r="G27">
            <v>27</v>
          </cell>
          <cell r="H27">
            <v>15.48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25.441666666666666</v>
          </cell>
          <cell r="C28">
            <v>33.6</v>
          </cell>
          <cell r="D28">
            <v>17.899999999999999</v>
          </cell>
          <cell r="E28">
            <v>86</v>
          </cell>
          <cell r="F28">
            <v>87</v>
          </cell>
          <cell r="G28">
            <v>32</v>
          </cell>
          <cell r="H28">
            <v>12.96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22.016666666666666</v>
          </cell>
          <cell r="C29">
            <v>27</v>
          </cell>
          <cell r="D29">
            <v>18.2</v>
          </cell>
          <cell r="E29">
            <v>76</v>
          </cell>
          <cell r="F29">
            <v>78</v>
          </cell>
          <cell r="G29">
            <v>49</v>
          </cell>
          <cell r="H29">
            <v>19.8</v>
          </cell>
          <cell r="I29" t="str">
            <v>NE</v>
          </cell>
          <cell r="J29">
            <v>36.36</v>
          </cell>
          <cell r="K29">
            <v>0</v>
          </cell>
        </row>
        <row r="30">
          <cell r="B30">
            <v>16.862500000000001</v>
          </cell>
          <cell r="C30">
            <v>24</v>
          </cell>
          <cell r="D30">
            <v>8.6</v>
          </cell>
          <cell r="E30">
            <v>96</v>
          </cell>
          <cell r="F30">
            <v>100</v>
          </cell>
          <cell r="G30">
            <v>24</v>
          </cell>
          <cell r="H30">
            <v>18</v>
          </cell>
          <cell r="I30" t="str">
            <v>S</v>
          </cell>
          <cell r="J30">
            <v>35.64</v>
          </cell>
          <cell r="K30">
            <v>0</v>
          </cell>
        </row>
        <row r="31">
          <cell r="B31">
            <v>16.158333333333335</v>
          </cell>
          <cell r="C31">
            <v>24.2</v>
          </cell>
          <cell r="D31">
            <v>10.7</v>
          </cell>
          <cell r="E31">
            <v>90</v>
          </cell>
          <cell r="F31">
            <v>92</v>
          </cell>
          <cell r="G31">
            <v>30</v>
          </cell>
          <cell r="H31">
            <v>8.2799999999999994</v>
          </cell>
          <cell r="I31" t="str">
            <v>SO</v>
          </cell>
          <cell r="J31">
            <v>18.36</v>
          </cell>
          <cell r="K31">
            <v>0</v>
          </cell>
        </row>
        <row r="32">
          <cell r="B32">
            <v>17.275000000000002</v>
          </cell>
          <cell r="C32">
            <v>28.3</v>
          </cell>
          <cell r="D32">
            <v>9.1999999999999993</v>
          </cell>
          <cell r="E32">
            <v>100</v>
          </cell>
          <cell r="F32">
            <v>100</v>
          </cell>
          <cell r="G32">
            <v>27</v>
          </cell>
          <cell r="H32">
            <v>6.48</v>
          </cell>
          <cell r="I32" t="str">
            <v>SO</v>
          </cell>
          <cell r="J32">
            <v>14.04</v>
          </cell>
          <cell r="K32">
            <v>0</v>
          </cell>
        </row>
        <row r="33">
          <cell r="B33">
            <v>20.491666666666667</v>
          </cell>
          <cell r="C33">
            <v>33.200000000000003</v>
          </cell>
          <cell r="D33">
            <v>11.8</v>
          </cell>
          <cell r="E33">
            <v>100</v>
          </cell>
          <cell r="F33">
            <v>100</v>
          </cell>
          <cell r="G33">
            <v>29</v>
          </cell>
          <cell r="H33">
            <v>6.12</v>
          </cell>
          <cell r="I33" t="str">
            <v>NE</v>
          </cell>
          <cell r="J33">
            <v>17.64</v>
          </cell>
          <cell r="K33">
            <v>0</v>
          </cell>
        </row>
        <row r="34">
          <cell r="B34">
            <v>25.074999999999999</v>
          </cell>
          <cell r="C34">
            <v>35.200000000000003</v>
          </cell>
          <cell r="D34">
            <v>17</v>
          </cell>
          <cell r="E34">
            <v>100</v>
          </cell>
          <cell r="F34">
            <v>100</v>
          </cell>
          <cell r="G34">
            <v>31</v>
          </cell>
          <cell r="H34">
            <v>11.520000000000001</v>
          </cell>
          <cell r="I34" t="str">
            <v>NE</v>
          </cell>
          <cell r="J34">
            <v>39.6</v>
          </cell>
          <cell r="K34">
            <v>0</v>
          </cell>
        </row>
        <row r="35">
          <cell r="B35">
            <v>26.795833333333345</v>
          </cell>
          <cell r="C35">
            <v>35.700000000000003</v>
          </cell>
          <cell r="D35">
            <v>19.3</v>
          </cell>
          <cell r="E35">
            <v>92</v>
          </cell>
          <cell r="F35">
            <v>96</v>
          </cell>
          <cell r="G35">
            <v>31</v>
          </cell>
          <cell r="H35">
            <v>16.2</v>
          </cell>
          <cell r="I35" t="str">
            <v>NE</v>
          </cell>
          <cell r="J35">
            <v>38.159999999999997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24.925000000000001</v>
          </cell>
          <cell r="C5">
            <v>32</v>
          </cell>
          <cell r="D5">
            <v>20.100000000000001</v>
          </cell>
          <cell r="E5">
            <v>41.166666666666664</v>
          </cell>
          <cell r="F5">
            <v>55</v>
          </cell>
          <cell r="G5">
            <v>25</v>
          </cell>
          <cell r="H5">
            <v>19.440000000000001</v>
          </cell>
          <cell r="I5" t="str">
            <v>L</v>
          </cell>
          <cell r="J5">
            <v>32.76</v>
          </cell>
          <cell r="K5">
            <v>0</v>
          </cell>
        </row>
        <row r="6">
          <cell r="B6">
            <v>23.862500000000001</v>
          </cell>
          <cell r="C6">
            <v>31.4</v>
          </cell>
          <cell r="D6">
            <v>16.399999999999999</v>
          </cell>
          <cell r="E6">
            <v>46.875</v>
          </cell>
          <cell r="F6">
            <v>77</v>
          </cell>
          <cell r="G6">
            <v>22</v>
          </cell>
          <cell r="H6">
            <v>15.120000000000001</v>
          </cell>
          <cell r="I6" t="str">
            <v>L</v>
          </cell>
          <cell r="J6">
            <v>30.96</v>
          </cell>
          <cell r="K6">
            <v>0</v>
          </cell>
        </row>
        <row r="7">
          <cell r="B7">
            <v>24.074999999999999</v>
          </cell>
          <cell r="C7">
            <v>31.6</v>
          </cell>
          <cell r="D7">
            <v>16.600000000000001</v>
          </cell>
          <cell r="E7">
            <v>39.041666666666664</v>
          </cell>
          <cell r="F7">
            <v>63</v>
          </cell>
          <cell r="G7">
            <v>22</v>
          </cell>
          <cell r="H7">
            <v>20.16</v>
          </cell>
          <cell r="I7" t="str">
            <v>L</v>
          </cell>
          <cell r="J7">
            <v>46.440000000000005</v>
          </cell>
          <cell r="K7">
            <v>0</v>
          </cell>
        </row>
        <row r="8">
          <cell r="B8">
            <v>24.645833333333339</v>
          </cell>
          <cell r="C8">
            <v>31.9</v>
          </cell>
          <cell r="D8">
            <v>18.8</v>
          </cell>
          <cell r="E8">
            <v>44.666666666666664</v>
          </cell>
          <cell r="F8">
            <v>61</v>
          </cell>
          <cell r="G8">
            <v>26</v>
          </cell>
          <cell r="H8">
            <v>16.2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22.783333333333331</v>
          </cell>
          <cell r="C9">
            <v>32</v>
          </cell>
          <cell r="D9">
            <v>15.7</v>
          </cell>
          <cell r="E9">
            <v>59.125</v>
          </cell>
          <cell r="F9">
            <v>86</v>
          </cell>
          <cell r="G9">
            <v>25</v>
          </cell>
          <cell r="H9">
            <v>18.720000000000002</v>
          </cell>
          <cell r="I9" t="str">
            <v>L</v>
          </cell>
          <cell r="J9">
            <v>28.08</v>
          </cell>
          <cell r="K9">
            <v>0</v>
          </cell>
        </row>
        <row r="10">
          <cell r="B10">
            <v>24.212500000000002</v>
          </cell>
          <cell r="C10">
            <v>31.6</v>
          </cell>
          <cell r="D10">
            <v>18.899999999999999</v>
          </cell>
          <cell r="E10">
            <v>49.916666666666664</v>
          </cell>
          <cell r="F10">
            <v>71</v>
          </cell>
          <cell r="G10">
            <v>25</v>
          </cell>
          <cell r="H10">
            <v>30.96</v>
          </cell>
          <cell r="I10" t="str">
            <v>L</v>
          </cell>
          <cell r="J10">
            <v>52.56</v>
          </cell>
          <cell r="K10">
            <v>0</v>
          </cell>
        </row>
        <row r="11">
          <cell r="B11">
            <v>25.474999999999998</v>
          </cell>
          <cell r="C11">
            <v>32.5</v>
          </cell>
          <cell r="D11">
            <v>20.5</v>
          </cell>
          <cell r="E11">
            <v>43.125</v>
          </cell>
          <cell r="F11">
            <v>56</v>
          </cell>
          <cell r="G11">
            <v>23</v>
          </cell>
          <cell r="H11">
            <v>20.88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23.799999999999997</v>
          </cell>
          <cell r="C12">
            <v>31.7</v>
          </cell>
          <cell r="D12">
            <v>15.8</v>
          </cell>
          <cell r="E12">
            <v>49.916666666666664</v>
          </cell>
          <cell r="F12">
            <v>80</v>
          </cell>
          <cell r="G12">
            <v>23</v>
          </cell>
          <cell r="H12">
            <v>13.68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21.183333333333334</v>
          </cell>
          <cell r="C13">
            <v>29.6</v>
          </cell>
          <cell r="D13">
            <v>15.5</v>
          </cell>
          <cell r="E13">
            <v>65.541666666666671</v>
          </cell>
          <cell r="F13">
            <v>93</v>
          </cell>
          <cell r="G13">
            <v>28</v>
          </cell>
          <cell r="H13">
            <v>25.92</v>
          </cell>
          <cell r="I13" t="str">
            <v>L</v>
          </cell>
          <cell r="J13">
            <v>39.24</v>
          </cell>
          <cell r="K13">
            <v>0</v>
          </cell>
        </row>
        <row r="14">
          <cell r="B14">
            <v>23.641666666666666</v>
          </cell>
          <cell r="C14">
            <v>30.9</v>
          </cell>
          <cell r="D14">
            <v>18.100000000000001</v>
          </cell>
          <cell r="E14">
            <v>37</v>
          </cell>
          <cell r="F14">
            <v>62</v>
          </cell>
          <cell r="G14">
            <v>17</v>
          </cell>
          <cell r="H14">
            <v>21.6</v>
          </cell>
          <cell r="I14" t="str">
            <v>L</v>
          </cell>
          <cell r="J14">
            <v>38.880000000000003</v>
          </cell>
          <cell r="K14">
            <v>0</v>
          </cell>
        </row>
        <row r="15">
          <cell r="B15">
            <v>24.654166666666669</v>
          </cell>
          <cell r="C15">
            <v>31.2</v>
          </cell>
          <cell r="D15">
            <v>18</v>
          </cell>
          <cell r="E15">
            <v>43.166666666666664</v>
          </cell>
          <cell r="F15">
            <v>64</v>
          </cell>
          <cell r="G15">
            <v>24</v>
          </cell>
          <cell r="H15">
            <v>15.840000000000002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B16">
            <v>23.887499999999999</v>
          </cell>
          <cell r="C16">
            <v>31.6</v>
          </cell>
          <cell r="D16">
            <v>17</v>
          </cell>
          <cell r="E16">
            <v>58.291666666666664</v>
          </cell>
          <cell r="F16">
            <v>79</v>
          </cell>
          <cell r="G16">
            <v>34</v>
          </cell>
          <cell r="H16">
            <v>15.48</v>
          </cell>
          <cell r="I16" t="str">
            <v>L</v>
          </cell>
          <cell r="J16">
            <v>28.8</v>
          </cell>
          <cell r="K16">
            <v>0</v>
          </cell>
        </row>
        <row r="17">
          <cell r="B17">
            <v>18.512499999999999</v>
          </cell>
          <cell r="C17">
            <v>24.7</v>
          </cell>
          <cell r="D17">
            <v>13.6</v>
          </cell>
          <cell r="E17">
            <v>81.375</v>
          </cell>
          <cell r="F17">
            <v>94</v>
          </cell>
          <cell r="G17">
            <v>61</v>
          </cell>
          <cell r="H17">
            <v>27.720000000000002</v>
          </cell>
          <cell r="I17" t="str">
            <v>L</v>
          </cell>
          <cell r="J17">
            <v>51.12</v>
          </cell>
          <cell r="K17">
            <v>8.8000000000000007</v>
          </cell>
        </row>
        <row r="18">
          <cell r="B18">
            <v>16.391666666666666</v>
          </cell>
          <cell r="C18">
            <v>23.5</v>
          </cell>
          <cell r="D18">
            <v>11.7</v>
          </cell>
          <cell r="E18">
            <v>72.583333333333329</v>
          </cell>
          <cell r="F18">
            <v>82</v>
          </cell>
          <cell r="G18">
            <v>57</v>
          </cell>
          <cell r="H18">
            <v>27.720000000000002</v>
          </cell>
          <cell r="I18" t="str">
            <v>L</v>
          </cell>
          <cell r="J18">
            <v>42.480000000000004</v>
          </cell>
          <cell r="K18">
            <v>0</v>
          </cell>
        </row>
        <row r="19">
          <cell r="B19">
            <v>21.283333333333328</v>
          </cell>
          <cell r="C19">
            <v>30.8</v>
          </cell>
          <cell r="D19">
            <v>15.7</v>
          </cell>
          <cell r="E19">
            <v>59.333333333333336</v>
          </cell>
          <cell r="F19">
            <v>80</v>
          </cell>
          <cell r="G19">
            <v>34</v>
          </cell>
          <cell r="H19">
            <v>27.36</v>
          </cell>
          <cell r="I19" t="str">
            <v>L</v>
          </cell>
          <cell r="J19">
            <v>43.56</v>
          </cell>
          <cell r="K19">
            <v>0</v>
          </cell>
        </row>
        <row r="20">
          <cell r="B20">
            <v>25.520833333333329</v>
          </cell>
          <cell r="C20">
            <v>32</v>
          </cell>
          <cell r="D20">
            <v>21</v>
          </cell>
          <cell r="E20">
            <v>45.541666666666664</v>
          </cell>
          <cell r="F20">
            <v>60</v>
          </cell>
          <cell r="G20">
            <v>26</v>
          </cell>
          <cell r="H20">
            <v>22.68</v>
          </cell>
          <cell r="I20" t="str">
            <v>L</v>
          </cell>
          <cell r="J20">
            <v>37.080000000000005</v>
          </cell>
          <cell r="K20">
            <v>0</v>
          </cell>
        </row>
        <row r="21">
          <cell r="B21">
            <v>24.495833333333337</v>
          </cell>
          <cell r="C21">
            <v>31.6</v>
          </cell>
          <cell r="D21">
            <v>18.7</v>
          </cell>
          <cell r="E21">
            <v>47.583333333333336</v>
          </cell>
          <cell r="F21">
            <v>67</v>
          </cell>
          <cell r="G21">
            <v>26</v>
          </cell>
          <cell r="H21">
            <v>23.759999999999998</v>
          </cell>
          <cell r="I21" t="str">
            <v>L</v>
          </cell>
          <cell r="J21">
            <v>43.2</v>
          </cell>
          <cell r="K21">
            <v>0</v>
          </cell>
        </row>
        <row r="22">
          <cell r="B22">
            <v>23.566666666666666</v>
          </cell>
          <cell r="C22">
            <v>31.1</v>
          </cell>
          <cell r="D22">
            <v>18.600000000000001</v>
          </cell>
          <cell r="E22">
            <v>57.583333333333336</v>
          </cell>
          <cell r="F22">
            <v>79</v>
          </cell>
          <cell r="G22">
            <v>30</v>
          </cell>
          <cell r="H22">
            <v>26.28</v>
          </cell>
          <cell r="I22" t="str">
            <v>L</v>
          </cell>
          <cell r="J22">
            <v>40.32</v>
          </cell>
          <cell r="K22">
            <v>0</v>
          </cell>
        </row>
        <row r="23">
          <cell r="B23">
            <v>24.666666666666671</v>
          </cell>
          <cell r="C23">
            <v>32.1</v>
          </cell>
          <cell r="D23">
            <v>19.3</v>
          </cell>
          <cell r="E23">
            <v>51.208333333333336</v>
          </cell>
          <cell r="F23">
            <v>72</v>
          </cell>
          <cell r="G23">
            <v>24</v>
          </cell>
          <cell r="H23">
            <v>23.759999999999998</v>
          </cell>
          <cell r="I23" t="str">
            <v>L</v>
          </cell>
          <cell r="J23">
            <v>39.96</v>
          </cell>
          <cell r="K23">
            <v>0</v>
          </cell>
        </row>
        <row r="24">
          <cell r="B24">
            <v>23.954166666666662</v>
          </cell>
          <cell r="C24">
            <v>30.8</v>
          </cell>
          <cell r="D24">
            <v>17.5</v>
          </cell>
          <cell r="E24">
            <v>45.166666666666664</v>
          </cell>
          <cell r="F24">
            <v>72</v>
          </cell>
          <cell r="G24">
            <v>18</v>
          </cell>
          <cell r="H24">
            <v>20.88</v>
          </cell>
          <cell r="I24" t="str">
            <v>L</v>
          </cell>
          <cell r="J24">
            <v>36.36</v>
          </cell>
          <cell r="K24">
            <v>0</v>
          </cell>
        </row>
        <row r="25">
          <cell r="B25">
            <v>25.116666666666664</v>
          </cell>
          <cell r="C25">
            <v>33.1</v>
          </cell>
          <cell r="D25">
            <v>17.899999999999999</v>
          </cell>
          <cell r="E25">
            <v>33.916666666666664</v>
          </cell>
          <cell r="F25">
            <v>56</v>
          </cell>
          <cell r="G25">
            <v>19</v>
          </cell>
          <cell r="H25">
            <v>24.12</v>
          </cell>
          <cell r="I25" t="str">
            <v>L</v>
          </cell>
          <cell r="J25">
            <v>43.56</v>
          </cell>
          <cell r="K25">
            <v>0</v>
          </cell>
        </row>
        <row r="26">
          <cell r="B26">
            <v>26.608333333333331</v>
          </cell>
          <cell r="C26">
            <v>33.9</v>
          </cell>
          <cell r="D26">
            <v>19.8</v>
          </cell>
          <cell r="E26">
            <v>34.375</v>
          </cell>
          <cell r="F26">
            <v>55</v>
          </cell>
          <cell r="G26">
            <v>19</v>
          </cell>
          <cell r="H26">
            <v>21.6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26.254166666666663</v>
          </cell>
          <cell r="C27">
            <v>33.799999999999997</v>
          </cell>
          <cell r="D27">
            <v>17.8</v>
          </cell>
          <cell r="E27">
            <v>35.25</v>
          </cell>
          <cell r="F27">
            <v>60</v>
          </cell>
          <cell r="G27">
            <v>18</v>
          </cell>
          <cell r="H27">
            <v>18.36</v>
          </cell>
          <cell r="I27" t="str">
            <v>L</v>
          </cell>
          <cell r="J27">
            <v>34.56</v>
          </cell>
          <cell r="K27">
            <v>0</v>
          </cell>
        </row>
        <row r="28">
          <cell r="B28">
            <v>26.466666666666669</v>
          </cell>
          <cell r="C28">
            <v>33.700000000000003</v>
          </cell>
          <cell r="D28">
            <v>18.7</v>
          </cell>
          <cell r="E28">
            <v>33.583333333333336</v>
          </cell>
          <cell r="F28">
            <v>54</v>
          </cell>
          <cell r="G28">
            <v>19</v>
          </cell>
          <cell r="H28">
            <v>24.840000000000003</v>
          </cell>
          <cell r="I28" t="str">
            <v>L</v>
          </cell>
          <cell r="J28">
            <v>50.4</v>
          </cell>
          <cell r="K28">
            <v>0</v>
          </cell>
        </row>
        <row r="29">
          <cell r="B29">
            <v>25.558333333333341</v>
          </cell>
          <cell r="C29">
            <v>32.6</v>
          </cell>
          <cell r="D29">
            <v>18</v>
          </cell>
          <cell r="E29">
            <v>46.916666666666664</v>
          </cell>
          <cell r="F29">
            <v>64</v>
          </cell>
          <cell r="G29">
            <v>28</v>
          </cell>
          <cell r="H29">
            <v>20.52</v>
          </cell>
          <cell r="I29" t="str">
            <v>L</v>
          </cell>
          <cell r="J29">
            <v>46.440000000000005</v>
          </cell>
          <cell r="K29">
            <v>0</v>
          </cell>
        </row>
        <row r="30">
          <cell r="B30">
            <v>16.599999999999998</v>
          </cell>
          <cell r="C30">
            <v>24.8</v>
          </cell>
          <cell r="D30">
            <v>10.9</v>
          </cell>
          <cell r="E30">
            <v>63.541666666666664</v>
          </cell>
          <cell r="F30">
            <v>87</v>
          </cell>
          <cell r="G30">
            <v>31</v>
          </cell>
          <cell r="H30">
            <v>30.240000000000002</v>
          </cell>
          <cell r="I30" t="str">
            <v>L</v>
          </cell>
          <cell r="J30">
            <v>50.76</v>
          </cell>
          <cell r="K30">
            <v>8.4</v>
          </cell>
        </row>
        <row r="31">
          <cell r="B31">
            <v>17.795833333333331</v>
          </cell>
          <cell r="C31">
            <v>25.3</v>
          </cell>
          <cell r="D31">
            <v>13.2</v>
          </cell>
          <cell r="E31">
            <v>45.791666666666664</v>
          </cell>
          <cell r="F31">
            <v>62</v>
          </cell>
          <cell r="G31">
            <v>24</v>
          </cell>
          <cell r="H31">
            <v>23.400000000000002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20.283333333333335</v>
          </cell>
          <cell r="C32">
            <v>28.6</v>
          </cell>
          <cell r="D32">
            <v>11.9</v>
          </cell>
          <cell r="E32">
            <v>45.125</v>
          </cell>
          <cell r="F32">
            <v>76</v>
          </cell>
          <cell r="G32">
            <v>28</v>
          </cell>
          <cell r="H32">
            <v>15.840000000000002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24.575000000000003</v>
          </cell>
          <cell r="C33">
            <v>32.9</v>
          </cell>
          <cell r="D33">
            <v>18.3</v>
          </cell>
          <cell r="E33">
            <v>44.25</v>
          </cell>
          <cell r="F33">
            <v>67</v>
          </cell>
          <cell r="G33">
            <v>28</v>
          </cell>
          <cell r="H33">
            <v>17.64</v>
          </cell>
          <cell r="I33" t="str">
            <v>L</v>
          </cell>
          <cell r="J33">
            <v>30.240000000000002</v>
          </cell>
          <cell r="K33">
            <v>0</v>
          </cell>
        </row>
        <row r="34">
          <cell r="B34">
            <v>27.429166666666671</v>
          </cell>
          <cell r="C34">
            <v>35.1</v>
          </cell>
          <cell r="D34">
            <v>21.6</v>
          </cell>
          <cell r="E34">
            <v>42.708333333333336</v>
          </cell>
          <cell r="F34">
            <v>66</v>
          </cell>
          <cell r="G34">
            <v>24</v>
          </cell>
          <cell r="H34">
            <v>25.2</v>
          </cell>
          <cell r="I34" t="str">
            <v>L</v>
          </cell>
          <cell r="J34">
            <v>44.64</v>
          </cell>
          <cell r="K34">
            <v>0</v>
          </cell>
        </row>
        <row r="35">
          <cell r="B35">
            <v>27.304166666666671</v>
          </cell>
          <cell r="C35">
            <v>33.9</v>
          </cell>
          <cell r="D35">
            <v>21</v>
          </cell>
          <cell r="E35">
            <v>45.75</v>
          </cell>
          <cell r="F35">
            <v>70</v>
          </cell>
          <cell r="G35">
            <v>29</v>
          </cell>
          <cell r="H35">
            <v>19.440000000000001</v>
          </cell>
          <cell r="I35" t="str">
            <v>L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21.3125</v>
          </cell>
          <cell r="C5">
            <v>31.8</v>
          </cell>
          <cell r="D5">
            <v>11.8</v>
          </cell>
          <cell r="E5">
            <v>57.375</v>
          </cell>
          <cell r="F5">
            <v>90</v>
          </cell>
          <cell r="G5">
            <v>18</v>
          </cell>
          <cell r="H5">
            <v>7.5600000000000005</v>
          </cell>
          <cell r="I5" t="str">
            <v>O</v>
          </cell>
          <cell r="J5">
            <v>18</v>
          </cell>
          <cell r="K5">
            <v>0</v>
          </cell>
        </row>
        <row r="6">
          <cell r="B6">
            <v>21.304166666666664</v>
          </cell>
          <cell r="C6">
            <v>31.4</v>
          </cell>
          <cell r="D6">
            <v>11.8</v>
          </cell>
          <cell r="E6">
            <v>54.125</v>
          </cell>
          <cell r="F6">
            <v>87</v>
          </cell>
          <cell r="G6">
            <v>17</v>
          </cell>
          <cell r="H6">
            <v>12.24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21.716666666666669</v>
          </cell>
          <cell r="C7">
            <v>32.799999999999997</v>
          </cell>
          <cell r="D7">
            <v>12.2</v>
          </cell>
          <cell r="E7">
            <v>54.25</v>
          </cell>
          <cell r="F7">
            <v>87</v>
          </cell>
          <cell r="G7">
            <v>17</v>
          </cell>
          <cell r="H7">
            <v>12.6</v>
          </cell>
          <cell r="I7" t="str">
            <v>O</v>
          </cell>
          <cell r="J7">
            <v>27.36</v>
          </cell>
          <cell r="K7">
            <v>0</v>
          </cell>
        </row>
        <row r="8">
          <cell r="B8">
            <v>22.970833333333328</v>
          </cell>
          <cell r="C8">
            <v>33.700000000000003</v>
          </cell>
          <cell r="D8">
            <v>13.2</v>
          </cell>
          <cell r="E8">
            <v>52.291666666666664</v>
          </cell>
          <cell r="F8">
            <v>85</v>
          </cell>
          <cell r="G8">
            <v>19</v>
          </cell>
          <cell r="H8">
            <v>10.08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22.870833333333326</v>
          </cell>
          <cell r="C9">
            <v>32.1</v>
          </cell>
          <cell r="D9">
            <v>15.1</v>
          </cell>
          <cell r="E9">
            <v>55.541666666666664</v>
          </cell>
          <cell r="F9">
            <v>84</v>
          </cell>
          <cell r="G9">
            <v>22</v>
          </cell>
          <cell r="H9">
            <v>14.76</v>
          </cell>
          <cell r="I9" t="str">
            <v>O</v>
          </cell>
          <cell r="J9">
            <v>28.08</v>
          </cell>
          <cell r="K9">
            <v>0</v>
          </cell>
        </row>
        <row r="10">
          <cell r="B10">
            <v>23.400000000000002</v>
          </cell>
          <cell r="C10">
            <v>31.6</v>
          </cell>
          <cell r="D10">
            <v>16.3</v>
          </cell>
          <cell r="E10">
            <v>53.458333333333336</v>
          </cell>
          <cell r="F10">
            <v>81</v>
          </cell>
          <cell r="G10">
            <v>24</v>
          </cell>
          <cell r="H10">
            <v>14.76</v>
          </cell>
          <cell r="I10" t="str">
            <v>L</v>
          </cell>
          <cell r="J10">
            <v>33.480000000000004</v>
          </cell>
          <cell r="K10">
            <v>0</v>
          </cell>
        </row>
        <row r="11">
          <cell r="B11">
            <v>23.533333333333331</v>
          </cell>
          <cell r="C11">
            <v>31.6</v>
          </cell>
          <cell r="D11">
            <v>15.8</v>
          </cell>
          <cell r="E11">
            <v>49.541666666666664</v>
          </cell>
          <cell r="F11">
            <v>79</v>
          </cell>
          <cell r="G11">
            <v>24</v>
          </cell>
          <cell r="H11">
            <v>11.879999999999999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22.104166666666668</v>
          </cell>
          <cell r="C12">
            <v>30.7</v>
          </cell>
          <cell r="D12">
            <v>13.3</v>
          </cell>
          <cell r="E12">
            <v>50.958333333333336</v>
          </cell>
          <cell r="F12">
            <v>85</v>
          </cell>
          <cell r="G12">
            <v>18</v>
          </cell>
          <cell r="H12">
            <v>24.12</v>
          </cell>
          <cell r="I12" t="str">
            <v>L</v>
          </cell>
          <cell r="J12">
            <v>39.6</v>
          </cell>
          <cell r="K12">
            <v>0</v>
          </cell>
        </row>
        <row r="13">
          <cell r="B13">
            <v>20.466666666666669</v>
          </cell>
          <cell r="C13">
            <v>30.4</v>
          </cell>
          <cell r="D13">
            <v>11.3</v>
          </cell>
          <cell r="E13">
            <v>50.541666666666664</v>
          </cell>
          <cell r="F13">
            <v>82</v>
          </cell>
          <cell r="G13">
            <v>15</v>
          </cell>
          <cell r="H13">
            <v>15.48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20.345833333333331</v>
          </cell>
          <cell r="C14">
            <v>31.5</v>
          </cell>
          <cell r="D14">
            <v>9.6999999999999993</v>
          </cell>
          <cell r="E14">
            <v>47.291666666666664</v>
          </cell>
          <cell r="F14">
            <v>80</v>
          </cell>
          <cell r="G14">
            <v>18</v>
          </cell>
          <cell r="H14">
            <v>11.520000000000001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22.875</v>
          </cell>
          <cell r="C15">
            <v>33.4</v>
          </cell>
          <cell r="D15">
            <v>12.4</v>
          </cell>
          <cell r="E15">
            <v>46.166666666666664</v>
          </cell>
          <cell r="F15">
            <v>80</v>
          </cell>
          <cell r="G15">
            <v>18</v>
          </cell>
          <cell r="H15">
            <v>8.64</v>
          </cell>
          <cell r="I15" t="str">
            <v>O</v>
          </cell>
          <cell r="J15">
            <v>34.56</v>
          </cell>
          <cell r="K15">
            <v>0</v>
          </cell>
        </row>
        <row r="16">
          <cell r="B16">
            <v>23.745833333333334</v>
          </cell>
          <cell r="C16">
            <v>34</v>
          </cell>
          <cell r="D16">
            <v>13.9</v>
          </cell>
          <cell r="E16">
            <v>50.458333333333336</v>
          </cell>
          <cell r="F16">
            <v>84</v>
          </cell>
          <cell r="G16">
            <v>21</v>
          </cell>
          <cell r="H16">
            <v>6.48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23.216666666666669</v>
          </cell>
          <cell r="C17">
            <v>30.7</v>
          </cell>
          <cell r="D17">
            <v>16.5</v>
          </cell>
          <cell r="E17">
            <v>60.583333333333336</v>
          </cell>
          <cell r="F17">
            <v>85</v>
          </cell>
          <cell r="G17">
            <v>36</v>
          </cell>
          <cell r="H17">
            <v>17.28</v>
          </cell>
          <cell r="I17" t="str">
            <v>O</v>
          </cell>
          <cell r="J17">
            <v>32.04</v>
          </cell>
          <cell r="K17">
            <v>0</v>
          </cell>
        </row>
        <row r="18">
          <cell r="B18">
            <v>20.779166666666665</v>
          </cell>
          <cell r="C18">
            <v>26.3</v>
          </cell>
          <cell r="D18">
            <v>16.3</v>
          </cell>
          <cell r="E18">
            <v>69.041666666666671</v>
          </cell>
          <cell r="F18">
            <v>88</v>
          </cell>
          <cell r="G18">
            <v>44</v>
          </cell>
          <cell r="H18">
            <v>14.76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22.166666666666668</v>
          </cell>
          <cell r="C19">
            <v>32.299999999999997</v>
          </cell>
          <cell r="D19">
            <v>14.7</v>
          </cell>
          <cell r="E19">
            <v>56.291666666666664</v>
          </cell>
          <cell r="F19">
            <v>84</v>
          </cell>
          <cell r="G19">
            <v>23</v>
          </cell>
          <cell r="H19">
            <v>15.48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23.416666666666668</v>
          </cell>
          <cell r="C20">
            <v>30.6</v>
          </cell>
          <cell r="D20">
            <v>16.399999999999999</v>
          </cell>
          <cell r="E20">
            <v>49.791666666666664</v>
          </cell>
          <cell r="F20">
            <v>77</v>
          </cell>
          <cell r="G20">
            <v>27</v>
          </cell>
          <cell r="H20">
            <v>16.920000000000002</v>
          </cell>
          <cell r="I20" t="str">
            <v>SE</v>
          </cell>
          <cell r="J20">
            <v>35.64</v>
          </cell>
          <cell r="K20">
            <v>0</v>
          </cell>
        </row>
        <row r="21">
          <cell r="B21">
            <v>22.937500000000011</v>
          </cell>
          <cell r="C21">
            <v>31.2</v>
          </cell>
          <cell r="D21">
            <v>15.1</v>
          </cell>
          <cell r="E21">
            <v>52.75</v>
          </cell>
          <cell r="F21">
            <v>82</v>
          </cell>
          <cell r="G21">
            <v>25</v>
          </cell>
          <cell r="H21">
            <v>16.2</v>
          </cell>
          <cell r="I21" t="str">
            <v>SO</v>
          </cell>
          <cell r="J21">
            <v>37.080000000000005</v>
          </cell>
          <cell r="K21">
            <v>0</v>
          </cell>
        </row>
        <row r="22">
          <cell r="B22">
            <v>22.912500000000005</v>
          </cell>
          <cell r="C22">
            <v>31.3</v>
          </cell>
          <cell r="D22">
            <v>15.1</v>
          </cell>
          <cell r="E22">
            <v>54.416666666666664</v>
          </cell>
          <cell r="F22">
            <v>84</v>
          </cell>
          <cell r="G22">
            <v>28</v>
          </cell>
          <cell r="H22">
            <v>15.120000000000001</v>
          </cell>
          <cell r="I22" t="str">
            <v>O</v>
          </cell>
          <cell r="J22">
            <v>33.840000000000003</v>
          </cell>
          <cell r="K22">
            <v>0</v>
          </cell>
        </row>
        <row r="23">
          <cell r="B23">
            <v>23.400000000000002</v>
          </cell>
          <cell r="C23">
            <v>32.1</v>
          </cell>
          <cell r="D23">
            <v>15.6</v>
          </cell>
          <cell r="E23">
            <v>53.375</v>
          </cell>
          <cell r="F23">
            <v>84</v>
          </cell>
          <cell r="G23">
            <v>22</v>
          </cell>
          <cell r="H23">
            <v>15.120000000000001</v>
          </cell>
          <cell r="I23" t="str">
            <v>O</v>
          </cell>
          <cell r="J23">
            <v>28.8</v>
          </cell>
          <cell r="K23">
            <v>0</v>
          </cell>
        </row>
        <row r="24">
          <cell r="B24">
            <v>23.008333333333329</v>
          </cell>
          <cell r="C24">
            <v>31.5</v>
          </cell>
          <cell r="D24">
            <v>15.6</v>
          </cell>
          <cell r="E24">
            <v>47.583333333333336</v>
          </cell>
          <cell r="F24">
            <v>75</v>
          </cell>
          <cell r="G24">
            <v>21</v>
          </cell>
          <cell r="H24">
            <v>16.559999999999999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22.791666666666661</v>
          </cell>
          <cell r="C25">
            <v>32.4</v>
          </cell>
          <cell r="D25">
            <v>13.3</v>
          </cell>
          <cell r="E25">
            <v>47.916666666666664</v>
          </cell>
          <cell r="F25">
            <v>83</v>
          </cell>
          <cell r="G25">
            <v>20</v>
          </cell>
          <cell r="H25">
            <v>18.720000000000002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23.970833333333331</v>
          </cell>
          <cell r="C26">
            <v>33.799999999999997</v>
          </cell>
          <cell r="D26">
            <v>13.5</v>
          </cell>
          <cell r="E26">
            <v>45.333333333333336</v>
          </cell>
          <cell r="F26">
            <v>83</v>
          </cell>
          <cell r="G26">
            <v>17</v>
          </cell>
          <cell r="H26">
            <v>10.44</v>
          </cell>
          <cell r="I26" t="str">
            <v>SO</v>
          </cell>
          <cell r="J26">
            <v>25.56</v>
          </cell>
          <cell r="K26">
            <v>0</v>
          </cell>
        </row>
        <row r="27">
          <cell r="B27">
            <v>23.808333333333334</v>
          </cell>
          <cell r="C27">
            <v>33.700000000000003</v>
          </cell>
          <cell r="D27">
            <v>13.7</v>
          </cell>
          <cell r="E27">
            <v>45.25</v>
          </cell>
          <cell r="F27">
            <v>77</v>
          </cell>
          <cell r="G27">
            <v>17</v>
          </cell>
          <cell r="H27">
            <v>12.96</v>
          </cell>
          <cell r="I27" t="str">
            <v>O</v>
          </cell>
          <cell r="J27">
            <v>30.240000000000002</v>
          </cell>
          <cell r="K27">
            <v>0</v>
          </cell>
        </row>
        <row r="28">
          <cell r="B28">
            <v>24.6875</v>
          </cell>
          <cell r="C28">
            <v>34.5</v>
          </cell>
          <cell r="D28">
            <v>13.4</v>
          </cell>
          <cell r="E28">
            <v>38.708333333333336</v>
          </cell>
          <cell r="F28">
            <v>74</v>
          </cell>
          <cell r="G28">
            <v>15</v>
          </cell>
          <cell r="H28">
            <v>15.48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24.433333333333337</v>
          </cell>
          <cell r="C29">
            <v>35.5</v>
          </cell>
          <cell r="D29">
            <v>13.8</v>
          </cell>
          <cell r="E29">
            <v>42.458333333333336</v>
          </cell>
          <cell r="F29">
            <v>75</v>
          </cell>
          <cell r="G29">
            <v>13</v>
          </cell>
          <cell r="H29">
            <v>13.32</v>
          </cell>
          <cell r="I29" t="str">
            <v>O</v>
          </cell>
          <cell r="J29">
            <v>32.76</v>
          </cell>
          <cell r="K29">
            <v>0</v>
          </cell>
        </row>
        <row r="30">
          <cell r="B30">
            <v>22.604166666666671</v>
          </cell>
          <cell r="C30">
            <v>29.7</v>
          </cell>
          <cell r="D30">
            <v>16.5</v>
          </cell>
          <cell r="E30">
            <v>55.666666666666664</v>
          </cell>
          <cell r="F30">
            <v>79</v>
          </cell>
          <cell r="G30">
            <v>27</v>
          </cell>
          <cell r="H30">
            <v>14.04</v>
          </cell>
          <cell r="I30" t="str">
            <v>SO</v>
          </cell>
          <cell r="J30">
            <v>29.880000000000003</v>
          </cell>
          <cell r="K30">
            <v>0</v>
          </cell>
        </row>
        <row r="31">
          <cell r="B31">
            <v>20.445833333333336</v>
          </cell>
          <cell r="C31">
            <v>27.7</v>
          </cell>
          <cell r="D31">
            <v>12.5</v>
          </cell>
          <cell r="E31">
            <v>39.208333333333336</v>
          </cell>
          <cell r="F31">
            <v>75</v>
          </cell>
          <cell r="G31">
            <v>23</v>
          </cell>
          <cell r="H31">
            <v>8.64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21.641666666666666</v>
          </cell>
          <cell r="C32">
            <v>32.5</v>
          </cell>
          <cell r="D32">
            <v>12.5</v>
          </cell>
          <cell r="E32">
            <v>48.458333333333336</v>
          </cell>
          <cell r="F32">
            <v>83</v>
          </cell>
          <cell r="G32">
            <v>23</v>
          </cell>
          <cell r="H32">
            <v>9</v>
          </cell>
          <cell r="I32" t="str">
            <v>L</v>
          </cell>
          <cell r="J32">
            <v>18.720000000000002</v>
          </cell>
          <cell r="K32">
            <v>0</v>
          </cell>
        </row>
        <row r="33">
          <cell r="B33">
            <v>24.345833333333335</v>
          </cell>
          <cell r="C33">
            <v>34.799999999999997</v>
          </cell>
          <cell r="D33">
            <v>15.2</v>
          </cell>
          <cell r="E33">
            <v>49.625</v>
          </cell>
          <cell r="F33">
            <v>80</v>
          </cell>
          <cell r="G33">
            <v>23</v>
          </cell>
          <cell r="H33">
            <v>10.44</v>
          </cell>
          <cell r="I33" t="str">
            <v>L</v>
          </cell>
          <cell r="J33">
            <v>22.32</v>
          </cell>
          <cell r="K33">
            <v>0</v>
          </cell>
        </row>
        <row r="34">
          <cell r="B34">
            <v>26.900000000000006</v>
          </cell>
          <cell r="C34">
            <v>35.700000000000003</v>
          </cell>
          <cell r="D34">
            <v>18.399999999999999</v>
          </cell>
          <cell r="E34">
            <v>44.166666666666664</v>
          </cell>
          <cell r="F34">
            <v>74</v>
          </cell>
          <cell r="G34">
            <v>18</v>
          </cell>
          <cell r="H34">
            <v>11.520000000000001</v>
          </cell>
          <cell r="I34" t="str">
            <v>L</v>
          </cell>
          <cell r="J34">
            <v>31.680000000000003</v>
          </cell>
          <cell r="K34">
            <v>0</v>
          </cell>
        </row>
        <row r="35">
          <cell r="B35">
            <v>27.445833333333329</v>
          </cell>
          <cell r="C35">
            <v>37.799999999999997</v>
          </cell>
          <cell r="D35">
            <v>17.7</v>
          </cell>
          <cell r="E35">
            <v>41.666666666666664</v>
          </cell>
          <cell r="F35">
            <v>73</v>
          </cell>
          <cell r="G35">
            <v>16</v>
          </cell>
          <cell r="H35">
            <v>18.36</v>
          </cell>
          <cell r="I35" t="str">
            <v>SO</v>
          </cell>
          <cell r="J35">
            <v>36</v>
          </cell>
          <cell r="K35">
            <v>0</v>
          </cell>
        </row>
        <row r="36">
          <cell r="I36" t="str">
            <v>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22.370833333333334</v>
          </cell>
          <cell r="C5">
            <v>29.9</v>
          </cell>
          <cell r="D5">
            <v>15.5</v>
          </cell>
          <cell r="E5">
            <v>41.958333333333336</v>
          </cell>
          <cell r="F5">
            <v>65</v>
          </cell>
          <cell r="G5">
            <v>18</v>
          </cell>
          <cell r="H5">
            <v>9</v>
          </cell>
          <cell r="I5" t="str">
            <v>L</v>
          </cell>
          <cell r="J5">
            <v>23.040000000000003</v>
          </cell>
          <cell r="K5">
            <v>0</v>
          </cell>
        </row>
        <row r="6">
          <cell r="B6">
            <v>22.804166666666664</v>
          </cell>
          <cell r="C6">
            <v>29.5</v>
          </cell>
          <cell r="D6">
            <v>15.5</v>
          </cell>
          <cell r="E6">
            <v>34.625</v>
          </cell>
          <cell r="F6">
            <v>60</v>
          </cell>
          <cell r="G6">
            <v>15</v>
          </cell>
          <cell r="H6">
            <v>14.76</v>
          </cell>
          <cell r="I6" t="str">
            <v>L</v>
          </cell>
          <cell r="J6">
            <v>27</v>
          </cell>
          <cell r="K6">
            <v>0</v>
          </cell>
        </row>
        <row r="7">
          <cell r="B7">
            <v>23.241666666666664</v>
          </cell>
          <cell r="C7">
            <v>30.8</v>
          </cell>
          <cell r="D7">
            <v>15.1</v>
          </cell>
          <cell r="E7">
            <v>36.916666666666664</v>
          </cell>
          <cell r="F7">
            <v>62</v>
          </cell>
          <cell r="G7">
            <v>19</v>
          </cell>
          <cell r="H7">
            <v>14.04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23.654166666666672</v>
          </cell>
          <cell r="C8">
            <v>30.7</v>
          </cell>
          <cell r="D8">
            <v>17</v>
          </cell>
          <cell r="E8">
            <v>40.791666666666664</v>
          </cell>
          <cell r="F8">
            <v>59</v>
          </cell>
          <cell r="G8">
            <v>22</v>
          </cell>
          <cell r="H8">
            <v>20.52</v>
          </cell>
          <cell r="I8" t="str">
            <v>NO</v>
          </cell>
          <cell r="J8">
            <v>39.6</v>
          </cell>
          <cell r="K8">
            <v>0</v>
          </cell>
        </row>
        <row r="9">
          <cell r="B9">
            <v>23.120833333333334</v>
          </cell>
          <cell r="C9">
            <v>29.6</v>
          </cell>
          <cell r="D9">
            <v>16.899999999999999</v>
          </cell>
          <cell r="E9">
            <v>45.5</v>
          </cell>
          <cell r="F9">
            <v>67</v>
          </cell>
          <cell r="G9">
            <v>26</v>
          </cell>
          <cell r="H9">
            <v>17.28</v>
          </cell>
          <cell r="I9" t="str">
            <v>SO</v>
          </cell>
          <cell r="J9">
            <v>33.480000000000004</v>
          </cell>
          <cell r="K9">
            <v>0</v>
          </cell>
        </row>
        <row r="10">
          <cell r="B10">
            <v>23.083333333333332</v>
          </cell>
          <cell r="C10">
            <v>30.2</v>
          </cell>
          <cell r="D10">
            <v>16.600000000000001</v>
          </cell>
          <cell r="E10">
            <v>49.25</v>
          </cell>
          <cell r="F10">
            <v>78</v>
          </cell>
          <cell r="G10">
            <v>22</v>
          </cell>
          <cell r="H10">
            <v>18.36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22.762500000000003</v>
          </cell>
          <cell r="C11">
            <v>29.4</v>
          </cell>
          <cell r="D11">
            <v>16.899999999999999</v>
          </cell>
          <cell r="E11">
            <v>43.291666666666664</v>
          </cell>
          <cell r="F11">
            <v>64</v>
          </cell>
          <cell r="G11">
            <v>25</v>
          </cell>
          <cell r="H11">
            <v>20.88</v>
          </cell>
          <cell r="I11" t="str">
            <v>L</v>
          </cell>
          <cell r="J11">
            <v>37.080000000000005</v>
          </cell>
          <cell r="K11">
            <v>0</v>
          </cell>
        </row>
        <row r="12">
          <cell r="B12">
            <v>22.487499999999997</v>
          </cell>
          <cell r="C12">
            <v>28</v>
          </cell>
          <cell r="D12">
            <v>17.100000000000001</v>
          </cell>
          <cell r="E12">
            <v>40.791666666666664</v>
          </cell>
          <cell r="F12">
            <v>62</v>
          </cell>
          <cell r="G12">
            <v>21</v>
          </cell>
          <cell r="H12">
            <v>21.240000000000002</v>
          </cell>
          <cell r="I12" t="str">
            <v>L</v>
          </cell>
          <cell r="J12">
            <v>42.84</v>
          </cell>
          <cell r="K12">
            <v>0</v>
          </cell>
        </row>
        <row r="13">
          <cell r="B13">
            <v>21.925000000000001</v>
          </cell>
          <cell r="C13">
            <v>27.9</v>
          </cell>
          <cell r="D13">
            <v>15.9</v>
          </cell>
          <cell r="E13">
            <v>34.208333333333336</v>
          </cell>
          <cell r="F13">
            <v>60</v>
          </cell>
          <cell r="G13">
            <v>15</v>
          </cell>
          <cell r="H13">
            <v>25.2</v>
          </cell>
          <cell r="I13" t="str">
            <v>L</v>
          </cell>
          <cell r="J13">
            <v>42.12</v>
          </cell>
          <cell r="K13">
            <v>0</v>
          </cell>
        </row>
        <row r="14">
          <cell r="B14">
            <v>21.979166666666668</v>
          </cell>
          <cell r="C14">
            <v>30.2</v>
          </cell>
          <cell r="D14">
            <v>14.6</v>
          </cell>
          <cell r="E14">
            <v>30.5</v>
          </cell>
          <cell r="F14">
            <v>47</v>
          </cell>
          <cell r="G14">
            <v>15</v>
          </cell>
          <cell r="H14">
            <v>20.88</v>
          </cell>
          <cell r="I14" t="str">
            <v>L</v>
          </cell>
          <cell r="J14">
            <v>35.28</v>
          </cell>
          <cell r="K14">
            <v>0</v>
          </cell>
        </row>
        <row r="15">
          <cell r="B15">
            <v>23.75</v>
          </cell>
          <cell r="C15">
            <v>31.6</v>
          </cell>
          <cell r="D15">
            <v>16.8</v>
          </cell>
          <cell r="E15">
            <v>34.833333333333336</v>
          </cell>
          <cell r="F15">
            <v>50</v>
          </cell>
          <cell r="G15">
            <v>20</v>
          </cell>
          <cell r="H15">
            <v>14.76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24.437499999999996</v>
          </cell>
          <cell r="C16">
            <v>32</v>
          </cell>
          <cell r="D16">
            <v>17.5</v>
          </cell>
          <cell r="E16">
            <v>45.208333333333336</v>
          </cell>
          <cell r="F16">
            <v>70</v>
          </cell>
          <cell r="G16">
            <v>23</v>
          </cell>
          <cell r="H16">
            <v>8.2799999999999994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22.504166666666663</v>
          </cell>
          <cell r="C17">
            <v>29.8</v>
          </cell>
          <cell r="D17">
            <v>18.399999999999999</v>
          </cell>
          <cell r="E17">
            <v>57</v>
          </cell>
          <cell r="F17">
            <v>81</v>
          </cell>
          <cell r="G17">
            <v>29</v>
          </cell>
          <cell r="H17">
            <v>21.240000000000002</v>
          </cell>
          <cell r="I17" t="str">
            <v>S</v>
          </cell>
          <cell r="J17">
            <v>51.480000000000004</v>
          </cell>
          <cell r="K17">
            <v>0</v>
          </cell>
        </row>
        <row r="18">
          <cell r="B18">
            <v>17.004166666666663</v>
          </cell>
          <cell r="C18">
            <v>22.9</v>
          </cell>
          <cell r="D18">
            <v>14.3</v>
          </cell>
          <cell r="E18">
            <v>89.75</v>
          </cell>
          <cell r="F18">
            <v>100</v>
          </cell>
          <cell r="G18">
            <v>57</v>
          </cell>
          <cell r="H18">
            <v>10.8</v>
          </cell>
          <cell r="I18" t="str">
            <v>SE</v>
          </cell>
          <cell r="J18">
            <v>28.08</v>
          </cell>
          <cell r="K18">
            <v>0</v>
          </cell>
        </row>
        <row r="19">
          <cell r="B19">
            <v>21.074999999999996</v>
          </cell>
          <cell r="C19">
            <v>30.2</v>
          </cell>
          <cell r="D19">
            <v>14.1</v>
          </cell>
          <cell r="E19">
            <v>56.75</v>
          </cell>
          <cell r="F19">
            <v>84</v>
          </cell>
          <cell r="G19">
            <v>24</v>
          </cell>
          <cell r="H19">
            <v>21.240000000000002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22.499999999999996</v>
          </cell>
          <cell r="C20">
            <v>29.2</v>
          </cell>
          <cell r="D20">
            <v>16.2</v>
          </cell>
          <cell r="E20">
            <v>46.958333333333336</v>
          </cell>
          <cell r="F20">
            <v>72</v>
          </cell>
          <cell r="G20">
            <v>26</v>
          </cell>
          <cell r="H20">
            <v>25.56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22.45</v>
          </cell>
          <cell r="C21">
            <v>28.4</v>
          </cell>
          <cell r="D21">
            <v>16.100000000000001</v>
          </cell>
          <cell r="E21">
            <v>46.916666666666664</v>
          </cell>
          <cell r="F21">
            <v>68</v>
          </cell>
          <cell r="G21">
            <v>27</v>
          </cell>
          <cell r="H21">
            <v>23.040000000000003</v>
          </cell>
          <cell r="I21" t="str">
            <v>L</v>
          </cell>
          <cell r="J21">
            <v>44.28</v>
          </cell>
          <cell r="K21">
            <v>0</v>
          </cell>
        </row>
        <row r="22">
          <cell r="B22">
            <v>23.274999999999995</v>
          </cell>
          <cell r="C22">
            <v>29.1</v>
          </cell>
          <cell r="D22">
            <v>15.9</v>
          </cell>
          <cell r="E22">
            <v>45.208333333333336</v>
          </cell>
          <cell r="F22">
            <v>70</v>
          </cell>
          <cell r="G22">
            <v>30</v>
          </cell>
          <cell r="H22">
            <v>17.28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23.516666666666666</v>
          </cell>
          <cell r="C23">
            <v>29.4</v>
          </cell>
          <cell r="D23">
            <v>18.899999999999999</v>
          </cell>
          <cell r="E23">
            <v>45.416666666666664</v>
          </cell>
          <cell r="F23">
            <v>64</v>
          </cell>
          <cell r="G23">
            <v>25</v>
          </cell>
          <cell r="H23">
            <v>21.240000000000002</v>
          </cell>
          <cell r="I23" t="str">
            <v>SE</v>
          </cell>
          <cell r="J23">
            <v>38.159999999999997</v>
          </cell>
          <cell r="K23">
            <v>0</v>
          </cell>
        </row>
        <row r="24">
          <cell r="B24">
            <v>22.95</v>
          </cell>
          <cell r="C24">
            <v>29.7</v>
          </cell>
          <cell r="D24">
            <v>17.3</v>
          </cell>
          <cell r="E24">
            <v>40.791666666666664</v>
          </cell>
          <cell r="F24">
            <v>57</v>
          </cell>
          <cell r="G24">
            <v>23</v>
          </cell>
          <cell r="H24">
            <v>18.36</v>
          </cell>
          <cell r="I24" t="str">
            <v>L</v>
          </cell>
          <cell r="J24">
            <v>33.840000000000003</v>
          </cell>
          <cell r="K24">
            <v>0</v>
          </cell>
        </row>
        <row r="25">
          <cell r="B25">
            <v>24.108333333333338</v>
          </cell>
          <cell r="C25">
            <v>30.6</v>
          </cell>
          <cell r="D25">
            <v>16.100000000000001</v>
          </cell>
          <cell r="E25">
            <v>34.041666666666664</v>
          </cell>
          <cell r="F25">
            <v>56</v>
          </cell>
          <cell r="G25">
            <v>21</v>
          </cell>
          <cell r="H25">
            <v>25.56</v>
          </cell>
          <cell r="I25" t="str">
            <v>L</v>
          </cell>
          <cell r="J25">
            <v>46.440000000000005</v>
          </cell>
          <cell r="K25">
            <v>0</v>
          </cell>
        </row>
        <row r="26">
          <cell r="B26">
            <v>24.425000000000001</v>
          </cell>
          <cell r="C26">
            <v>31.9</v>
          </cell>
          <cell r="D26">
            <v>17.899999999999999</v>
          </cell>
          <cell r="E26">
            <v>35.083333333333336</v>
          </cell>
          <cell r="F26">
            <v>53</v>
          </cell>
          <cell r="G26">
            <v>17</v>
          </cell>
          <cell r="H26">
            <v>9.3600000000000012</v>
          </cell>
          <cell r="I26" t="str">
            <v>L</v>
          </cell>
          <cell r="J26">
            <v>27</v>
          </cell>
          <cell r="K26">
            <v>0</v>
          </cell>
        </row>
        <row r="27">
          <cell r="B27">
            <v>24.720833333333335</v>
          </cell>
          <cell r="C27">
            <v>31.3</v>
          </cell>
          <cell r="D27">
            <v>18.2</v>
          </cell>
          <cell r="E27">
            <v>32.333333333333336</v>
          </cell>
          <cell r="F27">
            <v>51</v>
          </cell>
          <cell r="G27">
            <v>16</v>
          </cell>
          <cell r="H27">
            <v>16.559999999999999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24.645833333333329</v>
          </cell>
          <cell r="C28">
            <v>32.5</v>
          </cell>
          <cell r="D28">
            <v>17.8</v>
          </cell>
          <cell r="E28">
            <v>30.333333333333332</v>
          </cell>
          <cell r="F28">
            <v>46</v>
          </cell>
          <cell r="G28">
            <v>15</v>
          </cell>
          <cell r="H28">
            <v>17.28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25.125</v>
          </cell>
          <cell r="C29">
            <v>32.799999999999997</v>
          </cell>
          <cell r="D29">
            <v>18.600000000000001</v>
          </cell>
          <cell r="E29">
            <v>28.916666666666668</v>
          </cell>
          <cell r="F29">
            <v>41</v>
          </cell>
          <cell r="G29">
            <v>15</v>
          </cell>
          <cell r="H29">
            <v>15.120000000000001</v>
          </cell>
          <cell r="I29" t="str">
            <v>N</v>
          </cell>
          <cell r="J29">
            <v>45.36</v>
          </cell>
          <cell r="K29">
            <v>0</v>
          </cell>
        </row>
        <row r="30">
          <cell r="B30">
            <v>20.270833333333332</v>
          </cell>
          <cell r="C30">
            <v>25.2</v>
          </cell>
          <cell r="D30">
            <v>16.100000000000001</v>
          </cell>
          <cell r="E30">
            <v>65.541666666666671</v>
          </cell>
          <cell r="F30">
            <v>95</v>
          </cell>
          <cell r="G30">
            <v>37</v>
          </cell>
          <cell r="H30">
            <v>6.12</v>
          </cell>
          <cell r="I30" t="str">
            <v>S</v>
          </cell>
          <cell r="J30">
            <v>24.840000000000003</v>
          </cell>
          <cell r="K30">
            <v>0</v>
          </cell>
        </row>
        <row r="31">
          <cell r="B31">
            <v>17.441666666666666</v>
          </cell>
          <cell r="C31">
            <v>25.9</v>
          </cell>
          <cell r="D31">
            <v>10.8</v>
          </cell>
          <cell r="E31">
            <v>46.666666666666664</v>
          </cell>
          <cell r="F31">
            <v>65</v>
          </cell>
          <cell r="G31">
            <v>28</v>
          </cell>
          <cell r="H31">
            <v>19.440000000000001</v>
          </cell>
          <cell r="I31" t="str">
            <v>SE</v>
          </cell>
          <cell r="J31">
            <v>38.519999999999996</v>
          </cell>
          <cell r="K31">
            <v>0</v>
          </cell>
        </row>
        <row r="32">
          <cell r="B32">
            <v>21.983333333333338</v>
          </cell>
          <cell r="C32">
            <v>31</v>
          </cell>
          <cell r="D32">
            <v>14.7</v>
          </cell>
          <cell r="E32">
            <v>39.958333333333336</v>
          </cell>
          <cell r="F32">
            <v>55</v>
          </cell>
          <cell r="G32">
            <v>24</v>
          </cell>
          <cell r="H32">
            <v>5.7600000000000007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24.95</v>
          </cell>
          <cell r="C33">
            <v>32.5</v>
          </cell>
          <cell r="D33">
            <v>19.3</v>
          </cell>
          <cell r="E33">
            <v>40.458333333333336</v>
          </cell>
          <cell r="F33">
            <v>54</v>
          </cell>
          <cell r="G33">
            <v>24</v>
          </cell>
          <cell r="H33">
            <v>14.76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26.454166666666669</v>
          </cell>
          <cell r="C34">
            <v>33.700000000000003</v>
          </cell>
          <cell r="D34">
            <v>19.8</v>
          </cell>
          <cell r="E34">
            <v>39.541666666666664</v>
          </cell>
          <cell r="F34">
            <v>60</v>
          </cell>
          <cell r="G34">
            <v>20</v>
          </cell>
          <cell r="H34">
            <v>18.720000000000002</v>
          </cell>
          <cell r="I34" t="str">
            <v>L</v>
          </cell>
          <cell r="J34">
            <v>36.36</v>
          </cell>
          <cell r="K34">
            <v>0</v>
          </cell>
        </row>
        <row r="35">
          <cell r="B35">
            <v>27.216666666666669</v>
          </cell>
          <cell r="C35">
            <v>35.200000000000003</v>
          </cell>
          <cell r="D35">
            <v>20</v>
          </cell>
          <cell r="E35">
            <v>33.5</v>
          </cell>
          <cell r="F35">
            <v>51</v>
          </cell>
          <cell r="G35">
            <v>15</v>
          </cell>
          <cell r="H35">
            <v>20.16</v>
          </cell>
          <cell r="I35" t="str">
            <v>L</v>
          </cell>
          <cell r="J35">
            <v>43.2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26.633333333333329</v>
          </cell>
          <cell r="C5">
            <v>29.6</v>
          </cell>
          <cell r="D5">
            <v>23.9</v>
          </cell>
          <cell r="E5">
            <v>62.458333333333336</v>
          </cell>
          <cell r="F5">
            <v>72</v>
          </cell>
          <cell r="G5">
            <v>52</v>
          </cell>
          <cell r="H5">
            <v>10.44</v>
          </cell>
          <cell r="I5" t="str">
            <v>L</v>
          </cell>
          <cell r="J5">
            <v>19.079999999999998</v>
          </cell>
          <cell r="K5">
            <v>0</v>
          </cell>
        </row>
        <row r="6">
          <cell r="B6">
            <v>26.916666666666671</v>
          </cell>
          <cell r="C6">
            <v>30.4</v>
          </cell>
          <cell r="D6">
            <v>24.4</v>
          </cell>
          <cell r="E6">
            <v>64.041666666666671</v>
          </cell>
          <cell r="F6">
            <v>74</v>
          </cell>
          <cell r="G6">
            <v>50</v>
          </cell>
          <cell r="H6">
            <v>10.8</v>
          </cell>
          <cell r="I6" t="str">
            <v>L</v>
          </cell>
          <cell r="J6">
            <v>19.079999999999998</v>
          </cell>
          <cell r="K6">
            <v>0</v>
          </cell>
        </row>
        <row r="7">
          <cell r="B7">
            <v>27.158333333333331</v>
          </cell>
          <cell r="C7">
            <v>32.799999999999997</v>
          </cell>
          <cell r="D7">
            <v>23.6</v>
          </cell>
          <cell r="E7">
            <v>59.25</v>
          </cell>
          <cell r="F7">
            <v>73</v>
          </cell>
          <cell r="G7">
            <v>40</v>
          </cell>
          <cell r="H7">
            <v>11.16</v>
          </cell>
          <cell r="I7" t="str">
            <v>SE</v>
          </cell>
          <cell r="J7">
            <v>17.64</v>
          </cell>
          <cell r="K7">
            <v>0</v>
          </cell>
        </row>
        <row r="8">
          <cell r="B8">
            <v>27.145833333333329</v>
          </cell>
          <cell r="C8">
            <v>32</v>
          </cell>
          <cell r="D8">
            <v>22.2</v>
          </cell>
          <cell r="E8">
            <v>62.75</v>
          </cell>
          <cell r="F8">
            <v>79</v>
          </cell>
          <cell r="G8">
            <v>46</v>
          </cell>
          <cell r="H8">
            <v>7.2</v>
          </cell>
          <cell r="I8" t="str">
            <v>L</v>
          </cell>
          <cell r="J8">
            <v>12.96</v>
          </cell>
          <cell r="K8">
            <v>0</v>
          </cell>
        </row>
        <row r="9">
          <cell r="B9">
            <v>23.250000000000004</v>
          </cell>
          <cell r="C9">
            <v>28</v>
          </cell>
          <cell r="D9">
            <v>19.899999999999999</v>
          </cell>
          <cell r="E9">
            <v>76.5</v>
          </cell>
          <cell r="F9">
            <v>86</v>
          </cell>
          <cell r="G9">
            <v>62</v>
          </cell>
          <cell r="H9">
            <v>21.6</v>
          </cell>
          <cell r="I9" t="str">
            <v>SO</v>
          </cell>
          <cell r="J9">
            <v>47.16</v>
          </cell>
          <cell r="K9">
            <v>0</v>
          </cell>
        </row>
        <row r="10">
          <cell r="B10">
            <v>24.429166666666664</v>
          </cell>
          <cell r="C10">
            <v>30.6</v>
          </cell>
          <cell r="D10">
            <v>19.899999999999999</v>
          </cell>
          <cell r="E10">
            <v>74.916666666666671</v>
          </cell>
          <cell r="F10">
            <v>94</v>
          </cell>
          <cell r="G10">
            <v>52</v>
          </cell>
          <cell r="H10">
            <v>14.04</v>
          </cell>
          <cell r="I10" t="str">
            <v>L</v>
          </cell>
          <cell r="J10">
            <v>24.12</v>
          </cell>
          <cell r="K10">
            <v>0</v>
          </cell>
        </row>
        <row r="11">
          <cell r="B11">
            <v>26.570833333333336</v>
          </cell>
          <cell r="C11">
            <v>29.4</v>
          </cell>
          <cell r="D11">
            <v>24.4</v>
          </cell>
          <cell r="E11">
            <v>55.75</v>
          </cell>
          <cell r="F11">
            <v>71</v>
          </cell>
          <cell r="G11">
            <v>42</v>
          </cell>
          <cell r="H11">
            <v>11.879999999999999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18.566666666666666</v>
          </cell>
          <cell r="C12">
            <v>27.8</v>
          </cell>
          <cell r="D12">
            <v>15.5</v>
          </cell>
          <cell r="E12">
            <v>75.25</v>
          </cell>
          <cell r="F12">
            <v>86</v>
          </cell>
          <cell r="G12">
            <v>53</v>
          </cell>
          <cell r="H12">
            <v>30.6</v>
          </cell>
          <cell r="I12" t="str">
            <v>SO</v>
          </cell>
          <cell r="J12">
            <v>62.639999999999993</v>
          </cell>
          <cell r="K12">
            <v>0</v>
          </cell>
        </row>
        <row r="13">
          <cell r="B13">
            <v>18.879166666666663</v>
          </cell>
          <cell r="C13">
            <v>23.3</v>
          </cell>
          <cell r="D13">
            <v>16</v>
          </cell>
          <cell r="E13">
            <v>76.625</v>
          </cell>
          <cell r="F13">
            <v>87</v>
          </cell>
          <cell r="G13">
            <v>65</v>
          </cell>
          <cell r="H13">
            <v>9</v>
          </cell>
          <cell r="I13" t="str">
            <v>S</v>
          </cell>
          <cell r="J13">
            <v>23.400000000000002</v>
          </cell>
          <cell r="K13">
            <v>0</v>
          </cell>
        </row>
        <row r="14">
          <cell r="B14">
            <v>22.574999999999999</v>
          </cell>
          <cell r="C14">
            <v>28.5</v>
          </cell>
          <cell r="D14">
            <v>17.7</v>
          </cell>
          <cell r="E14">
            <v>71.791666666666671</v>
          </cell>
          <cell r="F14">
            <v>93</v>
          </cell>
          <cell r="G14">
            <v>51</v>
          </cell>
          <cell r="H14">
            <v>11.16</v>
          </cell>
          <cell r="I14" t="str">
            <v>SE</v>
          </cell>
          <cell r="J14">
            <v>21.240000000000002</v>
          </cell>
          <cell r="K14">
            <v>0</v>
          </cell>
        </row>
        <row r="15">
          <cell r="B15">
            <v>26.458333333333339</v>
          </cell>
          <cell r="C15">
            <v>31.7</v>
          </cell>
          <cell r="D15">
            <v>21.9</v>
          </cell>
          <cell r="E15">
            <v>64.041666666666671</v>
          </cell>
          <cell r="F15">
            <v>82</v>
          </cell>
          <cell r="G15">
            <v>46</v>
          </cell>
          <cell r="H15">
            <v>9.7200000000000006</v>
          </cell>
          <cell r="I15" t="str">
            <v>SE</v>
          </cell>
          <cell r="J15">
            <v>18.720000000000002</v>
          </cell>
          <cell r="K15">
            <v>0</v>
          </cell>
        </row>
        <row r="16">
          <cell r="B16">
            <v>27.775000000000006</v>
          </cell>
          <cell r="C16">
            <v>32.700000000000003</v>
          </cell>
          <cell r="D16">
            <v>23.4</v>
          </cell>
          <cell r="E16">
            <v>61.583333333333336</v>
          </cell>
          <cell r="F16">
            <v>82</v>
          </cell>
          <cell r="G16">
            <v>47</v>
          </cell>
          <cell r="H16">
            <v>6.84</v>
          </cell>
          <cell r="I16" t="str">
            <v>NE</v>
          </cell>
          <cell r="J16">
            <v>18</v>
          </cell>
          <cell r="K16">
            <v>0</v>
          </cell>
        </row>
        <row r="17">
          <cell r="B17">
            <v>21.141666666666666</v>
          </cell>
          <cell r="C17">
            <v>29.3</v>
          </cell>
          <cell r="D17">
            <v>16.100000000000001</v>
          </cell>
          <cell r="E17">
            <v>69.25</v>
          </cell>
          <cell r="F17">
            <v>89</v>
          </cell>
          <cell r="G17">
            <v>56</v>
          </cell>
          <cell r="H17">
            <v>27.36</v>
          </cell>
          <cell r="I17" t="str">
            <v>SO</v>
          </cell>
          <cell r="J17">
            <v>60.12</v>
          </cell>
          <cell r="K17">
            <v>7.8000000000000016</v>
          </cell>
        </row>
        <row r="18">
          <cell r="B18">
            <v>18.37916666666667</v>
          </cell>
          <cell r="C18">
            <v>23.2</v>
          </cell>
          <cell r="D18">
            <v>14.9</v>
          </cell>
          <cell r="E18">
            <v>53.833333333333336</v>
          </cell>
          <cell r="F18">
            <v>64</v>
          </cell>
          <cell r="G18">
            <v>43</v>
          </cell>
          <cell r="H18">
            <v>9.7200000000000006</v>
          </cell>
          <cell r="I18" t="str">
            <v>S</v>
          </cell>
          <cell r="J18">
            <v>32.4</v>
          </cell>
          <cell r="K18">
            <v>0</v>
          </cell>
        </row>
        <row r="19">
          <cell r="B19">
            <v>21.516666666666666</v>
          </cell>
          <cell r="C19">
            <v>26.7</v>
          </cell>
          <cell r="D19">
            <v>17.2</v>
          </cell>
          <cell r="E19">
            <v>69.958333333333329</v>
          </cell>
          <cell r="F19">
            <v>85</v>
          </cell>
          <cell r="G19">
            <v>57</v>
          </cell>
          <cell r="H19">
            <v>11.520000000000001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24.987500000000001</v>
          </cell>
          <cell r="C20">
            <v>29.6</v>
          </cell>
          <cell r="D20">
            <v>20.9</v>
          </cell>
          <cell r="E20">
            <v>69.458333333333329</v>
          </cell>
          <cell r="F20">
            <v>87</v>
          </cell>
          <cell r="G20">
            <v>49</v>
          </cell>
          <cell r="H20">
            <v>10.44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26.883333333333336</v>
          </cell>
          <cell r="C21">
            <v>31.6</v>
          </cell>
          <cell r="D21">
            <v>21.7</v>
          </cell>
          <cell r="E21">
            <v>55.416666666666664</v>
          </cell>
          <cell r="F21">
            <v>82</v>
          </cell>
          <cell r="G21">
            <v>37</v>
          </cell>
          <cell r="H21">
            <v>14.4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26.329166666666676</v>
          </cell>
          <cell r="C22">
            <v>30.2</v>
          </cell>
          <cell r="D22">
            <v>21.2</v>
          </cell>
          <cell r="E22">
            <v>57.625</v>
          </cell>
          <cell r="F22">
            <v>81</v>
          </cell>
          <cell r="G22">
            <v>37</v>
          </cell>
          <cell r="H22">
            <v>13.32</v>
          </cell>
          <cell r="I22" t="str">
            <v>S</v>
          </cell>
          <cell r="J22">
            <v>30.96</v>
          </cell>
          <cell r="K22">
            <v>0</v>
          </cell>
        </row>
        <row r="23">
          <cell r="B23">
            <v>26.700000000000003</v>
          </cell>
          <cell r="C23">
            <v>31.9</v>
          </cell>
          <cell r="D23">
            <v>21.8</v>
          </cell>
          <cell r="E23">
            <v>61.333333333333336</v>
          </cell>
          <cell r="F23">
            <v>89</v>
          </cell>
          <cell r="G23">
            <v>40</v>
          </cell>
          <cell r="H23">
            <v>13.68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27.816666666666674</v>
          </cell>
          <cell r="C24">
            <v>30.8</v>
          </cell>
          <cell r="D24">
            <v>22.4</v>
          </cell>
          <cell r="E24">
            <v>51.416666666666664</v>
          </cell>
          <cell r="F24">
            <v>87</v>
          </cell>
          <cell r="G24">
            <v>40</v>
          </cell>
          <cell r="H24">
            <v>15.48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27.991666666666664</v>
          </cell>
          <cell r="C25">
            <v>31.1</v>
          </cell>
          <cell r="D25">
            <v>23.9</v>
          </cell>
          <cell r="E25">
            <v>43.458333333333336</v>
          </cell>
          <cell r="F25">
            <v>59</v>
          </cell>
          <cell r="G25">
            <v>33</v>
          </cell>
          <cell r="H25">
            <v>15.48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28.445833333333329</v>
          </cell>
          <cell r="C26">
            <v>32.1</v>
          </cell>
          <cell r="D26">
            <v>24</v>
          </cell>
          <cell r="E26">
            <v>53.25</v>
          </cell>
          <cell r="F26">
            <v>78</v>
          </cell>
          <cell r="G26">
            <v>42</v>
          </cell>
          <cell r="H26">
            <v>12.6</v>
          </cell>
          <cell r="I26" t="str">
            <v>L</v>
          </cell>
          <cell r="J26">
            <v>23.400000000000002</v>
          </cell>
          <cell r="K26">
            <v>0</v>
          </cell>
        </row>
        <row r="27">
          <cell r="B27">
            <v>28.712499999999995</v>
          </cell>
          <cell r="C27">
            <v>33.5</v>
          </cell>
          <cell r="D27">
            <v>25.9</v>
          </cell>
          <cell r="E27">
            <v>58.125</v>
          </cell>
          <cell r="F27">
            <v>69</v>
          </cell>
          <cell r="G27">
            <v>41</v>
          </cell>
          <cell r="H27">
            <v>10.44</v>
          </cell>
          <cell r="I27" t="str">
            <v>NE</v>
          </cell>
          <cell r="J27">
            <v>21.96</v>
          </cell>
          <cell r="K27">
            <v>0</v>
          </cell>
        </row>
        <row r="28">
          <cell r="B28">
            <v>28.591666666666669</v>
          </cell>
          <cell r="C28">
            <v>33.6</v>
          </cell>
          <cell r="D28">
            <v>25.1</v>
          </cell>
          <cell r="E28">
            <v>59.583333333333336</v>
          </cell>
          <cell r="F28">
            <v>72</v>
          </cell>
          <cell r="G28">
            <v>40</v>
          </cell>
          <cell r="H28">
            <v>10.8</v>
          </cell>
          <cell r="I28" t="str">
            <v>NE</v>
          </cell>
          <cell r="J28">
            <v>23.759999999999998</v>
          </cell>
          <cell r="K28">
            <v>0</v>
          </cell>
        </row>
        <row r="29">
          <cell r="B29">
            <v>27.137500000000014</v>
          </cell>
          <cell r="C29">
            <v>31.2</v>
          </cell>
          <cell r="D29">
            <v>23.6</v>
          </cell>
          <cell r="E29">
            <v>57.416666666666664</v>
          </cell>
          <cell r="F29">
            <v>70</v>
          </cell>
          <cell r="G29">
            <v>43</v>
          </cell>
          <cell r="H29">
            <v>20.88</v>
          </cell>
          <cell r="I29" t="str">
            <v>SO</v>
          </cell>
          <cell r="J29">
            <v>44.28</v>
          </cell>
          <cell r="K29">
            <v>0</v>
          </cell>
        </row>
        <row r="30">
          <cell r="B30">
            <v>20.874999999999996</v>
          </cell>
          <cell r="C30">
            <v>23.6</v>
          </cell>
          <cell r="D30">
            <v>18.899999999999999</v>
          </cell>
          <cell r="E30">
            <v>51.291666666666664</v>
          </cell>
          <cell r="F30">
            <v>68</v>
          </cell>
          <cell r="G30">
            <v>28</v>
          </cell>
          <cell r="H30">
            <v>16.559999999999999</v>
          </cell>
          <cell r="I30" t="str">
            <v>S</v>
          </cell>
          <cell r="J30">
            <v>36.36</v>
          </cell>
          <cell r="K30">
            <v>0</v>
          </cell>
        </row>
        <row r="31">
          <cell r="B31">
            <v>21.391666666666662</v>
          </cell>
          <cell r="C31">
            <v>26.1</v>
          </cell>
          <cell r="D31">
            <v>18.100000000000001</v>
          </cell>
          <cell r="E31">
            <v>40.666666666666664</v>
          </cell>
          <cell r="F31">
            <v>49</v>
          </cell>
          <cell r="G31">
            <v>28</v>
          </cell>
          <cell r="H31">
            <v>15.48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22.908333333333335</v>
          </cell>
          <cell r="C32">
            <v>28.5</v>
          </cell>
          <cell r="D32">
            <v>18.7</v>
          </cell>
          <cell r="E32">
            <v>51.458333333333336</v>
          </cell>
          <cell r="F32">
            <v>67</v>
          </cell>
          <cell r="G32">
            <v>35</v>
          </cell>
          <cell r="H32">
            <v>7.2</v>
          </cell>
          <cell r="I32" t="str">
            <v>NE</v>
          </cell>
          <cell r="J32">
            <v>12.96</v>
          </cell>
          <cell r="K32">
            <v>0</v>
          </cell>
        </row>
        <row r="33">
          <cell r="B33">
            <v>25.212500000000002</v>
          </cell>
          <cell r="C33">
            <v>31</v>
          </cell>
          <cell r="D33">
            <v>20.5</v>
          </cell>
          <cell r="E33">
            <v>58.625</v>
          </cell>
          <cell r="F33">
            <v>83</v>
          </cell>
          <cell r="G33">
            <v>38</v>
          </cell>
          <cell r="H33">
            <v>6.48</v>
          </cell>
          <cell r="I33" t="str">
            <v>L</v>
          </cell>
          <cell r="J33">
            <v>14.04</v>
          </cell>
          <cell r="K33">
            <v>0</v>
          </cell>
        </row>
        <row r="34">
          <cell r="B34">
            <v>28.562499999999996</v>
          </cell>
          <cell r="C34">
            <v>33.1</v>
          </cell>
          <cell r="D34">
            <v>25.2</v>
          </cell>
          <cell r="E34">
            <v>53.916666666666664</v>
          </cell>
          <cell r="F34">
            <v>62</v>
          </cell>
          <cell r="G34">
            <v>44</v>
          </cell>
          <cell r="H34">
            <v>10.8</v>
          </cell>
          <cell r="I34" t="str">
            <v>SE</v>
          </cell>
          <cell r="J34">
            <v>19.440000000000001</v>
          </cell>
          <cell r="K34">
            <v>0</v>
          </cell>
        </row>
        <row r="35">
          <cell r="B35">
            <v>29.704166666666662</v>
          </cell>
          <cell r="C35">
            <v>34.5</v>
          </cell>
          <cell r="D35">
            <v>26.6</v>
          </cell>
          <cell r="E35">
            <v>57.916666666666664</v>
          </cell>
          <cell r="F35">
            <v>66</v>
          </cell>
          <cell r="G35">
            <v>45</v>
          </cell>
          <cell r="H35">
            <v>10.44</v>
          </cell>
          <cell r="I35" t="str">
            <v>L</v>
          </cell>
          <cell r="J35">
            <v>19.440000000000001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L43" sqref="L4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6" t="s">
        <v>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20.100000000000001" customHeight="1" x14ac:dyDescent="0.2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32" t="s">
        <v>38</v>
      </c>
      <c r="AH3" s="8"/>
    </row>
    <row r="4" spans="1:34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32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[1]Agosto!$B$5</f>
        <v>20.675000000000001</v>
      </c>
      <c r="C5" s="17">
        <f>[1]Agosto!$B$6</f>
        <v>20.866666666666667</v>
      </c>
      <c r="D5" s="17">
        <f>[1]Agosto!$B$7</f>
        <v>20.791666666666668</v>
      </c>
      <c r="E5" s="17">
        <f>[1]Agosto!$B$8</f>
        <v>22.154166666666665</v>
      </c>
      <c r="F5" s="17">
        <f>[1]Agosto!$B$9</f>
        <v>23.150000000000002</v>
      </c>
      <c r="G5" s="17">
        <f>[1]Agosto!$B$10</f>
        <v>22.775000000000002</v>
      </c>
      <c r="H5" s="17">
        <f>[1]Agosto!$B$11</f>
        <v>23.212499999999995</v>
      </c>
      <c r="I5" s="17">
        <f>[1]Agosto!$B$12</f>
        <v>22.304166666666664</v>
      </c>
      <c r="J5" s="17">
        <f>[1]Agosto!$B$13</f>
        <v>20.433333333333334</v>
      </c>
      <c r="K5" s="17">
        <f>[1]Agosto!$B$14</f>
        <v>21.141666666666666</v>
      </c>
      <c r="L5" s="17">
        <f>[1]Agosto!$B$15</f>
        <v>21.554166666666671</v>
      </c>
      <c r="M5" s="17">
        <f>[1]Agosto!$B$16</f>
        <v>23.816666666666666</v>
      </c>
      <c r="N5" s="17">
        <f>[1]Agosto!$B$17</f>
        <v>20.537499999999998</v>
      </c>
      <c r="O5" s="17">
        <f>[1]Agosto!$B$18</f>
        <v>19.366666666666664</v>
      </c>
      <c r="P5" s="17">
        <f>[1]Agosto!$B$19</f>
        <v>20.595833333333335</v>
      </c>
      <c r="Q5" s="17">
        <f>[1]Agosto!$B$20</f>
        <v>23.670833333333331</v>
      </c>
      <c r="R5" s="17">
        <f>[1]Agosto!$B$21</f>
        <v>23.491666666666671</v>
      </c>
      <c r="S5" s="17">
        <f>[1]Agosto!$B$22</f>
        <v>23.824999999999999</v>
      </c>
      <c r="T5" s="17">
        <f>[1]Agosto!$B$23</f>
        <v>23.350000000000005</v>
      </c>
      <c r="U5" s="17">
        <f>[1]Agosto!$B$24</f>
        <v>22.016666666666666</v>
      </c>
      <c r="V5" s="17">
        <f>[1]Agosto!$B$25</f>
        <v>22.504166666666663</v>
      </c>
      <c r="W5" s="17">
        <f>[1]Agosto!$B$26</f>
        <v>24.012500000000003</v>
      </c>
      <c r="X5" s="17">
        <f>[1]Agosto!$B$27</f>
        <v>24.424999999999997</v>
      </c>
      <c r="Y5" s="17">
        <f>[1]Agosto!$B$28</f>
        <v>24.737500000000001</v>
      </c>
      <c r="Z5" s="17">
        <f>[1]Agosto!$B$29</f>
        <v>24.533333333333335</v>
      </c>
      <c r="AA5" s="17">
        <f>[1]Agosto!$B$30</f>
        <v>20.595833333333335</v>
      </c>
      <c r="AB5" s="17">
        <f>[1]Agosto!$B$31</f>
        <v>19.054166666666667</v>
      </c>
      <c r="AC5" s="17">
        <f>[1]Agosto!$B$32</f>
        <v>20.237500000000001</v>
      </c>
      <c r="AD5" s="17">
        <f>[1]Agosto!$B$33</f>
        <v>23.212499999999995</v>
      </c>
      <c r="AE5" s="17">
        <f>[1]Agosto!$B$34</f>
        <v>26.012499999999999</v>
      </c>
      <c r="AF5" s="17">
        <f>[1]Agosto!$B$35</f>
        <v>27.137499999999999</v>
      </c>
      <c r="AG5" s="33">
        <f>AVERAGE(B5:AF5)</f>
        <v>22.457795698924734</v>
      </c>
      <c r="AH5" s="8"/>
    </row>
    <row r="6" spans="1:34" ht="17.100000000000001" customHeight="1" x14ac:dyDescent="0.2">
      <c r="A6" s="15" t="s">
        <v>0</v>
      </c>
      <c r="B6" s="17">
        <f>[2]Agosto!$B$5</f>
        <v>21.3</v>
      </c>
      <c r="C6" s="17">
        <f>[2]Agosto!$B$6</f>
        <v>22.245833333333334</v>
      </c>
      <c r="D6" s="17">
        <f>[2]Agosto!$B$7</f>
        <v>22.945833333333329</v>
      </c>
      <c r="E6" s="17">
        <f>[2]Agosto!$B$8</f>
        <v>22.229166666666668</v>
      </c>
      <c r="F6" s="17">
        <f>[2]Agosto!$B$9</f>
        <v>21.504166666666666</v>
      </c>
      <c r="G6" s="17">
        <f>[2]Agosto!$B$10</f>
        <v>19.8</v>
      </c>
      <c r="H6" s="17">
        <f>[2]Agosto!$B$11</f>
        <v>20.612500000000001</v>
      </c>
      <c r="I6" s="17">
        <f>[2]Agosto!$B$12</f>
        <v>18.954166666666662</v>
      </c>
      <c r="J6" s="17">
        <f>[2]Agosto!$B$13</f>
        <v>18.295833333333331</v>
      </c>
      <c r="K6" s="17">
        <f>[2]Agosto!$B$14</f>
        <v>19.200000000000003</v>
      </c>
      <c r="L6" s="17">
        <f>[2]Agosto!$B$15</f>
        <v>21.623809523809523</v>
      </c>
      <c r="M6" s="17">
        <f>[2]Agosto!$B$16</f>
        <v>23.908333333333331</v>
      </c>
      <c r="N6" s="17">
        <f>[2]Agosto!$B$17</f>
        <v>15.574999999999998</v>
      </c>
      <c r="O6" s="17">
        <f>[2]Agosto!$B$18</f>
        <v>13.025000000000004</v>
      </c>
      <c r="P6" s="17">
        <f>[2]Agosto!$B$19</f>
        <v>15.558333333333332</v>
      </c>
      <c r="Q6" s="17">
        <f>[2]Agosto!$B$20</f>
        <v>20.454166666666669</v>
      </c>
      <c r="R6" s="17">
        <f>[2]Agosto!$B$21</f>
        <v>19.533333333333335</v>
      </c>
      <c r="S6" s="17">
        <f>[2]Agosto!$B$22</f>
        <v>20.650000000000002</v>
      </c>
      <c r="T6" s="17">
        <f>[2]Agosto!$B$23</f>
        <v>21.616666666666664</v>
      </c>
      <c r="U6" s="17">
        <f>[2]Agosto!$B$24</f>
        <v>20.712499999999999</v>
      </c>
      <c r="V6" s="17">
        <f>[2]Agosto!$B$25</f>
        <v>20.158333333333335</v>
      </c>
      <c r="W6" s="17">
        <f>[2]Agosto!$B$26</f>
        <v>22.345833333333342</v>
      </c>
      <c r="X6" s="17">
        <f>[2]Agosto!$B$27</f>
        <v>23.681818181818187</v>
      </c>
      <c r="Y6" s="17">
        <f>[2]Agosto!$B$28</f>
        <v>24.11363636363636</v>
      </c>
      <c r="Z6" s="17">
        <f>[2]Agosto!$B$29</f>
        <v>22.162500000000005</v>
      </c>
      <c r="AA6" s="17">
        <f>[2]Agosto!$B$30</f>
        <v>15.07391304347826</v>
      </c>
      <c r="AB6" s="17">
        <f>[2]Agosto!$B$31</f>
        <v>14.362499999999999</v>
      </c>
      <c r="AC6" s="17">
        <f>[2]Agosto!$B$32</f>
        <v>16.824999999999999</v>
      </c>
      <c r="AD6" s="17">
        <f>[2]Agosto!$B$33</f>
        <v>19.995833333333334</v>
      </c>
      <c r="AE6" s="17">
        <f>[2]Agosto!$B$34</f>
        <v>23.5</v>
      </c>
      <c r="AF6" s="17">
        <f>[2]Agosto!$B$35</f>
        <v>24.747826086956518</v>
      </c>
      <c r="AG6" s="29">
        <f t="shared" ref="AG6:AG19" si="1">AVERAGE(B6:AF6)</f>
        <v>20.216510855904261</v>
      </c>
    </row>
    <row r="7" spans="1:34" ht="17.100000000000001" customHeight="1" x14ac:dyDescent="0.2">
      <c r="A7" s="15" t="s">
        <v>1</v>
      </c>
      <c r="B7" s="17" t="str">
        <f>[3]Agosto!$B$5</f>
        <v>*</v>
      </c>
      <c r="C7" s="17" t="str">
        <f>[3]Agosto!$B$6</f>
        <v>*</v>
      </c>
      <c r="D7" s="17" t="str">
        <f>[3]Agosto!$B$7</f>
        <v>*</v>
      </c>
      <c r="E7" s="17" t="str">
        <f>[3]Agosto!$B$8</f>
        <v>*</v>
      </c>
      <c r="F7" s="17" t="str">
        <f>[3]Agosto!$B$9</f>
        <v>*</v>
      </c>
      <c r="G7" s="17" t="str">
        <f>[3]Agosto!$B$10</f>
        <v>*</v>
      </c>
      <c r="H7" s="17" t="str">
        <f>[3]Agosto!$B$11</f>
        <v>*</v>
      </c>
      <c r="I7" s="17" t="str">
        <f>[3]Agosto!$B$12</f>
        <v>*</v>
      </c>
      <c r="J7" s="17" t="str">
        <f>[3]Agosto!$B$13</f>
        <v>*</v>
      </c>
      <c r="K7" s="17" t="str">
        <f>[3]Agosto!$B$14</f>
        <v>*</v>
      </c>
      <c r="L7" s="17" t="str">
        <f>[3]Agosto!$B$15</f>
        <v>*</v>
      </c>
      <c r="M7" s="17" t="str">
        <f>[3]Agosto!$B$16</f>
        <v>*</v>
      </c>
      <c r="N7" s="17" t="str">
        <f>[3]Agosto!$B$17</f>
        <v>*</v>
      </c>
      <c r="O7" s="17" t="str">
        <f>[3]Agosto!$B$18</f>
        <v>*</v>
      </c>
      <c r="P7" s="17" t="str">
        <f>[3]Agosto!$B$19</f>
        <v>*</v>
      </c>
      <c r="Q7" s="17" t="str">
        <f>[3]Agosto!$B$20</f>
        <v>*</v>
      </c>
      <c r="R7" s="17" t="str">
        <f>[3]Agosto!$B$21</f>
        <v>*</v>
      </c>
      <c r="S7" s="17" t="str">
        <f>[3]Agosto!$B$22</f>
        <v>*</v>
      </c>
      <c r="T7" s="17" t="str">
        <f>[3]Agosto!$B$23</f>
        <v>*</v>
      </c>
      <c r="U7" s="17" t="str">
        <f>[3]Agosto!$B$24</f>
        <v>*</v>
      </c>
      <c r="V7" s="17" t="str">
        <f>[3]Agosto!$B$25</f>
        <v>*</v>
      </c>
      <c r="W7" s="17" t="str">
        <f>[3]Agosto!$B$26</f>
        <v>*</v>
      </c>
      <c r="X7" s="17" t="str">
        <f>[3]Agosto!$B$27</f>
        <v>*</v>
      </c>
      <c r="Y7" s="17" t="str">
        <f>[3]Agosto!$B$28</f>
        <v>*</v>
      </c>
      <c r="Z7" s="17">
        <f>[3]Agosto!$B$29</f>
        <v>31.785714285714285</v>
      </c>
      <c r="AA7" s="17">
        <f>[3]Agosto!$B$30</f>
        <v>20.233333333333334</v>
      </c>
      <c r="AB7" s="17">
        <f>[3]Agosto!$B$31</f>
        <v>21.815384615384616</v>
      </c>
      <c r="AC7" s="17">
        <f>[3]Agosto!$B$32</f>
        <v>20.816666666666663</v>
      </c>
      <c r="AD7" s="17">
        <f>[3]Agosto!$B$33</f>
        <v>23.629166666666674</v>
      </c>
      <c r="AE7" s="17">
        <f>[3]Agosto!$B$34</f>
        <v>27.98</v>
      </c>
      <c r="AF7" s="17">
        <f>[3]Agosto!$B$35</f>
        <v>26.641666666666662</v>
      </c>
      <c r="AG7" s="29">
        <f t="shared" si="1"/>
        <v>24.700276033490319</v>
      </c>
    </row>
    <row r="8" spans="1:34" ht="17.100000000000001" customHeight="1" x14ac:dyDescent="0.2">
      <c r="A8" s="15" t="s">
        <v>79</v>
      </c>
      <c r="B8" s="17">
        <f>[4]Agosto!$B$5</f>
        <v>23.25</v>
      </c>
      <c r="C8" s="17">
        <f>[4]Agosto!$B$6</f>
        <v>23.516666666666669</v>
      </c>
      <c r="D8" s="17">
        <f>[4]Agosto!$B$7</f>
        <v>24.208333333333332</v>
      </c>
      <c r="E8" s="17">
        <f>[4]Agosto!$B$8</f>
        <v>25.433333333333334</v>
      </c>
      <c r="F8" s="17">
        <f>[4]Agosto!$B$9</f>
        <v>23.829166666666666</v>
      </c>
      <c r="G8" s="17">
        <f>[4]Agosto!$B$10</f>
        <v>19.754166666666666</v>
      </c>
      <c r="H8" s="17">
        <f>[4]Agosto!$B$11</f>
        <v>23.345833333333331</v>
      </c>
      <c r="I8" s="17">
        <f>[4]Agosto!$B$12</f>
        <v>24.308333333333337</v>
      </c>
      <c r="J8" s="17">
        <f>[4]Agosto!$B$13</f>
        <v>21.674999999999994</v>
      </c>
      <c r="K8" s="17">
        <f>[4]Agosto!$B$14</f>
        <v>22.387499999999999</v>
      </c>
      <c r="L8" s="17">
        <f>[4]Agosto!$B$15</f>
        <v>23.754166666666663</v>
      </c>
      <c r="M8" s="17">
        <f>[4]Agosto!$B$16</f>
        <v>26.287499999999998</v>
      </c>
      <c r="N8" s="17">
        <f>[4]Agosto!$B$17</f>
        <v>20.695833333333333</v>
      </c>
      <c r="O8" s="17">
        <f>[4]Agosto!$B$18</f>
        <v>16.875</v>
      </c>
      <c r="P8" s="17">
        <f>[4]Agosto!$B$19</f>
        <v>18.283333333333331</v>
      </c>
      <c r="Q8" s="17">
        <f>[4]Agosto!$B$20</f>
        <v>23.208333333333332</v>
      </c>
      <c r="R8" s="17">
        <f>[4]Agosto!$B$21</f>
        <v>23.062500000000004</v>
      </c>
      <c r="S8" s="17">
        <f>[4]Agosto!$B$22</f>
        <v>23.879166666666666</v>
      </c>
      <c r="T8" s="17">
        <f>[4]Agosto!$B$23</f>
        <v>24.275000000000006</v>
      </c>
      <c r="U8" s="17">
        <f>[4]Agosto!$B$24</f>
        <v>22.491666666666671</v>
      </c>
      <c r="V8" s="17">
        <f>[4]Agosto!$B$25</f>
        <v>23.925000000000001</v>
      </c>
      <c r="W8" s="17">
        <f>[4]Agosto!$B$26</f>
        <v>25.625000000000004</v>
      </c>
      <c r="X8" s="17">
        <f>[4]Agosto!$B$27</f>
        <v>26.0625</v>
      </c>
      <c r="Y8" s="17">
        <f>[4]Agosto!$B$28</f>
        <v>27.120833333333334</v>
      </c>
      <c r="Z8" s="17">
        <f>[4]Agosto!$B$29</f>
        <v>27.545833333333334</v>
      </c>
      <c r="AA8" s="17">
        <f>[4]Agosto!$B$30</f>
        <v>18.229166666666664</v>
      </c>
      <c r="AB8" s="17">
        <f>[4]Agosto!$B$31</f>
        <v>17.862499999999997</v>
      </c>
      <c r="AC8" s="17">
        <f>[4]Agosto!$B$32</f>
        <v>20.854166666666664</v>
      </c>
      <c r="AD8" s="17">
        <f>[4]Agosto!$B$33</f>
        <v>22.950000000000003</v>
      </c>
      <c r="AE8" s="17">
        <f>[4]Agosto!$B$34</f>
        <v>23.991666666666664</v>
      </c>
      <c r="AF8" s="17">
        <f>[4]Agosto!$B$35</f>
        <v>26.99166666666666</v>
      </c>
      <c r="AG8" s="28">
        <f t="shared" si="1"/>
        <v>23.086424731182788</v>
      </c>
    </row>
    <row r="9" spans="1:34" ht="17.100000000000001" customHeight="1" x14ac:dyDescent="0.2">
      <c r="A9" s="15" t="s">
        <v>45</v>
      </c>
      <c r="B9" s="17">
        <f>[5]Agosto!$B$5</f>
        <v>23.529166666666665</v>
      </c>
      <c r="C9" s="17">
        <f>[5]Agosto!$B$6</f>
        <v>23.808333333333337</v>
      </c>
      <c r="D9" s="17">
        <f>[5]Agosto!$B$7</f>
        <v>24.150000000000002</v>
      </c>
      <c r="E9" s="17">
        <f>[5]Agosto!$B$8</f>
        <v>24.179166666666664</v>
      </c>
      <c r="F9" s="17">
        <f>[5]Agosto!$B$9</f>
        <v>22.429166666666671</v>
      </c>
      <c r="G9" s="17">
        <f>[5]Agosto!$B$10</f>
        <v>22.408333333333335</v>
      </c>
      <c r="H9" s="17">
        <f>[5]Agosto!$B$11</f>
        <v>21.908333333333335</v>
      </c>
      <c r="I9" s="17">
        <f>[5]Agosto!$B$12</f>
        <v>17.329166666666662</v>
      </c>
      <c r="J9" s="17">
        <f>[5]Agosto!$B$13</f>
        <v>18.329166666666662</v>
      </c>
      <c r="K9" s="17">
        <f>[5]Agosto!$B$14</f>
        <v>20.979166666666668</v>
      </c>
      <c r="L9" s="17">
        <f>[5]Agosto!$B$15</f>
        <v>21.941666666666666</v>
      </c>
      <c r="M9" s="17">
        <f>[5]Agosto!$B$16</f>
        <v>25.287499999999994</v>
      </c>
      <c r="N9" s="17">
        <f>[5]Agosto!$B$17</f>
        <v>16.808333333333334</v>
      </c>
      <c r="O9" s="17">
        <f>[5]Agosto!$B$18</f>
        <v>14.774999999999999</v>
      </c>
      <c r="P9" s="17">
        <f>[5]Agosto!$B$19</f>
        <v>19.437500000000004</v>
      </c>
      <c r="Q9" s="17">
        <f>[5]Agosto!$B$20</f>
        <v>22.916666666666668</v>
      </c>
      <c r="R9" s="17">
        <f>[5]Agosto!$B$21</f>
        <v>21.854166666666668</v>
      </c>
      <c r="S9" s="17">
        <f>[5]Agosto!$B$22</f>
        <v>21.5625</v>
      </c>
      <c r="T9" s="17">
        <f>[5]Agosto!$B$23</f>
        <v>22.854166666666668</v>
      </c>
      <c r="U9" s="17">
        <f>[5]Agosto!$B$24</f>
        <v>22.395833333333332</v>
      </c>
      <c r="V9" s="17">
        <f>[5]Agosto!$B$25</f>
        <v>21.5625</v>
      </c>
      <c r="W9" s="17">
        <f>[5]Agosto!$B$26</f>
        <v>23.487499999999997</v>
      </c>
      <c r="X9" s="17">
        <f>[5]Agosto!$B$27</f>
        <v>25</v>
      </c>
      <c r="Y9" s="17">
        <f>[5]Agosto!$B$28</f>
        <v>25.441666666666666</v>
      </c>
      <c r="Z9" s="17">
        <f>[5]Agosto!$B$29</f>
        <v>22.016666666666666</v>
      </c>
      <c r="AA9" s="17">
        <f>[5]Agosto!$B$30</f>
        <v>16.862500000000001</v>
      </c>
      <c r="AB9" s="17">
        <f>[5]Agosto!$B$31</f>
        <v>16.158333333333335</v>
      </c>
      <c r="AC9" s="17">
        <f>[5]Agosto!$B$32</f>
        <v>17.275000000000002</v>
      </c>
      <c r="AD9" s="17">
        <f>[5]Agosto!$B$33</f>
        <v>20.491666666666667</v>
      </c>
      <c r="AE9" s="17">
        <f>[5]Agosto!$B$34</f>
        <v>25.074999999999999</v>
      </c>
      <c r="AF9" s="17">
        <f>[5]Agosto!$B$35</f>
        <v>26.795833333333345</v>
      </c>
      <c r="AG9" s="29">
        <f t="shared" si="1"/>
        <v>21.582258064516129</v>
      </c>
    </row>
    <row r="10" spans="1:34" ht="17.100000000000001" customHeight="1" x14ac:dyDescent="0.2">
      <c r="A10" s="15" t="s">
        <v>2</v>
      </c>
      <c r="B10" s="17">
        <f>[6]Agosto!$B$5</f>
        <v>24.925000000000001</v>
      </c>
      <c r="C10" s="17">
        <f>[6]Agosto!$B$6</f>
        <v>23.862500000000001</v>
      </c>
      <c r="D10" s="17">
        <f>[6]Agosto!$B$7</f>
        <v>24.074999999999999</v>
      </c>
      <c r="E10" s="17">
        <f>[6]Agosto!$B$8</f>
        <v>24.645833333333339</v>
      </c>
      <c r="F10" s="17">
        <f>[6]Agosto!$B$9</f>
        <v>22.783333333333331</v>
      </c>
      <c r="G10" s="17">
        <f>[6]Agosto!$B$10</f>
        <v>24.212500000000002</v>
      </c>
      <c r="H10" s="17">
        <f>[6]Agosto!$B$11</f>
        <v>25.474999999999998</v>
      </c>
      <c r="I10" s="17">
        <f>[6]Agosto!$B$12</f>
        <v>23.799999999999997</v>
      </c>
      <c r="J10" s="17">
        <f>[6]Agosto!$B$13</f>
        <v>21.183333333333334</v>
      </c>
      <c r="K10" s="17">
        <f>[6]Agosto!$B$14</f>
        <v>23.641666666666666</v>
      </c>
      <c r="L10" s="17">
        <f>[6]Agosto!$B$15</f>
        <v>24.654166666666669</v>
      </c>
      <c r="M10" s="17">
        <f>[6]Agosto!$B$16</f>
        <v>23.887499999999999</v>
      </c>
      <c r="N10" s="17">
        <f>[6]Agosto!$B$17</f>
        <v>18.512499999999999</v>
      </c>
      <c r="O10" s="17">
        <f>[6]Agosto!$B$18</f>
        <v>16.391666666666666</v>
      </c>
      <c r="P10" s="17">
        <f>[6]Agosto!$B$19</f>
        <v>21.283333333333328</v>
      </c>
      <c r="Q10" s="17">
        <f>[6]Agosto!$B$20</f>
        <v>25.520833333333329</v>
      </c>
      <c r="R10" s="17">
        <f>[6]Agosto!$B$21</f>
        <v>24.495833333333337</v>
      </c>
      <c r="S10" s="17">
        <f>[6]Agosto!$B$22</f>
        <v>23.566666666666666</v>
      </c>
      <c r="T10" s="17">
        <f>[6]Agosto!$B$23</f>
        <v>24.666666666666671</v>
      </c>
      <c r="U10" s="17">
        <f>[6]Agosto!$B$24</f>
        <v>23.954166666666662</v>
      </c>
      <c r="V10" s="17">
        <f>[6]Agosto!$B$25</f>
        <v>25.116666666666664</v>
      </c>
      <c r="W10" s="17">
        <f>[6]Agosto!$B$26</f>
        <v>26.608333333333331</v>
      </c>
      <c r="X10" s="17">
        <f>[6]Agosto!$B$27</f>
        <v>26.254166666666663</v>
      </c>
      <c r="Y10" s="17">
        <f>[6]Agosto!$B$28</f>
        <v>26.466666666666669</v>
      </c>
      <c r="Z10" s="17">
        <f>[6]Agosto!$B$29</f>
        <v>25.558333333333341</v>
      </c>
      <c r="AA10" s="17">
        <f>[6]Agosto!$B$30</f>
        <v>16.599999999999998</v>
      </c>
      <c r="AB10" s="17">
        <f>[6]Agosto!$B$31</f>
        <v>17.795833333333331</v>
      </c>
      <c r="AC10" s="17">
        <f>[6]Agosto!$B$32</f>
        <v>20.283333333333335</v>
      </c>
      <c r="AD10" s="17">
        <f>[6]Agosto!$B$33</f>
        <v>24.575000000000003</v>
      </c>
      <c r="AE10" s="17">
        <f>[6]Agosto!$B$34</f>
        <v>27.429166666666671</v>
      </c>
      <c r="AF10" s="17">
        <f>[6]Agosto!$B$35</f>
        <v>27.304166666666671</v>
      </c>
      <c r="AG10" s="29">
        <f t="shared" si="1"/>
        <v>23.533198924731188</v>
      </c>
      <c r="AH10" s="43" t="s">
        <v>51</v>
      </c>
    </row>
    <row r="11" spans="1:34" ht="17.100000000000001" customHeight="1" x14ac:dyDescent="0.2">
      <c r="A11" s="15" t="s">
        <v>3</v>
      </c>
      <c r="B11" s="17">
        <f>[7]Agosto!$B$5</f>
        <v>21.3125</v>
      </c>
      <c r="C11" s="17">
        <f>[7]Agosto!$B$6</f>
        <v>21.304166666666664</v>
      </c>
      <c r="D11" s="17">
        <f>[7]Agosto!$B$7</f>
        <v>21.716666666666669</v>
      </c>
      <c r="E11" s="17">
        <f>[7]Agosto!$B$8</f>
        <v>22.970833333333328</v>
      </c>
      <c r="F11" s="17">
        <f>[7]Agosto!$B$9</f>
        <v>22.870833333333326</v>
      </c>
      <c r="G11" s="17">
        <f>[7]Agosto!$B$10</f>
        <v>23.400000000000002</v>
      </c>
      <c r="H11" s="17">
        <f>[7]Agosto!$B$11</f>
        <v>23.533333333333331</v>
      </c>
      <c r="I11" s="17">
        <f>[7]Agosto!$B$12</f>
        <v>22.104166666666668</v>
      </c>
      <c r="J11" s="17">
        <f>[7]Agosto!$B$13</f>
        <v>20.466666666666669</v>
      </c>
      <c r="K11" s="17">
        <f>[7]Agosto!$B$14</f>
        <v>20.345833333333331</v>
      </c>
      <c r="L11" s="17">
        <f>[7]Agosto!$B$15</f>
        <v>22.875</v>
      </c>
      <c r="M11" s="17">
        <f>[7]Agosto!$B$16</f>
        <v>23.745833333333334</v>
      </c>
      <c r="N11" s="17">
        <f>[7]Agosto!$B$17</f>
        <v>23.216666666666669</v>
      </c>
      <c r="O11" s="17">
        <f>[7]Agosto!$B$18</f>
        <v>20.779166666666665</v>
      </c>
      <c r="P11" s="17">
        <f>[7]Agosto!$B$19</f>
        <v>22.166666666666668</v>
      </c>
      <c r="Q11" s="17">
        <f>[7]Agosto!$B$20</f>
        <v>23.416666666666668</v>
      </c>
      <c r="R11" s="17">
        <f>[7]Agosto!$B$21</f>
        <v>22.937500000000011</v>
      </c>
      <c r="S11" s="17">
        <f>[7]Agosto!$B$22</f>
        <v>22.912500000000005</v>
      </c>
      <c r="T11" s="17">
        <f>[7]Agosto!$B$23</f>
        <v>23.400000000000002</v>
      </c>
      <c r="U11" s="17">
        <f>[7]Agosto!$B$24</f>
        <v>23.008333333333329</v>
      </c>
      <c r="V11" s="17">
        <f>[7]Agosto!$B$25</f>
        <v>22.791666666666661</v>
      </c>
      <c r="W11" s="17">
        <f>[7]Agosto!$B$26</f>
        <v>23.970833333333331</v>
      </c>
      <c r="X11" s="17">
        <f>[7]Agosto!$B$27</f>
        <v>23.808333333333334</v>
      </c>
      <c r="Y11" s="17">
        <f>[7]Agosto!$B$28</f>
        <v>24.6875</v>
      </c>
      <c r="Z11" s="17">
        <f>[7]Agosto!$B$29</f>
        <v>24.433333333333337</v>
      </c>
      <c r="AA11" s="17">
        <f>[7]Agosto!$B$30</f>
        <v>22.604166666666671</v>
      </c>
      <c r="AB11" s="17">
        <f>[7]Agosto!$B$31</f>
        <v>20.445833333333336</v>
      </c>
      <c r="AC11" s="17">
        <f>[7]Agosto!$B$32</f>
        <v>21.641666666666666</v>
      </c>
      <c r="AD11" s="17">
        <f>[7]Agosto!$B$33</f>
        <v>24.345833333333335</v>
      </c>
      <c r="AE11" s="17">
        <f>[7]Agosto!$B$34</f>
        <v>26.900000000000006</v>
      </c>
      <c r="AF11" s="17">
        <f>[7]Agosto!$B$35</f>
        <v>27.445833333333329</v>
      </c>
      <c r="AG11" s="29">
        <f t="shared" si="1"/>
        <v>22.95349462365591</v>
      </c>
    </row>
    <row r="12" spans="1:34" ht="17.100000000000001" customHeight="1" x14ac:dyDescent="0.2">
      <c r="A12" s="15" t="s">
        <v>4</v>
      </c>
      <c r="B12" s="17">
        <f>[8]Agosto!$B$5</f>
        <v>22.370833333333334</v>
      </c>
      <c r="C12" s="17">
        <f>[8]Agosto!$B$6</f>
        <v>22.804166666666664</v>
      </c>
      <c r="D12" s="17">
        <f>[8]Agosto!$B$7</f>
        <v>23.241666666666664</v>
      </c>
      <c r="E12" s="17">
        <f>[8]Agosto!$B$8</f>
        <v>23.654166666666672</v>
      </c>
      <c r="F12" s="17">
        <f>[8]Agosto!$B$9</f>
        <v>23.120833333333334</v>
      </c>
      <c r="G12" s="17">
        <f>[8]Agosto!$B$10</f>
        <v>23.083333333333332</v>
      </c>
      <c r="H12" s="17">
        <f>[8]Agosto!$B$11</f>
        <v>22.762500000000003</v>
      </c>
      <c r="I12" s="17">
        <f>[8]Agosto!$B$12</f>
        <v>22.487499999999997</v>
      </c>
      <c r="J12" s="17">
        <f>[8]Agosto!$B$13</f>
        <v>21.925000000000001</v>
      </c>
      <c r="K12" s="17">
        <f>[8]Agosto!$B$14</f>
        <v>21.979166666666668</v>
      </c>
      <c r="L12" s="17">
        <f>[8]Agosto!$B$15</f>
        <v>23.75</v>
      </c>
      <c r="M12" s="17">
        <f>[8]Agosto!$B$16</f>
        <v>24.437499999999996</v>
      </c>
      <c r="N12" s="17">
        <f>[8]Agosto!$B$17</f>
        <v>22.504166666666663</v>
      </c>
      <c r="O12" s="17">
        <f>[8]Agosto!$B$18</f>
        <v>17.004166666666663</v>
      </c>
      <c r="P12" s="17">
        <f>[8]Agosto!$B$19</f>
        <v>21.074999999999996</v>
      </c>
      <c r="Q12" s="17">
        <f>[8]Agosto!$B$20</f>
        <v>22.499999999999996</v>
      </c>
      <c r="R12" s="17">
        <f>[8]Agosto!$B$21</f>
        <v>22.45</v>
      </c>
      <c r="S12" s="17">
        <f>[8]Agosto!$B$22</f>
        <v>23.274999999999995</v>
      </c>
      <c r="T12" s="17">
        <f>[8]Agosto!$B$23</f>
        <v>23.516666666666666</v>
      </c>
      <c r="U12" s="17">
        <f>[8]Agosto!$B$24</f>
        <v>22.95</v>
      </c>
      <c r="V12" s="17">
        <f>[8]Agosto!$B$25</f>
        <v>24.108333333333338</v>
      </c>
      <c r="W12" s="17">
        <f>[8]Agosto!$B$26</f>
        <v>24.425000000000001</v>
      </c>
      <c r="X12" s="17">
        <f>[8]Agosto!$B$27</f>
        <v>24.720833333333335</v>
      </c>
      <c r="Y12" s="17">
        <f>[8]Agosto!$B$28</f>
        <v>24.645833333333329</v>
      </c>
      <c r="Z12" s="17">
        <f>[8]Agosto!$B$29</f>
        <v>25.125</v>
      </c>
      <c r="AA12" s="17">
        <f>[8]Agosto!$B$30</f>
        <v>20.270833333333332</v>
      </c>
      <c r="AB12" s="17">
        <f>[8]Agosto!$B$31</f>
        <v>17.441666666666666</v>
      </c>
      <c r="AC12" s="17">
        <f>[8]Agosto!$B$32</f>
        <v>21.983333333333338</v>
      </c>
      <c r="AD12" s="17">
        <f>[8]Agosto!$B$33</f>
        <v>24.95</v>
      </c>
      <c r="AE12" s="17">
        <f>[8]Agosto!$B$34</f>
        <v>26.454166666666669</v>
      </c>
      <c r="AF12" s="17">
        <f>[8]Agosto!$B$35</f>
        <v>27.216666666666669</v>
      </c>
      <c r="AG12" s="29">
        <f t="shared" si="1"/>
        <v>22.975268817204306</v>
      </c>
    </row>
    <row r="13" spans="1:34" ht="17.100000000000001" customHeight="1" x14ac:dyDescent="0.2">
      <c r="A13" s="15" t="s">
        <v>5</v>
      </c>
      <c r="B13" s="17">
        <f>[9]Agosto!$B$5</f>
        <v>26.633333333333329</v>
      </c>
      <c r="C13" s="17">
        <f>[9]Agosto!$B$6</f>
        <v>26.916666666666671</v>
      </c>
      <c r="D13" s="17">
        <f>[9]Agosto!$B$7</f>
        <v>27.158333333333331</v>
      </c>
      <c r="E13" s="17">
        <f>[9]Agosto!$B$8</f>
        <v>27.145833333333329</v>
      </c>
      <c r="F13" s="17">
        <f>[9]Agosto!$B$9</f>
        <v>23.250000000000004</v>
      </c>
      <c r="G13" s="17">
        <f>[9]Agosto!$B$10</f>
        <v>24.429166666666664</v>
      </c>
      <c r="H13" s="17">
        <f>[9]Agosto!$B$11</f>
        <v>26.570833333333336</v>
      </c>
      <c r="I13" s="17">
        <f>[9]Agosto!$B$12</f>
        <v>18.566666666666666</v>
      </c>
      <c r="J13" s="17">
        <f>[9]Agosto!$B$13</f>
        <v>18.879166666666663</v>
      </c>
      <c r="K13" s="17">
        <f>[9]Agosto!$B$14</f>
        <v>22.574999999999999</v>
      </c>
      <c r="L13" s="17">
        <f>[9]Agosto!$B$15</f>
        <v>26.458333333333339</v>
      </c>
      <c r="M13" s="17">
        <f>[9]Agosto!$B$16</f>
        <v>27.775000000000006</v>
      </c>
      <c r="N13" s="17">
        <f>[9]Agosto!$B$17</f>
        <v>21.141666666666666</v>
      </c>
      <c r="O13" s="17">
        <f>[9]Agosto!$B$18</f>
        <v>18.37916666666667</v>
      </c>
      <c r="P13" s="17">
        <f>[9]Agosto!$B$19</f>
        <v>21.516666666666666</v>
      </c>
      <c r="Q13" s="17">
        <f>[9]Agosto!$B$20</f>
        <v>24.987500000000001</v>
      </c>
      <c r="R13" s="17">
        <f>[9]Agosto!$B$21</f>
        <v>26.883333333333336</v>
      </c>
      <c r="S13" s="17">
        <f>[9]Agosto!$B$22</f>
        <v>26.329166666666676</v>
      </c>
      <c r="T13" s="17">
        <f>[9]Agosto!$B$23</f>
        <v>26.700000000000003</v>
      </c>
      <c r="U13" s="17">
        <f>[9]Agosto!$B$24</f>
        <v>27.816666666666674</v>
      </c>
      <c r="V13" s="17">
        <f>[9]Agosto!$B$25</f>
        <v>27.991666666666664</v>
      </c>
      <c r="W13" s="17">
        <f>[9]Agosto!$B$26</f>
        <v>28.445833333333329</v>
      </c>
      <c r="X13" s="17">
        <f>[9]Agosto!$B$27</f>
        <v>28.712499999999995</v>
      </c>
      <c r="Y13" s="17">
        <f>[9]Agosto!$B$28</f>
        <v>28.591666666666669</v>
      </c>
      <c r="Z13" s="17">
        <f>[9]Agosto!$B$29</f>
        <v>27.137500000000014</v>
      </c>
      <c r="AA13" s="17">
        <f>[9]Agosto!$B$30</f>
        <v>20.874999999999996</v>
      </c>
      <c r="AB13" s="17">
        <f>[9]Agosto!$B$31</f>
        <v>21.391666666666662</v>
      </c>
      <c r="AC13" s="17">
        <f>[9]Agosto!$B$32</f>
        <v>22.908333333333335</v>
      </c>
      <c r="AD13" s="17">
        <f>[9]Agosto!$B$33</f>
        <v>25.212500000000002</v>
      </c>
      <c r="AE13" s="17">
        <f>[9]Agosto!$B$34</f>
        <v>28.562499999999996</v>
      </c>
      <c r="AF13" s="17">
        <f>[9]Agosto!$B$35</f>
        <v>29.704166666666662</v>
      </c>
      <c r="AG13" s="29">
        <f t="shared" si="1"/>
        <v>25.149865591397848</v>
      </c>
    </row>
    <row r="14" spans="1:34" ht="17.100000000000001" customHeight="1" x14ac:dyDescent="0.2">
      <c r="A14" s="15" t="s">
        <v>47</v>
      </c>
      <c r="B14" s="17">
        <f>[10]Agosto!$B$5</f>
        <v>21.525000000000006</v>
      </c>
      <c r="C14" s="17">
        <f>[10]Agosto!$B$6</f>
        <v>22.137499999999999</v>
      </c>
      <c r="D14" s="17">
        <f>[10]Agosto!$B$7</f>
        <v>22.066666666666666</v>
      </c>
      <c r="E14" s="17">
        <f>[10]Agosto!$B$8</f>
        <v>23.262500000000003</v>
      </c>
      <c r="F14" s="17">
        <f>[10]Agosto!$B$9</f>
        <v>23.649999999999995</v>
      </c>
      <c r="G14" s="17">
        <f>[10]Agosto!$B$10</f>
        <v>24.058333333333326</v>
      </c>
      <c r="H14" s="17">
        <f>[10]Agosto!$B$11</f>
        <v>22.770833333333332</v>
      </c>
      <c r="I14" s="17">
        <f>[10]Agosto!$B$12</f>
        <v>22.683333333333334</v>
      </c>
      <c r="J14" s="17">
        <f>[10]Agosto!$B$13</f>
        <v>21.600000000000005</v>
      </c>
      <c r="K14" s="17">
        <f>[10]Agosto!$B$14</f>
        <v>21.445833333333329</v>
      </c>
      <c r="L14" s="17">
        <f>[10]Agosto!$B$15</f>
        <v>22.829166666666662</v>
      </c>
      <c r="M14" s="17">
        <f>[10]Agosto!$B$16</f>
        <v>23.658333333333335</v>
      </c>
      <c r="N14" s="17">
        <f>[10]Agosto!$B$17</f>
        <v>22.3125</v>
      </c>
      <c r="O14" s="17">
        <f>[10]Agosto!$B$18</f>
        <v>18.554166666666667</v>
      </c>
      <c r="P14" s="17">
        <f>[10]Agosto!$B$19</f>
        <v>22.095833333333331</v>
      </c>
      <c r="Q14" s="17">
        <f>[10]Agosto!$B$20</f>
        <v>23.204166666666669</v>
      </c>
      <c r="R14" s="17">
        <f>[10]Agosto!$B$21</f>
        <v>22.95</v>
      </c>
      <c r="S14" s="17">
        <f>[10]Agosto!$B$22</f>
        <v>23.112500000000001</v>
      </c>
      <c r="T14" s="17">
        <f>[10]Agosto!$B$23</f>
        <v>23.716666666666669</v>
      </c>
      <c r="U14" s="17">
        <f>[10]Agosto!$B$24</f>
        <v>23.262500000000003</v>
      </c>
      <c r="V14" s="17">
        <f>[10]Agosto!$B$25</f>
        <v>23.437500000000004</v>
      </c>
      <c r="W14" s="17">
        <f>[10]Agosto!$B$26</f>
        <v>24.57083333333334</v>
      </c>
      <c r="X14" s="17">
        <f>[10]Agosto!$B$27</f>
        <v>24.070833333333336</v>
      </c>
      <c r="Y14" s="17">
        <f>[10]Agosto!$B$28</f>
        <v>24.208333333333339</v>
      </c>
      <c r="Z14" s="17">
        <f>[10]Agosto!$B$29</f>
        <v>24.754166666666666</v>
      </c>
      <c r="AA14" s="17">
        <f>[10]Agosto!$B$30</f>
        <v>21.175000000000001</v>
      </c>
      <c r="AB14" s="17">
        <f>[10]Agosto!$B$31</f>
        <v>19.112500000000004</v>
      </c>
      <c r="AC14" s="17">
        <f>[10]Agosto!$B$32</f>
        <v>22.170833333333334</v>
      </c>
      <c r="AD14" s="17">
        <f>[10]Agosto!$B$33</f>
        <v>24.645833333333332</v>
      </c>
      <c r="AE14" s="17">
        <f>[10]Agosto!$B$34</f>
        <v>26.420833333333331</v>
      </c>
      <c r="AF14" s="17">
        <f>[10]Agosto!$B$35</f>
        <v>26.945833333333336</v>
      </c>
      <c r="AG14" s="29">
        <f>AVERAGE(B14:AF14)</f>
        <v>22.980913978494627</v>
      </c>
    </row>
    <row r="15" spans="1:34" ht="17.100000000000001" customHeight="1" x14ac:dyDescent="0.2">
      <c r="A15" s="15" t="s">
        <v>6</v>
      </c>
      <c r="B15" s="17">
        <f>[11]Agosto!$B$5</f>
        <v>22.070833333333336</v>
      </c>
      <c r="C15" s="17">
        <f>[11]Agosto!$B$6</f>
        <v>21.95</v>
      </c>
      <c r="D15" s="17">
        <f>[11]Agosto!$B$7</f>
        <v>21.870833333333334</v>
      </c>
      <c r="E15" s="17">
        <f>[11]Agosto!$B$8</f>
        <v>22.554166666666664</v>
      </c>
      <c r="F15" s="17">
        <f>[11]Agosto!$B$9</f>
        <v>22.770833333333332</v>
      </c>
      <c r="G15" s="17">
        <f>[11]Agosto!$B$10</f>
        <v>23.616666666666664</v>
      </c>
      <c r="H15" s="17">
        <f>[11]Agosto!$B$11</f>
        <v>22.820833333333336</v>
      </c>
      <c r="I15" s="17">
        <f>[11]Agosto!$B$12</f>
        <v>23.049999999999997</v>
      </c>
      <c r="J15" s="17">
        <f>[11]Agosto!$B$13</f>
        <v>21.683333333333334</v>
      </c>
      <c r="K15" s="17">
        <f>[11]Agosto!$B$14</f>
        <v>20.520833333333332</v>
      </c>
      <c r="L15" s="17">
        <f>[11]Agosto!$B$15</f>
        <v>22.925000000000001</v>
      </c>
      <c r="M15" s="17">
        <f>[11]Agosto!$B$16</f>
        <v>23.883333333333336</v>
      </c>
      <c r="N15" s="17">
        <f>[11]Agosto!$B$17</f>
        <v>21.808333333333337</v>
      </c>
      <c r="O15" s="17">
        <f>[11]Agosto!$B$18</f>
        <v>21.316666666666666</v>
      </c>
      <c r="P15" s="17">
        <f>[11]Agosto!$B$19</f>
        <v>22.866666666666671</v>
      </c>
      <c r="Q15" s="17">
        <f>[11]Agosto!$B$20</f>
        <v>23.333333333333332</v>
      </c>
      <c r="R15" s="17">
        <f>[11]Agosto!$B$21</f>
        <v>23.212499999999995</v>
      </c>
      <c r="S15" s="17">
        <f>[11]Agosto!$B$22</f>
        <v>24.058333333333334</v>
      </c>
      <c r="T15" s="17">
        <f>[11]Agosto!$B$23</f>
        <v>24.387500000000003</v>
      </c>
      <c r="U15" s="17">
        <f>[11]Agosto!$B$24</f>
        <v>24.037500000000005</v>
      </c>
      <c r="V15" s="17">
        <f>[11]Agosto!$B$25</f>
        <v>23.520833333333329</v>
      </c>
      <c r="W15" s="17">
        <f>[11]Agosto!$B$26</f>
        <v>23.958333333333332</v>
      </c>
      <c r="X15" s="17">
        <f>[11]Agosto!$B$27</f>
        <v>23.670833333333331</v>
      </c>
      <c r="Y15" s="17">
        <f>[11]Agosto!$B$28</f>
        <v>23.450000000000003</v>
      </c>
      <c r="Z15" s="17">
        <f>[11]Agosto!$B$29</f>
        <v>24.175000000000001</v>
      </c>
      <c r="AA15" s="17">
        <f>[11]Agosto!$B$30</f>
        <v>23.133333333333336</v>
      </c>
      <c r="AB15" s="17">
        <f>[11]Agosto!$B$31</f>
        <v>20.645833333333336</v>
      </c>
      <c r="AC15" s="17">
        <f>[11]Agosto!$B$32</f>
        <v>22.599999999999998</v>
      </c>
      <c r="AD15" s="17">
        <f>[11]Agosto!$B$33</f>
        <v>24.308333333333337</v>
      </c>
      <c r="AE15" s="17">
        <f>[11]Agosto!$B$34</f>
        <v>26.175000000000001</v>
      </c>
      <c r="AF15" s="17">
        <f>[11]Agosto!$B$35</f>
        <v>26.541666666666661</v>
      </c>
      <c r="AG15" s="29">
        <f t="shared" si="1"/>
        <v>23.126344086021504</v>
      </c>
    </row>
    <row r="16" spans="1:34" ht="17.100000000000001" customHeight="1" x14ac:dyDescent="0.2">
      <c r="A16" s="15" t="s">
        <v>7</v>
      </c>
      <c r="B16" s="17">
        <f>[12]Agosto!$B$5</f>
        <v>23.154166666666665</v>
      </c>
      <c r="C16" s="17">
        <f>[12]Agosto!$B$6</f>
        <v>24.295833333333334</v>
      </c>
      <c r="D16" s="17">
        <f>[12]Agosto!$B$7</f>
        <v>23.483333333333338</v>
      </c>
      <c r="E16" s="17">
        <f>[12]Agosto!$B$8</f>
        <v>23.549999999999997</v>
      </c>
      <c r="F16" s="17">
        <f>[12]Agosto!$B$9</f>
        <v>22.979166666666668</v>
      </c>
      <c r="G16" s="17">
        <f>[12]Agosto!$B$10</f>
        <v>21.237500000000001</v>
      </c>
      <c r="H16" s="17">
        <f>[12]Agosto!$B$11</f>
        <v>22.975000000000005</v>
      </c>
      <c r="I16" s="17">
        <f>[12]Agosto!$B$12</f>
        <v>21.708333333333332</v>
      </c>
      <c r="J16" s="17">
        <f>[12]Agosto!$B$13</f>
        <v>19.895833333333332</v>
      </c>
      <c r="K16" s="17">
        <f>[12]Agosto!$B$14</f>
        <v>21.604166666666661</v>
      </c>
      <c r="L16" s="17">
        <f>[12]Agosto!$B$15</f>
        <v>23.320833333333329</v>
      </c>
      <c r="M16" s="17">
        <f>[12]Agosto!$B$16</f>
        <v>25.204166666666666</v>
      </c>
      <c r="N16" s="17">
        <f>[12]Agosto!$B$17</f>
        <v>16.754166666666666</v>
      </c>
      <c r="O16" s="17">
        <f>[12]Agosto!$B$18</f>
        <v>14.204166666666667</v>
      </c>
      <c r="P16" s="17">
        <f>[12]Agosto!$B$19</f>
        <v>17.020833333333332</v>
      </c>
      <c r="Q16" s="17">
        <f>[12]Agosto!$B$20</f>
        <v>21.724999999999998</v>
      </c>
      <c r="R16" s="17">
        <f>[12]Agosto!$B$21</f>
        <v>21.870833333333334</v>
      </c>
      <c r="S16" s="17">
        <f>[12]Agosto!$B$22</f>
        <v>21.795833333333331</v>
      </c>
      <c r="T16" s="17">
        <f>[12]Agosto!$B$23</f>
        <v>24.370833333333326</v>
      </c>
      <c r="U16" s="17">
        <f>[12]Agosto!$B$24</f>
        <v>23.279166666666665</v>
      </c>
      <c r="V16" s="17">
        <f>[12]Agosto!$B$25</f>
        <v>23.970833333333331</v>
      </c>
      <c r="W16" s="17">
        <f>[12]Agosto!$B$26</f>
        <v>25.654166666666665</v>
      </c>
      <c r="X16" s="17">
        <f>[12]Agosto!$B$27</f>
        <v>26.379166666666674</v>
      </c>
      <c r="Y16" s="17">
        <f>[12]Agosto!$B$28</f>
        <v>25.8</v>
      </c>
      <c r="Z16" s="17">
        <f>[12]Agosto!$B$29</f>
        <v>23.55</v>
      </c>
      <c r="AA16" s="17">
        <f>[12]Agosto!$B$30</f>
        <v>15.833333333333337</v>
      </c>
      <c r="AB16" s="17">
        <f>[12]Agosto!$B$31</f>
        <v>15.362499999999999</v>
      </c>
      <c r="AC16" s="17">
        <f>[12]Agosto!$B$32</f>
        <v>18.920833333333331</v>
      </c>
      <c r="AD16" s="17">
        <f>[12]Agosto!$B$33</f>
        <v>22.849999999999998</v>
      </c>
      <c r="AE16" s="17">
        <f>[12]Agosto!$B$34</f>
        <v>25.129166666666663</v>
      </c>
      <c r="AF16" s="17">
        <f>[12]Agosto!$B$35</f>
        <v>27.008333333333329</v>
      </c>
      <c r="AG16" s="29">
        <f t="shared" si="1"/>
        <v>22.09314516129032</v>
      </c>
    </row>
    <row r="17" spans="1:33" ht="17.100000000000001" customHeight="1" x14ac:dyDescent="0.2">
      <c r="A17" s="15" t="s">
        <v>8</v>
      </c>
      <c r="B17" s="17" t="str">
        <f>[13]Agosto!$B$5</f>
        <v>*</v>
      </c>
      <c r="C17" s="17" t="str">
        <f>[13]Agosto!$B$6</f>
        <v>*</v>
      </c>
      <c r="D17" s="17" t="str">
        <f>[13]Agosto!$B$7</f>
        <v>*</v>
      </c>
      <c r="E17" s="17" t="str">
        <f>[13]Agosto!$B$8</f>
        <v>*</v>
      </c>
      <c r="F17" s="17" t="str">
        <f>[13]Agosto!$B$9</f>
        <v>*</v>
      </c>
      <c r="G17" s="17" t="str">
        <f>[13]Agosto!$B$10</f>
        <v>*</v>
      </c>
      <c r="H17" s="17" t="str">
        <f>[13]Agosto!$B$11</f>
        <v>*</v>
      </c>
      <c r="I17" s="17" t="str">
        <f>[13]Agosto!$B$12</f>
        <v>*</v>
      </c>
      <c r="J17" s="17" t="str">
        <f>[13]Agosto!$B$13</f>
        <v>*</v>
      </c>
      <c r="K17" s="17" t="str">
        <f>[13]Agosto!$B$14</f>
        <v>*</v>
      </c>
      <c r="L17" s="17" t="str">
        <f>[13]Agosto!$B$15</f>
        <v>*</v>
      </c>
      <c r="M17" s="17" t="str">
        <f>[13]Agosto!$B$16</f>
        <v>*</v>
      </c>
      <c r="N17" s="17" t="str">
        <f>[13]Agosto!$B$17</f>
        <v>*</v>
      </c>
      <c r="O17" s="17" t="str">
        <f>[13]Agosto!$B$18</f>
        <v>*</v>
      </c>
      <c r="P17" s="17" t="str">
        <f>[13]Agosto!$B$19</f>
        <v>*</v>
      </c>
      <c r="Q17" s="17" t="str">
        <f>[13]Agosto!$B$20</f>
        <v>*</v>
      </c>
      <c r="R17" s="17" t="str">
        <f>[13]Agosto!$B$21</f>
        <v>*</v>
      </c>
      <c r="S17" s="17" t="str">
        <f>[13]Agosto!$B$22</f>
        <v>*</v>
      </c>
      <c r="T17" s="17" t="str">
        <f>[13]Agosto!$B$23</f>
        <v>*</v>
      </c>
      <c r="U17" s="17" t="str">
        <f>[13]Agosto!$B$24</f>
        <v>*</v>
      </c>
      <c r="V17" s="17" t="str">
        <f>[13]Agosto!$B$25</f>
        <v>*</v>
      </c>
      <c r="W17" s="17" t="str">
        <f>[13]Agosto!$B$26</f>
        <v>*</v>
      </c>
      <c r="X17" s="17" t="str">
        <f>[13]Agosto!$B$27</f>
        <v>*</v>
      </c>
      <c r="Y17" s="17">
        <f>[13]Agosto!$B$28</f>
        <v>30.220000000000006</v>
      </c>
      <c r="Z17" s="17">
        <f>[13]Agosto!$B$29</f>
        <v>24.37692307692307</v>
      </c>
      <c r="AA17" s="17">
        <f>[13]Agosto!$B$30</f>
        <v>15.887499999999998</v>
      </c>
      <c r="AB17" s="17">
        <f>[13]Agosto!$B$31</f>
        <v>15.033333333333333</v>
      </c>
      <c r="AC17" s="17">
        <f>[13]Agosto!$B$32</f>
        <v>17.716666666666665</v>
      </c>
      <c r="AD17" s="17">
        <f>[13]Agosto!$B$33</f>
        <v>20.770833333333332</v>
      </c>
      <c r="AE17" s="17">
        <f>[13]Agosto!$B$34</f>
        <v>23.029166666666669</v>
      </c>
      <c r="AF17" s="17">
        <f>[13]Agosto!$B$35</f>
        <v>24.120833333333337</v>
      </c>
      <c r="AG17" s="29">
        <f t="shared" si="1"/>
        <v>21.394407051282052</v>
      </c>
    </row>
    <row r="18" spans="1:33" ht="17.100000000000001" customHeight="1" x14ac:dyDescent="0.2">
      <c r="A18" s="15" t="s">
        <v>9</v>
      </c>
      <c r="B18" s="17">
        <f>[14]Agosto!$B$5</f>
        <v>22.958333333333332</v>
      </c>
      <c r="C18" s="17">
        <f>[14]Agosto!$B$6</f>
        <v>24.316666666666663</v>
      </c>
      <c r="D18" s="17">
        <f>[14]Agosto!$B$7</f>
        <v>23.858333333333338</v>
      </c>
      <c r="E18" s="17">
        <f>[14]Agosto!$B$8</f>
        <v>24.995833333333334</v>
      </c>
      <c r="F18" s="17">
        <f>[14]Agosto!$B$9</f>
        <v>23.595833333333331</v>
      </c>
      <c r="G18" s="17">
        <f>[14]Agosto!$B$10</f>
        <v>20.891666666666669</v>
      </c>
      <c r="H18" s="17">
        <f>[14]Agosto!$B$11</f>
        <v>23.995833333333334</v>
      </c>
      <c r="I18" s="17">
        <f>[14]Agosto!$B$12</f>
        <v>23.970833333333335</v>
      </c>
      <c r="J18" s="17">
        <f>[14]Agosto!$B$13</f>
        <v>21.575000000000003</v>
      </c>
      <c r="K18" s="17">
        <f>[14]Agosto!$B$14</f>
        <v>22.425000000000001</v>
      </c>
      <c r="L18" s="17">
        <f>[14]Agosto!$B$15</f>
        <v>23.791666666666668</v>
      </c>
      <c r="M18" s="17">
        <f>[14]Agosto!$B$16</f>
        <v>25.904166666666669</v>
      </c>
      <c r="N18" s="17">
        <f>[14]Agosto!$B$17</f>
        <v>18.541666666666668</v>
      </c>
      <c r="O18" s="17">
        <f>[14]Agosto!$B$18</f>
        <v>15.4625</v>
      </c>
      <c r="P18" s="17">
        <f>[14]Agosto!$B$19</f>
        <v>17.233333333333331</v>
      </c>
      <c r="Q18" s="17">
        <f>[14]Agosto!$B$20</f>
        <v>23.116666666666664</v>
      </c>
      <c r="R18" s="17">
        <f>[14]Agosto!$B$21</f>
        <v>21.312499999999996</v>
      </c>
      <c r="S18" s="17">
        <f>[14]Agosto!$B$22</f>
        <v>22.629166666666666</v>
      </c>
      <c r="T18" s="17">
        <f>[14]Agosto!$B$23</f>
        <v>24.633333333333329</v>
      </c>
      <c r="U18" s="17">
        <f>[14]Agosto!$B$24</f>
        <v>23.224999999999994</v>
      </c>
      <c r="V18" s="17">
        <f>[14]Agosto!$B$25</f>
        <v>24.5</v>
      </c>
      <c r="W18" s="17">
        <f>[14]Agosto!$B$26</f>
        <v>26.054166666666664</v>
      </c>
      <c r="X18" s="17">
        <f>[14]Agosto!$B$27</f>
        <v>26.370833333333334</v>
      </c>
      <c r="Y18" s="17">
        <f>[14]Agosto!$B$28</f>
        <v>26.525000000000002</v>
      </c>
      <c r="Z18" s="17">
        <f>[14]Agosto!$B$29</f>
        <v>25.233333333333334</v>
      </c>
      <c r="AA18" s="17">
        <f>[14]Agosto!$B$30</f>
        <v>16.370833333333334</v>
      </c>
      <c r="AB18" s="17">
        <f>[14]Agosto!$B$31</f>
        <v>16.349999999999998</v>
      </c>
      <c r="AC18" s="17">
        <f>[14]Agosto!$B$32</f>
        <v>20.125000000000004</v>
      </c>
      <c r="AD18" s="17">
        <f>[14]Agosto!$B$33</f>
        <v>22.954166666666666</v>
      </c>
      <c r="AE18" s="17">
        <f>[14]Agosto!$B$34</f>
        <v>24.875000000000004</v>
      </c>
      <c r="AF18" s="17">
        <f>[14]Agosto!$B$35</f>
        <v>26.129166666666666</v>
      </c>
      <c r="AG18" s="29">
        <f t="shared" si="1"/>
        <v>22.707123655913978</v>
      </c>
    </row>
    <row r="19" spans="1:33" ht="17.100000000000001" customHeight="1" x14ac:dyDescent="0.2">
      <c r="A19" s="15" t="s">
        <v>46</v>
      </c>
      <c r="B19" s="17">
        <f>[15]Agosto!$B$5</f>
        <v>23.387500000000003</v>
      </c>
      <c r="C19" s="17">
        <f>[15]Agosto!$B$6</f>
        <v>23.916666666666671</v>
      </c>
      <c r="D19" s="17">
        <f>[15]Agosto!$B$7</f>
        <v>23.445833333333329</v>
      </c>
      <c r="E19" s="17">
        <f>[15]Agosto!$B$8</f>
        <v>23.904166666666669</v>
      </c>
      <c r="F19" s="17">
        <f>[15]Agosto!$B$9</f>
        <v>24.145833333333332</v>
      </c>
      <c r="G19" s="17">
        <f>[15]Agosto!$B$10</f>
        <v>23.195833333333329</v>
      </c>
      <c r="H19" s="17">
        <f>[15]Agosto!$B$11</f>
        <v>23.850000000000005</v>
      </c>
      <c r="I19" s="17">
        <f>[15]Agosto!$B$12</f>
        <v>19.366666666666671</v>
      </c>
      <c r="J19" s="17">
        <f>[15]Agosto!$B$13</f>
        <v>20.820833333333336</v>
      </c>
      <c r="K19" s="17">
        <f>[15]Agosto!$B$14</f>
        <v>21.795833333333334</v>
      </c>
      <c r="L19" s="17">
        <f>[15]Agosto!$B$15</f>
        <v>21.604166666666668</v>
      </c>
      <c r="M19" s="17">
        <f>[15]Agosto!$B$16</f>
        <v>23.686956521739127</v>
      </c>
      <c r="N19" s="17">
        <f>[15]Agosto!$B$17</f>
        <v>17.916666666666668</v>
      </c>
      <c r="O19" s="17">
        <f>[15]Agosto!$B$18</f>
        <v>16.016666666666666</v>
      </c>
      <c r="P19" s="17">
        <f>[15]Agosto!$B$19</f>
        <v>19.983333333333331</v>
      </c>
      <c r="Q19" s="17">
        <f>[15]Agosto!$B$20</f>
        <v>23.704166666666676</v>
      </c>
      <c r="R19" s="17">
        <f>[15]Agosto!$B$21</f>
        <v>24.129166666666663</v>
      </c>
      <c r="S19" s="17">
        <f>[15]Agosto!$B$22</f>
        <v>23.554166666666671</v>
      </c>
      <c r="T19" s="17">
        <f>[15]Agosto!$B$23</f>
        <v>24.483333333333334</v>
      </c>
      <c r="U19" s="17">
        <f>[15]Agosto!$B$24</f>
        <v>24.420833333333338</v>
      </c>
      <c r="V19" s="17">
        <f>[15]Agosto!$B$25</f>
        <v>23.583333333333332</v>
      </c>
      <c r="W19" s="17">
        <f>[15]Agosto!$B$26</f>
        <v>24.362500000000001</v>
      </c>
      <c r="X19" s="17">
        <f>[15]Agosto!$B$27</f>
        <v>25.145833333333332</v>
      </c>
      <c r="Y19" s="17">
        <f>[15]Agosto!$B$28</f>
        <v>25.858333333333334</v>
      </c>
      <c r="Z19" s="17">
        <f>[15]Agosto!$B$29</f>
        <v>23.725000000000005</v>
      </c>
      <c r="AA19" s="17">
        <f>[15]Agosto!$B$30</f>
        <v>18.433333333333334</v>
      </c>
      <c r="AB19" s="17">
        <f>[15]Agosto!$B$31</f>
        <v>18.704166666666669</v>
      </c>
      <c r="AC19" s="17">
        <f>[15]Agosto!$B$32</f>
        <v>19.879166666666666</v>
      </c>
      <c r="AD19" s="17">
        <f>[15]Agosto!$B$33</f>
        <v>22.787500000000005</v>
      </c>
      <c r="AE19" s="17">
        <f>[15]Agosto!$B$34</f>
        <v>25.620833333333326</v>
      </c>
      <c r="AF19" s="17">
        <f>[15]Agosto!$B$35</f>
        <v>26.900000000000002</v>
      </c>
      <c r="AG19" s="29">
        <f t="shared" si="1"/>
        <v>22.65576203833567</v>
      </c>
    </row>
    <row r="20" spans="1:33" ht="17.100000000000001" customHeight="1" x14ac:dyDescent="0.2">
      <c r="A20" s="15" t="s">
        <v>10</v>
      </c>
      <c r="B20" s="17">
        <f>[16]Agosto!$B$5</f>
        <v>22.016666666666666</v>
      </c>
      <c r="C20" s="17">
        <f>[16]Agosto!$B$6</f>
        <v>23.724999999999994</v>
      </c>
      <c r="D20" s="17">
        <f>[16]Agosto!$B$7</f>
        <v>24.029166666666665</v>
      </c>
      <c r="E20" s="17">
        <f>[16]Agosto!$B$8</f>
        <v>23.929166666666664</v>
      </c>
      <c r="F20" s="17">
        <f>[16]Agosto!$B$9</f>
        <v>22.520833333333332</v>
      </c>
      <c r="G20" s="17">
        <f>[16]Agosto!$B$10</f>
        <v>21.116666666666667</v>
      </c>
      <c r="H20" s="17">
        <f>[16]Agosto!$B$11</f>
        <v>22.675000000000001</v>
      </c>
      <c r="I20" s="17">
        <f>[16]Agosto!$B$12</f>
        <v>21.000000000000004</v>
      </c>
      <c r="J20" s="17">
        <f>[16]Agosto!$B$13</f>
        <v>19.849999999999998</v>
      </c>
      <c r="K20" s="17">
        <f>[16]Agosto!$B$14</f>
        <v>21.354166666666668</v>
      </c>
      <c r="L20" s="17">
        <f>[16]Agosto!$B$15</f>
        <v>22.945833333333329</v>
      </c>
      <c r="M20" s="17">
        <f>[16]Agosto!$B$16</f>
        <v>24.795833333333331</v>
      </c>
      <c r="N20" s="17">
        <f>[16]Agosto!$B$17</f>
        <v>16.891666666666669</v>
      </c>
      <c r="O20" s="17">
        <f>[16]Agosto!$B$18</f>
        <v>14.020833333333334</v>
      </c>
      <c r="P20" s="17">
        <f>[16]Agosto!$B$19</f>
        <v>16.904166666666669</v>
      </c>
      <c r="Q20" s="17">
        <f>[16]Agosto!$B$20</f>
        <v>21.541666666666671</v>
      </c>
      <c r="R20" s="17">
        <f>[16]Agosto!$B$21</f>
        <v>21.370833333333334</v>
      </c>
      <c r="S20" s="17">
        <f>[16]Agosto!$B$22</f>
        <v>21.358333333333334</v>
      </c>
      <c r="T20" s="17">
        <f>[16]Agosto!$B$23</f>
        <v>23.004166666666663</v>
      </c>
      <c r="U20" s="17">
        <f>[16]Agosto!$B$24</f>
        <v>22.591666666666665</v>
      </c>
      <c r="V20" s="17">
        <f>[16]Agosto!$B$25</f>
        <v>22.350000000000005</v>
      </c>
      <c r="W20" s="17">
        <f>[16]Agosto!$B$26</f>
        <v>25.475000000000005</v>
      </c>
      <c r="X20" s="17">
        <f>[16]Agosto!$B$27</f>
        <v>25.633333333333329</v>
      </c>
      <c r="Y20" s="17">
        <f>[16]Agosto!$B$28</f>
        <v>26.566666666666674</v>
      </c>
      <c r="Z20" s="17">
        <f>[16]Agosto!$B$29</f>
        <v>24.1875</v>
      </c>
      <c r="AA20" s="17">
        <f>[16]Agosto!$B$30</f>
        <v>16.291666666666668</v>
      </c>
      <c r="AB20" s="17">
        <f>[16]Agosto!$B$31</f>
        <v>15.299999999999999</v>
      </c>
      <c r="AC20" s="17">
        <f>[16]Agosto!$B$32</f>
        <v>18.324999999999999</v>
      </c>
      <c r="AD20" s="17">
        <f>[16]Agosto!$B$33</f>
        <v>21.016666666666666</v>
      </c>
      <c r="AE20" s="17">
        <f>[16]Agosto!$B$34</f>
        <v>24.670833333333334</v>
      </c>
      <c r="AF20" s="17">
        <f>[16]Agosto!$B$35</f>
        <v>25.570833333333329</v>
      </c>
      <c r="AG20" s="29">
        <f t="shared" ref="AG20:AG32" si="2">AVERAGE(B20:AF20)</f>
        <v>21.710618279569893</v>
      </c>
    </row>
    <row r="21" spans="1:33" ht="17.100000000000001" customHeight="1" x14ac:dyDescent="0.2">
      <c r="A21" s="15" t="s">
        <v>11</v>
      </c>
      <c r="B21" s="17">
        <f>[17]Agosto!$B$5</f>
        <v>20.520833333333332</v>
      </c>
      <c r="C21" s="17">
        <f>[17]Agosto!$B$6</f>
        <v>21.666666666666668</v>
      </c>
      <c r="D21" s="17">
        <f>[17]Agosto!$B$7</f>
        <v>21.241666666666667</v>
      </c>
      <c r="E21" s="17">
        <f>[17]Agosto!$B$8</f>
        <v>21.641666666666669</v>
      </c>
      <c r="F21" s="17">
        <f>[17]Agosto!$B$9</f>
        <v>22.504166666666666</v>
      </c>
      <c r="G21" s="17">
        <f>[17]Agosto!$B$10</f>
        <v>22.0625</v>
      </c>
      <c r="H21" s="17">
        <f>[17]Agosto!$B$11</f>
        <v>21.249999999999996</v>
      </c>
      <c r="I21" s="17">
        <f>[17]Agosto!$B$12</f>
        <v>22.941666666666666</v>
      </c>
      <c r="J21" s="17">
        <f>[17]Agosto!$B$13</f>
        <v>19.899999999999999</v>
      </c>
      <c r="K21" s="17">
        <f>[17]Agosto!$B$14</f>
        <v>19.320833333333333</v>
      </c>
      <c r="L21" s="17">
        <f>[17]Agosto!$B$15</f>
        <v>20.387500000000003</v>
      </c>
      <c r="M21" s="17">
        <f>[17]Agosto!$B$16</f>
        <v>22.649999999999995</v>
      </c>
      <c r="N21" s="17">
        <f>[17]Agosto!$B$17</f>
        <v>17.266666666666662</v>
      </c>
      <c r="O21" s="17">
        <f>[17]Agosto!$B$18</f>
        <v>14.195833333333335</v>
      </c>
      <c r="P21" s="17">
        <f>[17]Agosto!$B$19</f>
        <v>17.195833333333329</v>
      </c>
      <c r="Q21" s="17">
        <f>[17]Agosto!$B$20</f>
        <v>21.008333333333333</v>
      </c>
      <c r="R21" s="17">
        <f>[17]Agosto!$B$21</f>
        <v>20.866666666666667</v>
      </c>
      <c r="S21" s="17">
        <f>[17]Agosto!$B$22</f>
        <v>21.399999999999995</v>
      </c>
      <c r="T21" s="17">
        <f>[17]Agosto!$B$23</f>
        <v>21.866666666666664</v>
      </c>
      <c r="U21" s="17">
        <f>[17]Agosto!$B$24</f>
        <v>21.337499999999995</v>
      </c>
      <c r="V21" s="17">
        <f>[17]Agosto!$B$25</f>
        <v>20.883333333333333</v>
      </c>
      <c r="W21" s="17">
        <f>[17]Agosto!$B$26</f>
        <v>22.366666666666671</v>
      </c>
      <c r="X21" s="17">
        <f>[17]Agosto!$B$27</f>
        <v>22.795833333333334</v>
      </c>
      <c r="Y21" s="17">
        <f>[17]Agosto!$B$28</f>
        <v>23.674999999999997</v>
      </c>
      <c r="Z21" s="17">
        <f>[17]Agosto!$B$29</f>
        <v>22.204166666666669</v>
      </c>
      <c r="AA21" s="17">
        <f>[17]Agosto!$B$30</f>
        <v>16.783333333333335</v>
      </c>
      <c r="AB21" s="17">
        <f>[17]Agosto!$B$31</f>
        <v>16.716666666666669</v>
      </c>
      <c r="AC21" s="17">
        <f>[17]Agosto!$B$32</f>
        <v>17.354166666666668</v>
      </c>
      <c r="AD21" s="17">
        <f>[17]Agosto!$B$33</f>
        <v>21.112500000000001</v>
      </c>
      <c r="AE21" s="17">
        <f>[17]Agosto!$B$34</f>
        <v>23.300000000000008</v>
      </c>
      <c r="AF21" s="17">
        <f>[17]Agosto!$B$35</f>
        <v>25.283333333333331</v>
      </c>
      <c r="AG21" s="29">
        <f t="shared" si="2"/>
        <v>20.764516129032252</v>
      </c>
    </row>
    <row r="22" spans="1:33" ht="17.100000000000001" customHeight="1" x14ac:dyDescent="0.2">
      <c r="A22" s="15" t="s">
        <v>12</v>
      </c>
      <c r="B22" s="17">
        <f>[18]Agosto!$B$5</f>
        <v>23.429166666666664</v>
      </c>
      <c r="C22" s="17">
        <f>[18]Agosto!$B$6</f>
        <v>23.891666666666662</v>
      </c>
      <c r="D22" s="17">
        <f>[18]Agosto!$B$7</f>
        <v>23.087500000000002</v>
      </c>
      <c r="E22" s="17">
        <f>[18]Agosto!$B$8</f>
        <v>23.829166666666666</v>
      </c>
      <c r="F22" s="17">
        <f>[18]Agosto!$B$9</f>
        <v>24.079166666666666</v>
      </c>
      <c r="G22" s="17">
        <f>[18]Agosto!$B$10</f>
        <v>23.629166666666666</v>
      </c>
      <c r="H22" s="17">
        <f>[18]Agosto!$B$11</f>
        <v>23.445833333333329</v>
      </c>
      <c r="I22" s="17">
        <f>[18]Agosto!$B$12</f>
        <v>22.070833333333326</v>
      </c>
      <c r="J22" s="17">
        <f>[18]Agosto!$B$13</f>
        <v>20.399999999999999</v>
      </c>
      <c r="K22" s="17">
        <f>[18]Agosto!$B$14</f>
        <v>22.066666666666666</v>
      </c>
      <c r="L22" s="17">
        <f>[18]Agosto!$B$15</f>
        <v>22.900000000000002</v>
      </c>
      <c r="M22" s="17">
        <f>[18]Agosto!$B$16</f>
        <v>24.570833333333336</v>
      </c>
      <c r="N22" s="17">
        <f>[18]Agosto!$B$17</f>
        <v>19.341666666666669</v>
      </c>
      <c r="O22" s="17">
        <f>[18]Agosto!$B$18</f>
        <v>17.049999999999997</v>
      </c>
      <c r="P22" s="17">
        <f>[18]Agosto!$B$19</f>
        <v>20.858333333333338</v>
      </c>
      <c r="Q22" s="17">
        <f>[18]Agosto!$B$20</f>
        <v>24.004166666666663</v>
      </c>
      <c r="R22" s="17">
        <f>[18]Agosto!$B$21</f>
        <v>25.316666666666674</v>
      </c>
      <c r="S22" s="17">
        <f>[18]Agosto!$B$22</f>
        <v>23.995833333333334</v>
      </c>
      <c r="T22" s="17">
        <f>[18]Agosto!$B$23</f>
        <v>25.016666666666666</v>
      </c>
      <c r="U22" s="17">
        <f>[18]Agosto!$B$24</f>
        <v>24.779166666666669</v>
      </c>
      <c r="V22" s="17">
        <f>[18]Agosto!$B$25</f>
        <v>23.241666666666671</v>
      </c>
      <c r="W22" s="17">
        <f>[18]Agosto!$B$26</f>
        <v>25.099999999999998</v>
      </c>
      <c r="X22" s="17">
        <f>[18]Agosto!$B$27</f>
        <v>25.054166666666664</v>
      </c>
      <c r="Y22" s="17">
        <f>[18]Agosto!$B$28</f>
        <v>25.579166666666669</v>
      </c>
      <c r="Z22" s="17">
        <f>[18]Agosto!$B$29</f>
        <v>25.045833333333331</v>
      </c>
      <c r="AA22" s="17">
        <f>[18]Agosto!$B$30</f>
        <v>18.05</v>
      </c>
      <c r="AB22" s="17">
        <f>[18]Agosto!$B$31</f>
        <v>18.416666666666664</v>
      </c>
      <c r="AC22" s="17">
        <f>[18]Agosto!$B$32</f>
        <v>20.125</v>
      </c>
      <c r="AD22" s="17">
        <f>[18]Agosto!$B$33</f>
        <v>23.420833333333338</v>
      </c>
      <c r="AE22" s="17">
        <f>[18]Agosto!$B$34</f>
        <v>26.058333333333326</v>
      </c>
      <c r="AF22" s="17">
        <f>[18]Agosto!$B$35</f>
        <v>26.679166666666664</v>
      </c>
      <c r="AG22" s="29">
        <f t="shared" si="2"/>
        <v>23.049462365591395</v>
      </c>
    </row>
    <row r="23" spans="1:33" ht="17.100000000000001" customHeight="1" x14ac:dyDescent="0.2">
      <c r="A23" s="15" t="s">
        <v>13</v>
      </c>
      <c r="B23" s="17" t="str">
        <f>[19]Agosto!$B$5</f>
        <v>*</v>
      </c>
      <c r="C23" s="17" t="str">
        <f>[19]Agosto!$B$6</f>
        <v>*</v>
      </c>
      <c r="D23" s="17" t="str">
        <f>[19]Agosto!$B$7</f>
        <v>*</v>
      </c>
      <c r="E23" s="17" t="str">
        <f>[19]Agosto!$B$8</f>
        <v>*</v>
      </c>
      <c r="F23" s="17" t="str">
        <f>[19]Agosto!$B$9</f>
        <v>*</v>
      </c>
      <c r="G23" s="17" t="str">
        <f>[19]Agosto!$B$10</f>
        <v>*</v>
      </c>
      <c r="H23" s="17" t="str">
        <f>[19]Agosto!$B$11</f>
        <v>*</v>
      </c>
      <c r="I23" s="17" t="str">
        <f>[19]Agosto!$B$12</f>
        <v>*</v>
      </c>
      <c r="J23" s="17" t="str">
        <f>[19]Agosto!$B$13</f>
        <v>*</v>
      </c>
      <c r="K23" s="17" t="str">
        <f>[19]Agosto!$B$14</f>
        <v>*</v>
      </c>
      <c r="L23" s="17" t="str">
        <f>[19]Agosto!$B$15</f>
        <v>*</v>
      </c>
      <c r="M23" s="17" t="str">
        <f>[19]Agosto!$B$16</f>
        <v>*</v>
      </c>
      <c r="N23" s="17" t="str">
        <f>[19]Agosto!$B$17</f>
        <v>*</v>
      </c>
      <c r="O23" s="17" t="str">
        <f>[19]Agosto!$B$18</f>
        <v>*</v>
      </c>
      <c r="P23" s="17" t="str">
        <f>[19]Agosto!$B$19</f>
        <v>*</v>
      </c>
      <c r="Q23" s="17" t="str">
        <f>[19]Agosto!$B$20</f>
        <v>*</v>
      </c>
      <c r="R23" s="17" t="str">
        <f>[19]Agosto!$B$21</f>
        <v>*</v>
      </c>
      <c r="S23" s="17" t="str">
        <f>[19]Agosto!$B$22</f>
        <v>*</v>
      </c>
      <c r="T23" s="17" t="str">
        <f>[19]Agosto!$B$23</f>
        <v>*</v>
      </c>
      <c r="U23" s="17" t="str">
        <f>[19]Agosto!$B$24</f>
        <v>*</v>
      </c>
      <c r="V23" s="17" t="str">
        <f>[19]Agosto!$B$25</f>
        <v>*</v>
      </c>
      <c r="W23" s="17" t="str">
        <f>[19]Agosto!$B$26</f>
        <v>*</v>
      </c>
      <c r="X23" s="17" t="str">
        <f>[19]Agosto!$B$27</f>
        <v>*</v>
      </c>
      <c r="Y23" s="17" t="str">
        <f>[19]Agosto!$B$28</f>
        <v>*</v>
      </c>
      <c r="Z23" s="17" t="str">
        <f>[19]Agosto!$B$29</f>
        <v>*</v>
      </c>
      <c r="AA23" s="17" t="str">
        <f>[19]Agosto!$B$30</f>
        <v>*</v>
      </c>
      <c r="AB23" s="17" t="str">
        <f>[19]Agosto!$B$31</f>
        <v>*</v>
      </c>
      <c r="AC23" s="17" t="str">
        <f>[19]Agosto!$B$32</f>
        <v>*</v>
      </c>
      <c r="AD23" s="17" t="str">
        <f>[19]Agosto!$B$33</f>
        <v>*</v>
      </c>
      <c r="AE23" s="17" t="str">
        <f>[19]Agosto!$B$34</f>
        <v>*</v>
      </c>
      <c r="AF23" s="17" t="str">
        <f>[19]Agosto!$B$35</f>
        <v>*</v>
      </c>
      <c r="AG23" s="29" t="s">
        <v>142</v>
      </c>
    </row>
    <row r="24" spans="1:33" ht="17.100000000000001" customHeight="1" x14ac:dyDescent="0.2">
      <c r="A24" s="15" t="s">
        <v>14</v>
      </c>
      <c r="B24" s="17">
        <f>[20]Agosto!$B$5</f>
        <v>23.429166666666664</v>
      </c>
      <c r="C24" s="17">
        <f>[20]Agosto!$B$6</f>
        <v>23.891666666666662</v>
      </c>
      <c r="D24" s="17">
        <f>[20]Agosto!$B$7</f>
        <v>23.087500000000002</v>
      </c>
      <c r="E24" s="17">
        <f>[20]Agosto!$B$8</f>
        <v>23.829166666666666</v>
      </c>
      <c r="F24" s="17">
        <f>[20]Agosto!$B$9</f>
        <v>24.079166666666666</v>
      </c>
      <c r="G24" s="17">
        <f>[20]Agosto!$B$10</f>
        <v>23.629166666666666</v>
      </c>
      <c r="H24" s="17">
        <f>[20]Agosto!$B$11</f>
        <v>23.445833333333329</v>
      </c>
      <c r="I24" s="17">
        <f>[20]Agosto!$B$12</f>
        <v>22.070833333333326</v>
      </c>
      <c r="J24" s="17">
        <f>[20]Agosto!$B$13</f>
        <v>20.399999999999999</v>
      </c>
      <c r="K24" s="17">
        <f>[20]Agosto!$B$14</f>
        <v>22.066666666666666</v>
      </c>
      <c r="L24" s="17">
        <f>[20]Agosto!$B$15</f>
        <v>22.900000000000002</v>
      </c>
      <c r="M24" s="17">
        <f>[20]Agosto!$B$16</f>
        <v>24.570833333333336</v>
      </c>
      <c r="N24" s="17">
        <f>[20]Agosto!$B$17</f>
        <v>19.341666666666669</v>
      </c>
      <c r="O24" s="17">
        <f>[20]Agosto!$B$18</f>
        <v>17.049999999999997</v>
      </c>
      <c r="P24" s="17">
        <f>[20]Agosto!$B$19</f>
        <v>21.55</v>
      </c>
      <c r="Q24" s="17">
        <f>[20]Agosto!$B$20</f>
        <v>23.729166666666668</v>
      </c>
      <c r="R24" s="17">
        <f>[20]Agosto!$B$21</f>
        <v>23.504166666666666</v>
      </c>
      <c r="S24" s="17">
        <f>[20]Agosto!$B$22</f>
        <v>23.516666666666666</v>
      </c>
      <c r="T24" s="17">
        <f>[20]Agosto!$B$23</f>
        <v>23.870833333333337</v>
      </c>
      <c r="U24" s="17">
        <f>[20]Agosto!$B$24</f>
        <v>23.458333333333332</v>
      </c>
      <c r="V24" s="17">
        <f>[20]Agosto!$B$25</f>
        <v>23.345833333333331</v>
      </c>
      <c r="W24" s="17">
        <f>[20]Agosto!$B$26</f>
        <v>24.024999999999995</v>
      </c>
      <c r="X24" s="17">
        <f>[20]Agosto!$B$27</f>
        <v>24.220833333333331</v>
      </c>
      <c r="Y24" s="17">
        <f>[20]Agosto!$B$28</f>
        <v>25.479166666666671</v>
      </c>
      <c r="Z24" s="17">
        <f>[20]Agosto!$B$29</f>
        <v>26.074999999999999</v>
      </c>
      <c r="AA24" s="17">
        <f>[20]Agosto!$B$30</f>
        <v>22.995833333333326</v>
      </c>
      <c r="AB24" s="17">
        <f>[20]Agosto!$B$31</f>
        <v>19.516666666666662</v>
      </c>
      <c r="AC24" s="17">
        <f>[20]Agosto!$B$32</f>
        <v>21.737500000000001</v>
      </c>
      <c r="AD24" s="17">
        <f>[20]Agosto!$B$33</f>
        <v>24.583333333333339</v>
      </c>
      <c r="AE24" s="17">
        <f>[20]Agosto!$B$34</f>
        <v>26.654166666666665</v>
      </c>
      <c r="AF24" s="17">
        <f>[20]Agosto!$B$35</f>
        <v>28.162499999999998</v>
      </c>
      <c r="AG24" s="29">
        <f t="shared" si="2"/>
        <v>23.232795698924729</v>
      </c>
    </row>
    <row r="25" spans="1:33" ht="17.100000000000001" customHeight="1" x14ac:dyDescent="0.2">
      <c r="A25" s="15" t="s">
        <v>15</v>
      </c>
      <c r="B25" s="17">
        <f>[21]Agosto!$B$5</f>
        <v>22.087500000000002</v>
      </c>
      <c r="C25" s="17">
        <f>[21]Agosto!$B$6</f>
        <v>23.037499999999998</v>
      </c>
      <c r="D25" s="17">
        <f>[21]Agosto!$B$7</f>
        <v>24.704166666666666</v>
      </c>
      <c r="E25" s="17">
        <f>[21]Agosto!$B$8</f>
        <v>23.954166666666666</v>
      </c>
      <c r="F25" s="17">
        <f>[21]Agosto!$B$9</f>
        <v>21.341666666666669</v>
      </c>
      <c r="G25" s="17">
        <f>[21]Agosto!$B$10</f>
        <v>19.837500000000002</v>
      </c>
      <c r="H25" s="17">
        <f>[21]Agosto!$B$11</f>
        <v>21.654166666666669</v>
      </c>
      <c r="I25" s="17">
        <f>[21]Agosto!$B$12</f>
        <v>16.37083333333333</v>
      </c>
      <c r="J25" s="17">
        <f>[21]Agosto!$B$13</f>
        <v>18.854166666666664</v>
      </c>
      <c r="K25" s="17">
        <f>[21]Agosto!$B$14</f>
        <v>19.075000000000003</v>
      </c>
      <c r="L25" s="17">
        <f>[21]Agosto!$B$15</f>
        <v>21.099999999999998</v>
      </c>
      <c r="M25" s="17">
        <f>[21]Agosto!$B$16</f>
        <v>24.774999999999995</v>
      </c>
      <c r="N25" s="17">
        <f>[21]Agosto!$B$17</f>
        <v>14.295833333333334</v>
      </c>
      <c r="O25" s="17">
        <f>[21]Agosto!$B$18</f>
        <v>13.129166666666665</v>
      </c>
      <c r="P25" s="17">
        <f>[21]Agosto!$B$19</f>
        <v>15.125</v>
      </c>
      <c r="Q25" s="17">
        <f>[21]Agosto!$B$20</f>
        <v>20.545833333333331</v>
      </c>
      <c r="R25" s="17">
        <f>[21]Agosto!$B$21</f>
        <v>20.620833333333334</v>
      </c>
      <c r="S25" s="17">
        <f>[21]Agosto!$B$22</f>
        <v>21.891666666666666</v>
      </c>
      <c r="T25" s="17">
        <f>[21]Agosto!$B$23</f>
        <v>23.058333333333334</v>
      </c>
      <c r="U25" s="17">
        <f>[21]Agosto!$B$24</f>
        <v>21.733333333333334</v>
      </c>
      <c r="V25" s="17">
        <f>[21]Agosto!$B$25</f>
        <v>21.358333333333334</v>
      </c>
      <c r="W25" s="17">
        <f>[21]Agosto!$B$26</f>
        <v>24.375000000000004</v>
      </c>
      <c r="X25" s="17">
        <f>[21]Agosto!$B$27</f>
        <v>24.466666666666669</v>
      </c>
      <c r="Y25" s="17">
        <f>[21]Agosto!$B$28</f>
        <v>24.854166666666668</v>
      </c>
      <c r="Z25" s="17">
        <f>[21]Agosto!$B$29</f>
        <v>21.716666666666665</v>
      </c>
      <c r="AA25" s="17">
        <f>[21]Agosto!$B$30</f>
        <v>14.299999999999997</v>
      </c>
      <c r="AB25" s="17">
        <f>[21]Agosto!$B$31</f>
        <v>14.450000000000001</v>
      </c>
      <c r="AC25" s="17">
        <f>[21]Agosto!$B$32</f>
        <v>17.975000000000001</v>
      </c>
      <c r="AD25" s="17">
        <f>[21]Agosto!$B$33</f>
        <v>21.349999999999998</v>
      </c>
      <c r="AE25" s="17">
        <f>[21]Agosto!$B$34</f>
        <v>23.745833333333337</v>
      </c>
      <c r="AF25" s="17">
        <f>[21]Agosto!$B$35</f>
        <v>26.050000000000008</v>
      </c>
      <c r="AG25" s="29">
        <f t="shared" si="2"/>
        <v>20.704301075268823</v>
      </c>
    </row>
    <row r="26" spans="1:33" ht="17.100000000000001" customHeight="1" x14ac:dyDescent="0.2">
      <c r="A26" s="15" t="s">
        <v>16</v>
      </c>
      <c r="B26" s="17">
        <f>[22]Agosto!$B$5</f>
        <v>26.045833333333334</v>
      </c>
      <c r="C26" s="17">
        <f>[22]Agosto!$B$6</f>
        <v>26.408333333333335</v>
      </c>
      <c r="D26" s="17">
        <f>[22]Agosto!$B$7</f>
        <v>26.17916666666666</v>
      </c>
      <c r="E26" s="17">
        <f>[22]Agosto!$B$8</f>
        <v>26.591666666666665</v>
      </c>
      <c r="F26" s="17">
        <f>[22]Agosto!$B$9</f>
        <v>21.008333333333336</v>
      </c>
      <c r="G26" s="17">
        <f>[22]Agosto!$B$10</f>
        <v>23.029166666666669</v>
      </c>
      <c r="H26" s="17">
        <f>[22]Agosto!$B$11</f>
        <v>22.541666666666661</v>
      </c>
      <c r="I26" s="17">
        <f>[22]Agosto!$B$12</f>
        <v>16.945833333333333</v>
      </c>
      <c r="J26" s="17">
        <f>[22]Agosto!$B$13</f>
        <v>19.25</v>
      </c>
      <c r="K26" s="17">
        <f>[22]Agosto!$B$14</f>
        <v>22.150000000000002</v>
      </c>
      <c r="L26" s="17">
        <f>[22]Agosto!$B$15</f>
        <v>25.083333333333332</v>
      </c>
      <c r="M26" s="17">
        <f>[22]Agosto!$B$16</f>
        <v>27.212500000000006</v>
      </c>
      <c r="N26" s="17">
        <f>[22]Agosto!$B$17</f>
        <v>16.820833333333333</v>
      </c>
      <c r="O26" s="17">
        <f>[22]Agosto!$B$18</f>
        <v>15.229166666666666</v>
      </c>
      <c r="P26" s="17">
        <f>[22]Agosto!$B$19</f>
        <v>20.254166666666666</v>
      </c>
      <c r="Q26" s="17">
        <f>[22]Agosto!$B$20</f>
        <v>23.883333333333336</v>
      </c>
      <c r="R26" s="17">
        <f>[22]Agosto!$B$21</f>
        <v>23.962500000000002</v>
      </c>
      <c r="S26" s="17">
        <f>[22]Agosto!$B$22</f>
        <v>22.687499999999996</v>
      </c>
      <c r="T26" s="17">
        <f>[22]Agosto!$B$23</f>
        <v>24.145833333333332</v>
      </c>
      <c r="U26" s="17">
        <f>[22]Agosto!$B$24</f>
        <v>25.691666666666666</v>
      </c>
      <c r="V26" s="17">
        <f>[22]Agosto!$B$25</f>
        <v>24.641666666666666</v>
      </c>
      <c r="W26" s="17">
        <f>[22]Agosto!$B$26</f>
        <v>26.420833333333331</v>
      </c>
      <c r="X26" s="17">
        <f>[22]Agosto!$B$27</f>
        <v>27.645833333333332</v>
      </c>
      <c r="Y26" s="17">
        <f>[22]Agosto!$B$28</f>
        <v>27.733333333333324</v>
      </c>
      <c r="Z26" s="17">
        <f>[22]Agosto!$B$29</f>
        <v>22.958333333333332</v>
      </c>
      <c r="AA26" s="17">
        <f>[22]Agosto!$B$30</f>
        <v>17.62916666666667</v>
      </c>
      <c r="AB26" s="17">
        <f>[22]Agosto!$B$31</f>
        <v>18.2</v>
      </c>
      <c r="AC26" s="17">
        <f>[22]Agosto!$B$32</f>
        <v>19.029166666666669</v>
      </c>
      <c r="AD26" s="17">
        <f>[22]Agosto!$B$33</f>
        <v>22.399999999999995</v>
      </c>
      <c r="AE26" s="17">
        <f>[22]Agosto!$B$34</f>
        <v>26.108333333333334</v>
      </c>
      <c r="AF26" s="17">
        <f>[22]Agosto!$B$35</f>
        <v>29.220833333333331</v>
      </c>
      <c r="AG26" s="29">
        <f t="shared" si="2"/>
        <v>23.132526881720434</v>
      </c>
    </row>
    <row r="27" spans="1:33" ht="17.100000000000001" customHeight="1" x14ac:dyDescent="0.2">
      <c r="A27" s="15" t="s">
        <v>17</v>
      </c>
      <c r="B27" s="17">
        <f>[23]Agosto!$B$5</f>
        <v>21.775000000000002</v>
      </c>
      <c r="C27" s="17">
        <f>[23]Agosto!$B$6</f>
        <v>23.25</v>
      </c>
      <c r="D27" s="17">
        <f>[23]Agosto!$B$7</f>
        <v>22.495833333333334</v>
      </c>
      <c r="E27" s="17">
        <f>[23]Agosto!$B$8</f>
        <v>21.925000000000001</v>
      </c>
      <c r="F27" s="17">
        <f>[23]Agosto!$B$9</f>
        <v>22.933333333333334</v>
      </c>
      <c r="G27" s="17">
        <f>[23]Agosto!$B$10</f>
        <v>22.479166666666668</v>
      </c>
      <c r="H27" s="17">
        <f>[23]Agosto!$B$11</f>
        <v>23.266666666666666</v>
      </c>
      <c r="I27" s="17">
        <f>[23]Agosto!$B$12</f>
        <v>22.795833333333334</v>
      </c>
      <c r="J27" s="17">
        <f>[23]Agosto!$B$13</f>
        <v>20.462499999999999</v>
      </c>
      <c r="K27" s="17">
        <f>[23]Agosto!$B$14</f>
        <v>21.587499999999995</v>
      </c>
      <c r="L27" s="17">
        <f>[23]Agosto!$B$15</f>
        <v>22.212500000000002</v>
      </c>
      <c r="M27" s="17">
        <f>[23]Agosto!$B$16</f>
        <v>23.270833333333329</v>
      </c>
      <c r="N27" s="17">
        <f>[23]Agosto!$B$17</f>
        <v>18.116666666666667</v>
      </c>
      <c r="O27" s="17">
        <f>[23]Agosto!$B$18</f>
        <v>15.354166666666666</v>
      </c>
      <c r="P27" s="17">
        <f>[23]Agosto!$B$19</f>
        <v>17.895833333333336</v>
      </c>
      <c r="Q27" s="17">
        <f>[23]Agosto!$B$20</f>
        <v>21.141666666666662</v>
      </c>
      <c r="R27" s="17">
        <f>[23]Agosto!$B$21</f>
        <v>22.158333333333328</v>
      </c>
      <c r="S27" s="17">
        <f>[23]Agosto!$B$22</f>
        <v>21.095833333333335</v>
      </c>
      <c r="T27" s="17">
        <f>[23]Agosto!$B$23</f>
        <v>22.287499999999998</v>
      </c>
      <c r="U27" s="17">
        <f>[23]Agosto!$B$24</f>
        <v>22.041666666666668</v>
      </c>
      <c r="V27" s="17">
        <f>[23]Agosto!$B$25</f>
        <v>21.166666666666668</v>
      </c>
      <c r="W27" s="17">
        <f>[23]Agosto!$B$26</f>
        <v>24.070833333333336</v>
      </c>
      <c r="X27" s="17">
        <f>[23]Agosto!$B$27</f>
        <v>25.487499999999997</v>
      </c>
      <c r="Y27" s="17">
        <f>[23]Agosto!$B$28</f>
        <v>24.970833333333331</v>
      </c>
      <c r="Z27" s="17">
        <f>[23]Agosto!$B$29</f>
        <v>24.112499999999997</v>
      </c>
      <c r="AA27" s="17">
        <f>[23]Agosto!$B$30</f>
        <v>17.225000000000001</v>
      </c>
      <c r="AB27" s="17">
        <f>[23]Agosto!$B$31</f>
        <v>16.770833333333332</v>
      </c>
      <c r="AC27" s="17">
        <f>[23]Agosto!$B$32</f>
        <v>17.883333333333333</v>
      </c>
      <c r="AD27" s="17">
        <f>[23]Agosto!$B$33</f>
        <v>21.583333333333332</v>
      </c>
      <c r="AE27" s="17">
        <f>[23]Agosto!$B$34</f>
        <v>25.729166666666668</v>
      </c>
      <c r="AF27" s="17">
        <f>[23]Agosto!$B$35</f>
        <v>26.841666666666665</v>
      </c>
      <c r="AG27" s="29">
        <f t="shared" si="2"/>
        <v>21.754435483870974</v>
      </c>
    </row>
    <row r="28" spans="1:33" ht="17.100000000000001" customHeight="1" x14ac:dyDescent="0.2">
      <c r="A28" s="15" t="s">
        <v>18</v>
      </c>
      <c r="B28" s="17">
        <f>[24]Agosto!$B$5</f>
        <v>24.0625</v>
      </c>
      <c r="C28" s="17">
        <f>[24]Agosto!$B$6</f>
        <v>26.46</v>
      </c>
      <c r="D28" s="17">
        <f>[24]Agosto!$B$7</f>
        <v>25.461111111111116</v>
      </c>
      <c r="E28" s="17">
        <f>[24]Agosto!$B$8</f>
        <v>24.612500000000011</v>
      </c>
      <c r="F28" s="17">
        <f>[24]Agosto!$B$9</f>
        <v>24.245833333333334</v>
      </c>
      <c r="G28" s="17">
        <f>[24]Agosto!$B$10</f>
        <v>24.495833333333334</v>
      </c>
      <c r="H28" s="17">
        <f>[24]Agosto!$B$11</f>
        <v>24.820833333333336</v>
      </c>
      <c r="I28" s="17">
        <f>[24]Agosto!$B$12</f>
        <v>24.683333333333334</v>
      </c>
      <c r="J28" s="17">
        <f>[24]Agosto!$B$13</f>
        <v>23.362500000000001</v>
      </c>
      <c r="K28" s="17">
        <f>[24]Agosto!$B$14</f>
        <v>24.108333333333334</v>
      </c>
      <c r="L28" s="17">
        <f>[24]Agosto!$B$15</f>
        <v>25.07083333333334</v>
      </c>
      <c r="M28" s="17">
        <f>[24]Agosto!$B$16</f>
        <v>25.695833333333329</v>
      </c>
      <c r="N28" s="17">
        <f>[24]Agosto!$B$17</f>
        <v>23.720833333333342</v>
      </c>
      <c r="O28" s="17">
        <f>[24]Agosto!$B$18</f>
        <v>21.495833333333334</v>
      </c>
      <c r="P28" s="17">
        <f>[24]Agosto!$B$19</f>
        <v>23.520833333333339</v>
      </c>
      <c r="Q28" s="17">
        <f>[24]Agosto!$B$20</f>
        <v>25.691666666666666</v>
      </c>
      <c r="R28" s="17">
        <f>[24]Agosto!$B$21</f>
        <v>25.691666666666663</v>
      </c>
      <c r="S28" s="17">
        <f>[24]Agosto!$B$22</f>
        <v>25.795833333333331</v>
      </c>
      <c r="T28" s="17">
        <f>[24]Agosto!$B$23</f>
        <v>26.324999999999999</v>
      </c>
      <c r="U28" s="17">
        <f>[24]Agosto!$B$24</f>
        <v>25.791666666666671</v>
      </c>
      <c r="V28" s="17">
        <f>[24]Agosto!$B$25</f>
        <v>26.474999999999994</v>
      </c>
      <c r="W28" s="17">
        <f>[24]Agosto!$B$26</f>
        <v>26.683333333333334</v>
      </c>
      <c r="X28" s="17">
        <f>[24]Agosto!$B$27</f>
        <v>27.091666666666665</v>
      </c>
      <c r="Y28" s="17">
        <f>[24]Agosto!$B$28</f>
        <v>26.791666666666661</v>
      </c>
      <c r="Z28" s="17">
        <f>[24]Agosto!$B$29</f>
        <v>27.112500000000001</v>
      </c>
      <c r="AA28" s="17">
        <f>[24]Agosto!$B$30</f>
        <v>25.783333333333335</v>
      </c>
      <c r="AB28" s="17">
        <f>[24]Agosto!$B$31</f>
        <v>24.75833333333334</v>
      </c>
      <c r="AC28" s="17">
        <f>[24]Agosto!$B$32</f>
        <v>26.520833333333329</v>
      </c>
      <c r="AD28" s="17">
        <f>[24]Agosto!$B$33</f>
        <v>27.379166666666666</v>
      </c>
      <c r="AE28" s="17">
        <f>[24]Agosto!$B$34</f>
        <v>27.504166666666674</v>
      </c>
      <c r="AF28" s="17">
        <f>[24]Agosto!$B$35</f>
        <v>27.641666666666669</v>
      </c>
      <c r="AG28" s="29">
        <f t="shared" si="2"/>
        <v>25.446917562724014</v>
      </c>
    </row>
    <row r="29" spans="1:33" ht="17.100000000000001" customHeight="1" x14ac:dyDescent="0.2">
      <c r="A29" s="15" t="s">
        <v>19</v>
      </c>
      <c r="B29" s="17">
        <f>[25]Agosto!$B$5</f>
        <v>22.145833333333332</v>
      </c>
      <c r="C29" s="17">
        <f>[25]Agosto!$B$6</f>
        <v>23.499999999999996</v>
      </c>
      <c r="D29" s="17">
        <f>[25]Agosto!$B$7</f>
        <v>22.745833333333334</v>
      </c>
      <c r="E29" s="17">
        <f>[25]Agosto!$B$8</f>
        <v>22.983333333333334</v>
      </c>
      <c r="F29" s="17">
        <f>[25]Agosto!$B$9</f>
        <v>19.733333333333331</v>
      </c>
      <c r="G29" s="17">
        <f>[25]Agosto!$B$10</f>
        <v>20.304166666666667</v>
      </c>
      <c r="H29" s="17">
        <f>[25]Agosto!$B$11</f>
        <v>21.545833333333331</v>
      </c>
      <c r="I29" s="17">
        <f>[25]Agosto!$B$12</f>
        <v>18.245833333333334</v>
      </c>
      <c r="J29" s="17">
        <f>[25]Agosto!$B$13</f>
        <v>19.275000000000002</v>
      </c>
      <c r="K29" s="17">
        <f>[25]Agosto!$B$14</f>
        <v>20.658333333333331</v>
      </c>
      <c r="L29" s="17">
        <f>[25]Agosto!$B$15</f>
        <v>21.895833333333332</v>
      </c>
      <c r="M29" s="17">
        <f>[25]Agosto!$B$16</f>
        <v>23.629166666666666</v>
      </c>
      <c r="N29" s="17">
        <f>[25]Agosto!$B$17</f>
        <v>14.887500000000001</v>
      </c>
      <c r="O29" s="17">
        <f>[25]Agosto!$B$18</f>
        <v>12.462500000000004</v>
      </c>
      <c r="P29" s="17">
        <f>[25]Agosto!$B$19</f>
        <v>16.433333333333334</v>
      </c>
      <c r="Q29" s="17">
        <f>[25]Agosto!$B$20</f>
        <v>20.291666666666661</v>
      </c>
      <c r="R29" s="17">
        <f>[25]Agosto!$B$21</f>
        <v>21.445833333333336</v>
      </c>
      <c r="S29" s="17">
        <f>[25]Agosto!$B$22</f>
        <v>21.787499999999998</v>
      </c>
      <c r="T29" s="17">
        <f>[25]Agosto!$B$23</f>
        <v>23.75</v>
      </c>
      <c r="U29" s="17">
        <f>[25]Agosto!$B$24</f>
        <v>22.858333333333331</v>
      </c>
      <c r="V29" s="17">
        <f>[25]Agosto!$B$25</f>
        <v>21.654166666666665</v>
      </c>
      <c r="W29" s="17">
        <f>[25]Agosto!$B$26</f>
        <v>24.550000000000008</v>
      </c>
      <c r="X29" s="17">
        <f>[25]Agosto!$B$27</f>
        <v>25.054166666666671</v>
      </c>
      <c r="Y29" s="17">
        <f>[25]Agosto!$B$28</f>
        <v>25.112500000000001</v>
      </c>
      <c r="Z29" s="17">
        <f>[25]Agosto!$B$29</f>
        <v>21.195833333333329</v>
      </c>
      <c r="AA29" s="17">
        <f>[25]Agosto!$B$30</f>
        <v>14.625</v>
      </c>
      <c r="AB29" s="17">
        <f>[25]Agosto!$B$31</f>
        <v>13.591666666666669</v>
      </c>
      <c r="AC29" s="17">
        <f>[25]Agosto!$B$32</f>
        <v>16.858333333333334</v>
      </c>
      <c r="AD29" s="17">
        <f>[25]Agosto!$B$33</f>
        <v>20.341666666666665</v>
      </c>
      <c r="AE29" s="17">
        <f>[25]Agosto!$B$34</f>
        <v>23.462500000000002</v>
      </c>
      <c r="AF29" s="17">
        <f>[25]Agosto!$B$35</f>
        <v>23.249999999999996</v>
      </c>
      <c r="AG29" s="29">
        <f t="shared" si="2"/>
        <v>20.654032258064518</v>
      </c>
    </row>
    <row r="30" spans="1:33" ht="17.100000000000001" customHeight="1" x14ac:dyDescent="0.2">
      <c r="A30" s="15" t="s">
        <v>31</v>
      </c>
      <c r="B30" s="17">
        <f>[26]Agosto!$B$5</f>
        <v>23.958333333333332</v>
      </c>
      <c r="C30" s="17">
        <f>[26]Agosto!$B$6</f>
        <v>24.391666666666669</v>
      </c>
      <c r="D30" s="17">
        <f>[26]Agosto!$B$7</f>
        <v>24.516666666666666</v>
      </c>
      <c r="E30" s="17">
        <f>[26]Agosto!$B$8</f>
        <v>24.374999999999996</v>
      </c>
      <c r="F30" s="17">
        <f>[26]Agosto!$B$9</f>
        <v>22.55</v>
      </c>
      <c r="G30" s="17">
        <f>[26]Agosto!$B$10</f>
        <v>24.104166666666668</v>
      </c>
      <c r="H30" s="17">
        <f>[26]Agosto!$B$11</f>
        <v>24.158333333333335</v>
      </c>
      <c r="I30" s="17">
        <f>[26]Agosto!$B$12</f>
        <v>23.387499999999999</v>
      </c>
      <c r="J30" s="17">
        <f>[26]Agosto!$B$13</f>
        <v>20.7</v>
      </c>
      <c r="K30" s="17">
        <f>[26]Agosto!$B$14</f>
        <v>23.516666666666666</v>
      </c>
      <c r="L30" s="17">
        <f>[26]Agosto!$B$15</f>
        <v>23.612500000000001</v>
      </c>
      <c r="M30" s="17">
        <f>[26]Agosto!$B$16</f>
        <v>24.645833333333332</v>
      </c>
      <c r="N30" s="17">
        <f>[26]Agosto!$B$17</f>
        <v>18.362499999999997</v>
      </c>
      <c r="O30" s="17">
        <f>[26]Agosto!$B$18</f>
        <v>15.279166666666669</v>
      </c>
      <c r="P30" s="17">
        <f>[26]Agosto!$B$19</f>
        <v>18.604166666666668</v>
      </c>
      <c r="Q30" s="17">
        <f>[26]Agosto!$B$20</f>
        <v>22.250000000000004</v>
      </c>
      <c r="R30" s="17">
        <f>[26]Agosto!$B$21</f>
        <v>23.75</v>
      </c>
      <c r="S30" s="17">
        <f>[26]Agosto!$B$22</f>
        <v>22.233333333333331</v>
      </c>
      <c r="T30" s="17">
        <f>[26]Agosto!$B$23</f>
        <v>23.358333333333338</v>
      </c>
      <c r="U30" s="17">
        <f>[26]Agosto!$B$24</f>
        <v>22.9375</v>
      </c>
      <c r="V30" s="17">
        <f>[26]Agosto!$B$25</f>
        <v>23.775000000000002</v>
      </c>
      <c r="W30" s="17">
        <f>[26]Agosto!$B$26</f>
        <v>26.641666666666666</v>
      </c>
      <c r="X30" s="17">
        <f>[26]Agosto!$B$27</f>
        <v>26.104166666666668</v>
      </c>
      <c r="Y30" s="17">
        <f>[26]Agosto!$B$28</f>
        <v>26.6875</v>
      </c>
      <c r="Z30" s="17">
        <f>[26]Agosto!$B$29</f>
        <v>25.499999999999996</v>
      </c>
      <c r="AA30" s="17">
        <f>[26]Agosto!$B$30</f>
        <v>16.491666666666667</v>
      </c>
      <c r="AB30" s="17">
        <f>[26]Agosto!$B$31</f>
        <v>16.916666666666668</v>
      </c>
      <c r="AC30" s="17">
        <f>[26]Agosto!$B$32</f>
        <v>18.420833333333334</v>
      </c>
      <c r="AD30" s="17">
        <f>[26]Agosto!$B$33</f>
        <v>23.61666666666666</v>
      </c>
      <c r="AE30" s="17">
        <f>[26]Agosto!$B$34</f>
        <v>26.979166666666668</v>
      </c>
      <c r="AF30" s="17">
        <f>[26]Agosto!$B$35</f>
        <v>27.287500000000005</v>
      </c>
      <c r="AG30" s="29">
        <f t="shared" si="2"/>
        <v>22.874596774193545</v>
      </c>
    </row>
    <row r="31" spans="1:33" ht="17.100000000000001" customHeight="1" x14ac:dyDescent="0.2">
      <c r="A31" s="15" t="s">
        <v>48</v>
      </c>
      <c r="B31" s="17">
        <f>[27]Agosto!$B$5</f>
        <v>24.745833333333334</v>
      </c>
      <c r="C31" s="17">
        <f>[27]Agosto!$B$6</f>
        <v>24.670833333333334</v>
      </c>
      <c r="D31" s="17">
        <f>[27]Agosto!$B$7</f>
        <v>24.629166666666666</v>
      </c>
      <c r="E31" s="17">
        <f>[27]Agosto!$B$8</f>
        <v>25.149999999999995</v>
      </c>
      <c r="F31" s="17">
        <f>[27]Agosto!$B$9</f>
        <v>25.387500000000003</v>
      </c>
      <c r="G31" s="17">
        <f>[27]Agosto!$B$10</f>
        <v>25.8125</v>
      </c>
      <c r="H31" s="17">
        <f>[27]Agosto!$B$11</f>
        <v>25.604166666666661</v>
      </c>
      <c r="I31" s="17">
        <f>[27]Agosto!$B$12</f>
        <v>24.070833333333336</v>
      </c>
      <c r="J31" s="17">
        <f>[27]Agosto!$B$13</f>
        <v>20.8</v>
      </c>
      <c r="K31" s="17">
        <f>[27]Agosto!$B$14</f>
        <v>23.062499999999996</v>
      </c>
      <c r="L31" s="17">
        <f>[27]Agosto!$B$15</f>
        <v>25.270833333333332</v>
      </c>
      <c r="M31" s="17">
        <f>[27]Agosto!$B$16</f>
        <v>25.650000000000002</v>
      </c>
      <c r="N31" s="17">
        <f>[27]Agosto!$B$17</f>
        <v>23.791666666666668</v>
      </c>
      <c r="O31" s="17">
        <f>[27]Agosto!$B$18</f>
        <v>19.912499999999998</v>
      </c>
      <c r="P31" s="17">
        <f>[27]Agosto!$B$19</f>
        <v>23.891666666666666</v>
      </c>
      <c r="Q31" s="17">
        <f>[27]Agosto!$B$20</f>
        <v>25.479166666666668</v>
      </c>
      <c r="R31" s="17">
        <f>[27]Agosto!$B$21</f>
        <v>25.287500000000005</v>
      </c>
      <c r="S31" s="17">
        <f>[27]Agosto!$B$22</f>
        <v>24.75</v>
      </c>
      <c r="T31" s="17">
        <f>[27]Agosto!$B$23</f>
        <v>25.520833333333339</v>
      </c>
      <c r="U31" s="17">
        <f>[27]Agosto!$B$24</f>
        <v>25.391666666666655</v>
      </c>
      <c r="V31" s="17">
        <f>[27]Agosto!$B$25</f>
        <v>26.683333333333337</v>
      </c>
      <c r="W31" s="17">
        <f>[27]Agosto!$B$26</f>
        <v>26.520833333333332</v>
      </c>
      <c r="X31" s="17">
        <f>[27]Agosto!$B$27</f>
        <v>26.258333333333336</v>
      </c>
      <c r="Y31" s="17">
        <f>[27]Agosto!$B$28</f>
        <v>26.095833333333335</v>
      </c>
      <c r="Z31" s="17">
        <f>[27]Agosto!$B$29</f>
        <v>26.358333333333338</v>
      </c>
      <c r="AA31" s="17">
        <f>[27]Agosto!$B$30</f>
        <v>22.191666666666674</v>
      </c>
      <c r="AB31" s="17">
        <f>[27]Agosto!$B$31</f>
        <v>20.020833333333332</v>
      </c>
      <c r="AC31" s="17">
        <f>[27]Agosto!$B$32</f>
        <v>23.229166666666668</v>
      </c>
      <c r="AD31" s="17">
        <f>[27]Agosto!$B$33</f>
        <v>25.779166666666665</v>
      </c>
      <c r="AE31" s="17">
        <f>[27]Agosto!$B$34</f>
        <v>27.945833333333336</v>
      </c>
      <c r="AF31" s="17">
        <f>[27]Agosto!$B$35</f>
        <v>28.133333333333329</v>
      </c>
      <c r="AG31" s="29">
        <f>AVERAGE(B31:AF31)</f>
        <v>24.777284946236563</v>
      </c>
    </row>
    <row r="32" spans="1:33" ht="17.100000000000001" customHeight="1" x14ac:dyDescent="0.2">
      <c r="A32" s="15" t="s">
        <v>20</v>
      </c>
      <c r="B32" s="17">
        <f>[28]Agosto!$B$5</f>
        <v>22.075000000000003</v>
      </c>
      <c r="C32" s="17">
        <f>[28]Agosto!$B$6</f>
        <v>22.283333333333335</v>
      </c>
      <c r="D32" s="17">
        <f>[28]Agosto!$B$7</f>
        <v>22.787499999999994</v>
      </c>
      <c r="E32" s="17">
        <f>[28]Agosto!$B$8</f>
        <v>24.458333333333332</v>
      </c>
      <c r="F32" s="17">
        <f>[28]Agosto!$B$9</f>
        <v>24.925000000000001</v>
      </c>
      <c r="G32" s="17">
        <f>[28]Agosto!$B$10</f>
        <v>22.399999999999995</v>
      </c>
      <c r="H32" s="17">
        <f>[28]Agosto!$B$11</f>
        <v>23.462500000000006</v>
      </c>
      <c r="I32" s="17">
        <f>[28]Agosto!$B$12</f>
        <v>23.650000000000002</v>
      </c>
      <c r="J32" s="17">
        <f>[28]Agosto!$B$13</f>
        <v>22.204166666666666</v>
      </c>
      <c r="K32" s="17">
        <f>[28]Agosto!$B$14</f>
        <v>22.350000000000005</v>
      </c>
      <c r="L32" s="17">
        <f>[28]Agosto!$B$15</f>
        <v>23.079166666666666</v>
      </c>
      <c r="M32" s="17">
        <f>[28]Agosto!$B$16</f>
        <v>25.787500000000005</v>
      </c>
      <c r="N32" s="17">
        <f>[28]Agosto!$B$17</f>
        <v>23.249999999999996</v>
      </c>
      <c r="O32" s="17">
        <f>[28]Agosto!$B$18</f>
        <v>20.075000000000003</v>
      </c>
      <c r="P32" s="17">
        <f>[28]Agosto!$B$19</f>
        <v>21.216666666666672</v>
      </c>
      <c r="Q32" s="17">
        <f>[28]Agosto!$B$20</f>
        <v>25.049999999999997</v>
      </c>
      <c r="R32" s="17">
        <f>[28]Agosto!$B$21</f>
        <v>24.299999999999997</v>
      </c>
      <c r="S32" s="17">
        <f>[28]Agosto!$B$22</f>
        <v>24.850000000000005</v>
      </c>
      <c r="T32" s="17">
        <f>[28]Agosto!$B$23</f>
        <v>25.241666666666664</v>
      </c>
      <c r="U32" s="17">
        <f>[28]Agosto!$B$24</f>
        <v>23.508333333333336</v>
      </c>
      <c r="V32" s="17">
        <f>[28]Agosto!$B$25</f>
        <v>23.841666666666665</v>
      </c>
      <c r="W32" s="17">
        <f>[28]Agosto!$B$26</f>
        <v>25.116666666666664</v>
      </c>
      <c r="X32" s="17">
        <f>[28]Agosto!$B$27</f>
        <v>25.549999999999997</v>
      </c>
      <c r="Y32" s="17">
        <f>[28]Agosto!$B$28</f>
        <v>26.454166666666666</v>
      </c>
      <c r="Z32" s="17">
        <f>[28]Agosto!$B$29</f>
        <v>27.287499999999998</v>
      </c>
      <c r="AA32" s="17">
        <f>[28]Agosto!$B$30</f>
        <v>22.433333333333334</v>
      </c>
      <c r="AB32" s="17">
        <f>[28]Agosto!$B$31</f>
        <v>20.354166666666668</v>
      </c>
      <c r="AC32" s="17">
        <f>[28]Agosto!$B$32</f>
        <v>22.404166666666665</v>
      </c>
      <c r="AD32" s="17">
        <f>[28]Agosto!$B$33</f>
        <v>24.833333333333339</v>
      </c>
      <c r="AE32" s="17">
        <f>[28]Agosto!$B$34</f>
        <v>26.245833333333341</v>
      </c>
      <c r="AF32" s="17">
        <f>[28]Agosto!$B$35</f>
        <v>28.412499999999998</v>
      </c>
      <c r="AG32" s="29">
        <f t="shared" si="2"/>
        <v>23.867338709677419</v>
      </c>
    </row>
    <row r="33" spans="1:35" s="5" customFormat="1" ht="17.100000000000001" customHeight="1" x14ac:dyDescent="0.2">
      <c r="A33" s="24" t="s">
        <v>34</v>
      </c>
      <c r="B33" s="25">
        <f t="shared" ref="B33:AG33" si="3">AVERAGE(B5:B32)</f>
        <v>22.935333333333329</v>
      </c>
      <c r="C33" s="25">
        <f t="shared" si="3"/>
        <v>23.564733333333329</v>
      </c>
      <c r="D33" s="25">
        <f t="shared" si="3"/>
        <v>23.519111111111112</v>
      </c>
      <c r="E33" s="25">
        <f t="shared" si="3"/>
        <v>23.918333333333329</v>
      </c>
      <c r="F33" s="25">
        <f t="shared" si="3"/>
        <v>23.015499999999996</v>
      </c>
      <c r="G33" s="25">
        <f t="shared" si="3"/>
        <v>22.630499999999998</v>
      </c>
      <c r="H33" s="25">
        <f t="shared" si="3"/>
        <v>23.268166666666666</v>
      </c>
      <c r="I33" s="25">
        <f t="shared" si="3"/>
        <v>21.554666666666666</v>
      </c>
      <c r="J33" s="25">
        <f t="shared" si="3"/>
        <v>20.488833333333332</v>
      </c>
      <c r="K33" s="25">
        <f t="shared" si="3"/>
        <v>21.654333333333334</v>
      </c>
      <c r="L33" s="25">
        <f t="shared" si="3"/>
        <v>23.101619047619042</v>
      </c>
      <c r="M33" s="25">
        <f t="shared" si="3"/>
        <v>24.749478260869569</v>
      </c>
      <c r="N33" s="25">
        <f t="shared" si="3"/>
        <v>19.296500000000002</v>
      </c>
      <c r="O33" s="25">
        <f t="shared" si="3"/>
        <v>16.69616666666667</v>
      </c>
      <c r="P33" s="25">
        <f t="shared" si="3"/>
        <v>19.702666666666669</v>
      </c>
      <c r="Q33" s="25">
        <f t="shared" si="3"/>
        <v>23.055</v>
      </c>
      <c r="R33" s="25">
        <f t="shared" si="3"/>
        <v>23.05833333333333</v>
      </c>
      <c r="S33" s="25">
        <f t="shared" si="3"/>
        <v>23.060500000000001</v>
      </c>
      <c r="T33" s="25">
        <f t="shared" si="3"/>
        <v>23.97666666666667</v>
      </c>
      <c r="U33" s="25">
        <f t="shared" si="3"/>
        <v>23.427666666666664</v>
      </c>
      <c r="V33" s="25">
        <f t="shared" si="3"/>
        <v>23.463500000000003</v>
      </c>
      <c r="W33" s="25">
        <f t="shared" si="3"/>
        <v>24.994666666666667</v>
      </c>
      <c r="X33" s="25">
        <f t="shared" si="3"/>
        <v>25.34660606060606</v>
      </c>
      <c r="Y33" s="25">
        <f t="shared" si="3"/>
        <v>25.841037296037292</v>
      </c>
      <c r="Z33" s="25">
        <f t="shared" si="3"/>
        <v>24.809881630714965</v>
      </c>
      <c r="AA33" s="25">
        <f t="shared" si="3"/>
        <v>18.776965915190559</v>
      </c>
      <c r="AB33" s="25">
        <f t="shared" si="3"/>
        <v>18.020322886989554</v>
      </c>
      <c r="AC33" s="25">
        <f t="shared" si="3"/>
        <v>20.151851851851852</v>
      </c>
      <c r="AD33" s="25">
        <f t="shared" si="3"/>
        <v>23.151697530864205</v>
      </c>
      <c r="AE33" s="25">
        <f t="shared" si="3"/>
        <v>25.761450617283952</v>
      </c>
      <c r="AF33" s="25">
        <f t="shared" si="3"/>
        <v>26.820907139023078</v>
      </c>
      <c r="AG33" s="29">
        <f t="shared" si="3"/>
        <v>22.725245017674816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B36" s="2" t="s">
        <v>51</v>
      </c>
      <c r="AD36" s="9"/>
      <c r="AE36" s="1"/>
      <c r="AF36"/>
      <c r="AG36" s="2"/>
      <c r="AH36" s="2"/>
      <c r="AI36" s="2"/>
    </row>
    <row r="37" spans="1:35" x14ac:dyDescent="0.2">
      <c r="A37" s="86"/>
      <c r="B37" s="86"/>
      <c r="C37" s="86"/>
      <c r="D37" s="86"/>
      <c r="E37" s="86"/>
      <c r="F37" s="86"/>
      <c r="G37" s="86" t="s">
        <v>137</v>
      </c>
      <c r="H37" s="86"/>
      <c r="I37" s="86"/>
      <c r="J37" s="86"/>
      <c r="K37" s="86"/>
      <c r="L37" s="86"/>
      <c r="M37" s="86"/>
      <c r="N37" s="86"/>
      <c r="AD37" s="9"/>
      <c r="AE37" s="1"/>
      <c r="AF37"/>
      <c r="AG37" s="41"/>
      <c r="AH37" s="41"/>
      <c r="AI37" s="2"/>
    </row>
    <row r="38" spans="1:35" x14ac:dyDescent="0.2">
      <c r="G38" s="9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42" spans="1:35" x14ac:dyDescent="0.2">
      <c r="P42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zoomScale="90" zoomScaleNormal="90" workbookViewId="0">
      <selection activeCell="F48" sqref="F48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s="4" customFormat="1" ht="20.100000000000001" customHeight="1" x14ac:dyDescent="0.2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20" t="s">
        <v>42</v>
      </c>
    </row>
    <row r="3" spans="1:35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41</v>
      </c>
      <c r="AH3" s="34" t="s">
        <v>39</v>
      </c>
      <c r="AI3" s="20" t="s">
        <v>43</v>
      </c>
    </row>
    <row r="4" spans="1:35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34" t="s">
        <v>37</v>
      </c>
      <c r="AI4" s="21"/>
    </row>
    <row r="5" spans="1:35" s="5" customFormat="1" ht="20.100000000000001" customHeight="1" x14ac:dyDescent="0.2">
      <c r="A5" s="15" t="s">
        <v>44</v>
      </c>
      <c r="B5" s="17">
        <f>[1]Agosto!$K$5</f>
        <v>0</v>
      </c>
      <c r="C5" s="17">
        <f>[1]Agosto!$K$6</f>
        <v>0</v>
      </c>
      <c r="D5" s="17">
        <f>[1]Agosto!$K$7</f>
        <v>0</v>
      </c>
      <c r="E5" s="17">
        <f>[1]Agosto!$K$8</f>
        <v>0</v>
      </c>
      <c r="F5" s="17">
        <f>[1]Agosto!$K$9</f>
        <v>0</v>
      </c>
      <c r="G5" s="17">
        <f>[1]Agosto!$K$10</f>
        <v>0</v>
      </c>
      <c r="H5" s="17">
        <f>[1]Agosto!$K$11</f>
        <v>0</v>
      </c>
      <c r="I5" s="17">
        <f>[1]Agosto!$K$12</f>
        <v>0</v>
      </c>
      <c r="J5" s="17">
        <f>[1]Agosto!$K$13</f>
        <v>0</v>
      </c>
      <c r="K5" s="17">
        <f>[1]Agosto!$K$14</f>
        <v>0</v>
      </c>
      <c r="L5" s="17">
        <f>[1]Agosto!$K$15</f>
        <v>0</v>
      </c>
      <c r="M5" s="17">
        <f>[1]Agosto!$K$16</f>
        <v>0</v>
      </c>
      <c r="N5" s="17">
        <f>[1]Agosto!$K$17</f>
        <v>0</v>
      </c>
      <c r="O5" s="17">
        <f>[1]Agosto!$K$18</f>
        <v>0</v>
      </c>
      <c r="P5" s="17">
        <f>[1]Agosto!$K$19</f>
        <v>0</v>
      </c>
      <c r="Q5" s="17">
        <f>[1]Agosto!$K$20</f>
        <v>0</v>
      </c>
      <c r="R5" s="17">
        <f>[1]Agosto!$K$21</f>
        <v>0</v>
      </c>
      <c r="S5" s="17">
        <f>[1]Agosto!$K$22</f>
        <v>0</v>
      </c>
      <c r="T5" s="17">
        <f>[1]Agosto!$K$23</f>
        <v>0</v>
      </c>
      <c r="U5" s="17">
        <f>[1]Agosto!$K$24</f>
        <v>0</v>
      </c>
      <c r="V5" s="17">
        <f>[1]Agosto!$K$25</f>
        <v>0</v>
      </c>
      <c r="W5" s="17">
        <f>[1]Agosto!$K$26</f>
        <v>0</v>
      </c>
      <c r="X5" s="17">
        <f>[1]Agosto!$K$27</f>
        <v>0</v>
      </c>
      <c r="Y5" s="17">
        <f>[1]Agosto!$K$28</f>
        <v>0</v>
      </c>
      <c r="Z5" s="17">
        <f>[1]Agosto!$K$29</f>
        <v>0</v>
      </c>
      <c r="AA5" s="17">
        <f>[1]Agosto!$K$30</f>
        <v>0</v>
      </c>
      <c r="AB5" s="17">
        <f>[1]Agosto!$K$31</f>
        <v>0</v>
      </c>
      <c r="AC5" s="17">
        <f>[1]Agosto!$K$32</f>
        <v>0</v>
      </c>
      <c r="AD5" s="17">
        <f>[1]Agosto!$K$33</f>
        <v>0</v>
      </c>
      <c r="AE5" s="17">
        <f>[1]Agosto!$K$34</f>
        <v>0</v>
      </c>
      <c r="AF5" s="16">
        <f>[1]Agosto!$K$35</f>
        <v>0</v>
      </c>
      <c r="AG5" s="27">
        <f>SUM(B5:AF5)</f>
        <v>0</v>
      </c>
      <c r="AH5" s="35">
        <f>MAX(B5:AF5)</f>
        <v>0</v>
      </c>
      <c r="AI5" s="80">
        <f t="shared" ref="AI5:AI31" si="1">COUNTIF(B5:AF5,"=0,0")</f>
        <v>31</v>
      </c>
    </row>
    <row r="6" spans="1:35" ht="17.100000000000001" customHeight="1" x14ac:dyDescent="0.2">
      <c r="A6" s="15" t="s">
        <v>0</v>
      </c>
      <c r="B6" s="17">
        <f>[2]Agosto!$K$5</f>
        <v>0</v>
      </c>
      <c r="C6" s="17">
        <f>[2]Agosto!$K$6</f>
        <v>0</v>
      </c>
      <c r="D6" s="17">
        <f>[2]Agosto!$K$7</f>
        <v>0</v>
      </c>
      <c r="E6" s="17">
        <f>[2]Agosto!$K$8</f>
        <v>0</v>
      </c>
      <c r="F6" s="17">
        <f>[2]Agosto!$K$9</f>
        <v>0</v>
      </c>
      <c r="G6" s="17">
        <f>[2]Agosto!$K$10</f>
        <v>0</v>
      </c>
      <c r="H6" s="17">
        <f>[2]Agosto!$K$11</f>
        <v>0</v>
      </c>
      <c r="I6" s="17">
        <f>[2]Agosto!$K$12</f>
        <v>0</v>
      </c>
      <c r="J6" s="17">
        <f>[2]Agosto!$K$13</f>
        <v>0</v>
      </c>
      <c r="K6" s="17">
        <f>[2]Agosto!$K$14</f>
        <v>0.2</v>
      </c>
      <c r="L6" s="17">
        <f>[2]Agosto!$K$15</f>
        <v>0</v>
      </c>
      <c r="M6" s="17">
        <f>[2]Agosto!$K$16</f>
        <v>0</v>
      </c>
      <c r="N6" s="17">
        <f>[2]Agosto!$K$17</f>
        <v>13.199999999999998</v>
      </c>
      <c r="O6" s="17">
        <f>[2]Agosto!$K$18</f>
        <v>0</v>
      </c>
      <c r="P6" s="17">
        <f>[2]Agosto!$K$19</f>
        <v>0</v>
      </c>
      <c r="Q6" s="17">
        <f>[2]Agosto!$K$20</f>
        <v>0</v>
      </c>
      <c r="R6" s="17">
        <f>[2]Agosto!$K$21</f>
        <v>0</v>
      </c>
      <c r="S6" s="17">
        <f>[2]Agosto!$K$22</f>
        <v>0.2</v>
      </c>
      <c r="T6" s="17">
        <f>[2]Agosto!$K$23</f>
        <v>0</v>
      </c>
      <c r="U6" s="17">
        <f>[2]Agosto!$K$24</f>
        <v>0</v>
      </c>
      <c r="V6" s="17">
        <f>[2]Agosto!$K$25</f>
        <v>0</v>
      </c>
      <c r="W6" s="17">
        <f>[2]Agosto!$K$26</f>
        <v>0</v>
      </c>
      <c r="X6" s="17">
        <f>[2]Agosto!$K$27</f>
        <v>0</v>
      </c>
      <c r="Y6" s="17">
        <f>[2]Agosto!$K$28</f>
        <v>0</v>
      </c>
      <c r="Z6" s="17">
        <f>[2]Agosto!$K$29</f>
        <v>0.6</v>
      </c>
      <c r="AA6" s="17">
        <f>[2]Agosto!$K$30</f>
        <v>0</v>
      </c>
      <c r="AB6" s="17">
        <f>[2]Agosto!$K$31</f>
        <v>0</v>
      </c>
      <c r="AC6" s="17">
        <f>[2]Agosto!$K$32</f>
        <v>0</v>
      </c>
      <c r="AD6" s="17">
        <f>[2]Agosto!$K$33</f>
        <v>0</v>
      </c>
      <c r="AE6" s="17">
        <f>[2]Agosto!$K$34</f>
        <v>0</v>
      </c>
      <c r="AF6" s="17">
        <f>[2]Agosto!$K$35</f>
        <v>0</v>
      </c>
      <c r="AG6" s="28">
        <f t="shared" ref="AG6:AG17" si="2">SUM(B6:AF6)</f>
        <v>14.199999999999996</v>
      </c>
      <c r="AH6" s="31">
        <f>MAX(B6:AF6)</f>
        <v>13.199999999999998</v>
      </c>
      <c r="AI6" s="80">
        <f t="shared" si="1"/>
        <v>27</v>
      </c>
    </row>
    <row r="7" spans="1:35" ht="17.100000000000001" customHeight="1" x14ac:dyDescent="0.2">
      <c r="A7" s="15" t="s">
        <v>1</v>
      </c>
      <c r="B7" s="83" t="str">
        <f>[3]Agosto!$K$5</f>
        <v>*</v>
      </c>
      <c r="C7" s="83" t="str">
        <f>[3]Agosto!$K$6</f>
        <v>*</v>
      </c>
      <c r="D7" s="83" t="str">
        <f>[3]Agosto!$K$7</f>
        <v>*</v>
      </c>
      <c r="E7" s="83" t="str">
        <f>[3]Agosto!$K$8</f>
        <v>*</v>
      </c>
      <c r="F7" s="83" t="str">
        <f>[3]Agosto!$K$9</f>
        <v>*</v>
      </c>
      <c r="G7" s="83" t="str">
        <f>[3]Agosto!$K$10</f>
        <v>*</v>
      </c>
      <c r="H7" s="83" t="str">
        <f>[3]Agosto!$K$11</f>
        <v>*</v>
      </c>
      <c r="I7" s="83" t="str">
        <f>[3]Agosto!$K$12</f>
        <v>*</v>
      </c>
      <c r="J7" s="83" t="str">
        <f>[3]Agosto!$K$13</f>
        <v>*</v>
      </c>
      <c r="K7" s="83" t="str">
        <f>[3]Agosto!$K$14</f>
        <v>*</v>
      </c>
      <c r="L7" s="83" t="str">
        <f>[3]Agosto!$K$15</f>
        <v>*</v>
      </c>
      <c r="M7" s="83" t="str">
        <f>[3]Agosto!$K$16</f>
        <v>*</v>
      </c>
      <c r="N7" s="83" t="str">
        <f>[3]Agosto!$K$17</f>
        <v>*</v>
      </c>
      <c r="O7" s="83" t="str">
        <f>[3]Agosto!$K$18</f>
        <v>*</v>
      </c>
      <c r="P7" s="83" t="str">
        <f>[3]Agosto!$K$19</f>
        <v>*</v>
      </c>
      <c r="Q7" s="83" t="str">
        <f>[3]Agosto!$K$20</f>
        <v>*</v>
      </c>
      <c r="R7" s="83" t="str">
        <f>[3]Agosto!$K$21</f>
        <v>*</v>
      </c>
      <c r="S7" s="83" t="str">
        <f>[3]Agosto!$K$22</f>
        <v>*</v>
      </c>
      <c r="T7" s="83" t="str">
        <f>[3]Agosto!$K$23</f>
        <v>*</v>
      </c>
      <c r="U7" s="83" t="str">
        <f>[3]Agosto!$K$24</f>
        <v>*</v>
      </c>
      <c r="V7" s="83" t="str">
        <f>[3]Agosto!$K$25</f>
        <v>*</v>
      </c>
      <c r="W7" s="83" t="str">
        <f>[3]Agosto!$K$26</f>
        <v>*</v>
      </c>
      <c r="X7" s="83" t="str">
        <f>[3]Agosto!$K$27</f>
        <v>*</v>
      </c>
      <c r="Y7" s="17" t="str">
        <f>[3]Agosto!$K$28</f>
        <v>*</v>
      </c>
      <c r="Z7" s="17">
        <f>[3]Agosto!$K$29</f>
        <v>0</v>
      </c>
      <c r="AA7" s="17">
        <f>[3]Agosto!$K$30</f>
        <v>0</v>
      </c>
      <c r="AB7" s="17">
        <f>[3]Agosto!$K$31</f>
        <v>0</v>
      </c>
      <c r="AC7" s="17">
        <f>[3]Agosto!$K$32</f>
        <v>0</v>
      </c>
      <c r="AD7" s="17">
        <f>[3]Agosto!$K$33</f>
        <v>0</v>
      </c>
      <c r="AE7" s="17">
        <f>[3]Agosto!$K$34</f>
        <v>0</v>
      </c>
      <c r="AF7" s="17">
        <f>[3]Agosto!$K$35</f>
        <v>0</v>
      </c>
      <c r="AG7" s="28">
        <f t="shared" si="2"/>
        <v>0</v>
      </c>
      <c r="AH7" s="31">
        <f>MAX(B7:AF7)</f>
        <v>0</v>
      </c>
      <c r="AI7" s="80">
        <f t="shared" si="1"/>
        <v>7</v>
      </c>
    </row>
    <row r="8" spans="1:35" ht="17.100000000000001" customHeight="1" x14ac:dyDescent="0.2">
      <c r="A8" s="15" t="s">
        <v>79</v>
      </c>
      <c r="B8" s="17">
        <f>[4]Agosto!$K$5</f>
        <v>0</v>
      </c>
      <c r="C8" s="17">
        <f>[4]Agosto!$K$6</f>
        <v>0</v>
      </c>
      <c r="D8" s="17">
        <f>[4]Agosto!$K$7</f>
        <v>0</v>
      </c>
      <c r="E8" s="17">
        <f>[4]Agosto!$K$8</f>
        <v>0</v>
      </c>
      <c r="F8" s="17">
        <f>[4]Agosto!$K$9</f>
        <v>0</v>
      </c>
      <c r="G8" s="17">
        <f>[4]Agosto!$K$10</f>
        <v>0</v>
      </c>
      <c r="H8" s="17">
        <f>[4]Agosto!$K$11</f>
        <v>0</v>
      </c>
      <c r="I8" s="17">
        <f>[4]Agosto!$K$12</f>
        <v>0</v>
      </c>
      <c r="J8" s="17">
        <f>[4]Agosto!$K$13</f>
        <v>0</v>
      </c>
      <c r="K8" s="17">
        <f>[4]Agosto!$K$14</f>
        <v>0</v>
      </c>
      <c r="L8" s="17">
        <f>[4]Agosto!$K$15</f>
        <v>0</v>
      </c>
      <c r="M8" s="17">
        <f>[4]Agosto!$K$16</f>
        <v>0</v>
      </c>
      <c r="N8" s="17">
        <f>[4]Agosto!$K$17</f>
        <v>6.2000000000000011</v>
      </c>
      <c r="O8" s="17">
        <f>[4]Agosto!$K$18</f>
        <v>0</v>
      </c>
      <c r="P8" s="17">
        <f>[4]Agosto!$K$19</f>
        <v>0</v>
      </c>
      <c r="Q8" s="17">
        <f>[4]Agosto!$K$20</f>
        <v>0</v>
      </c>
      <c r="R8" s="17">
        <f>[4]Agosto!$K$21</f>
        <v>0</v>
      </c>
      <c r="S8" s="17">
        <f>[4]Agosto!$K$22</f>
        <v>0</v>
      </c>
      <c r="T8" s="17">
        <f>[4]Agosto!$K$23</f>
        <v>0</v>
      </c>
      <c r="U8" s="17">
        <f>[4]Agosto!$K$24</f>
        <v>0</v>
      </c>
      <c r="V8" s="17">
        <f>[4]Agosto!$K$25</f>
        <v>0</v>
      </c>
      <c r="W8" s="17">
        <f>[4]Agosto!$K$26</f>
        <v>0</v>
      </c>
      <c r="X8" s="17">
        <f>[4]Agosto!$K$27</f>
        <v>0</v>
      </c>
      <c r="Y8" s="17">
        <f>[4]Agosto!$K$28</f>
        <v>0</v>
      </c>
      <c r="Z8" s="17">
        <f>[4]Agosto!$K$29</f>
        <v>0</v>
      </c>
      <c r="AA8" s="17">
        <f>[4]Agosto!$K$30</f>
        <v>0.2</v>
      </c>
      <c r="AB8" s="17">
        <f>[4]Agosto!$K$31</f>
        <v>0</v>
      </c>
      <c r="AC8" s="17">
        <f>[4]Agosto!$K$32</f>
        <v>0</v>
      </c>
      <c r="AD8" s="17">
        <f>[4]Agosto!$K$33</f>
        <v>0</v>
      </c>
      <c r="AE8" s="17">
        <f>[4]Agosto!$K$34</f>
        <v>0</v>
      </c>
      <c r="AF8" s="17">
        <f>[4]Agosto!$K$35</f>
        <v>0</v>
      </c>
      <c r="AG8" s="28">
        <f t="shared" si="2"/>
        <v>6.4000000000000012</v>
      </c>
      <c r="AH8" s="31">
        <f t="shared" ref="AH8:AH17" si="3">MAX(B8:AF8)</f>
        <v>6.2000000000000011</v>
      </c>
      <c r="AI8" s="80">
        <f t="shared" si="1"/>
        <v>29</v>
      </c>
    </row>
    <row r="9" spans="1:35" ht="17.100000000000001" customHeight="1" x14ac:dyDescent="0.2">
      <c r="A9" s="15" t="s">
        <v>45</v>
      </c>
      <c r="B9" s="17">
        <f>[5]Agosto!$K$5</f>
        <v>0</v>
      </c>
      <c r="C9" s="17">
        <f>[5]Agosto!$K$6</f>
        <v>0</v>
      </c>
      <c r="D9" s="17">
        <f>[5]Agosto!$K$7</f>
        <v>0</v>
      </c>
      <c r="E9" s="17">
        <f>[5]Agosto!$K$8</f>
        <v>0</v>
      </c>
      <c r="F9" s="17">
        <f>[5]Agosto!$K$9</f>
        <v>0</v>
      </c>
      <c r="G9" s="17">
        <f>[5]Agosto!$K$10</f>
        <v>0</v>
      </c>
      <c r="H9" s="17">
        <f>[5]Agosto!$K$11</f>
        <v>0</v>
      </c>
      <c r="I9" s="17">
        <f>[5]Agosto!$K$12</f>
        <v>0.4</v>
      </c>
      <c r="J9" s="17">
        <f>[5]Agosto!$K$13</f>
        <v>0</v>
      </c>
      <c r="K9" s="17">
        <f>[5]Agosto!$K$14</f>
        <v>0</v>
      </c>
      <c r="L9" s="17">
        <f>[5]Agosto!$K$15</f>
        <v>0</v>
      </c>
      <c r="M9" s="17">
        <f>[5]Agosto!$K$16</f>
        <v>0</v>
      </c>
      <c r="N9" s="17">
        <f>[5]Agosto!$K$17</f>
        <v>13.999999999999996</v>
      </c>
      <c r="O9" s="17">
        <f>[5]Agosto!$K$18</f>
        <v>0</v>
      </c>
      <c r="P9" s="17">
        <f>[5]Agosto!$K$19</f>
        <v>0</v>
      </c>
      <c r="Q9" s="17">
        <f>[5]Agosto!$K$20</f>
        <v>0</v>
      </c>
      <c r="R9" s="17">
        <f>[5]Agosto!$K$21</f>
        <v>2.8000000000000003</v>
      </c>
      <c r="S9" s="17">
        <f>[5]Agosto!$K$22</f>
        <v>6.0000000000000009</v>
      </c>
      <c r="T9" s="17">
        <f>[5]Agosto!$K$23</f>
        <v>0.2</v>
      </c>
      <c r="U9" s="17">
        <f>[5]Agosto!$K$24</f>
        <v>0.2</v>
      </c>
      <c r="V9" s="17">
        <f>[5]Agosto!$K$25</f>
        <v>0</v>
      </c>
      <c r="W9" s="17">
        <f>[5]Agosto!$K$26</f>
        <v>0</v>
      </c>
      <c r="X9" s="17">
        <f>[5]Agosto!$K$27</f>
        <v>0</v>
      </c>
      <c r="Y9" s="17">
        <f>[5]Agosto!$K$28</f>
        <v>0</v>
      </c>
      <c r="Z9" s="17">
        <f>[5]Agosto!$K$29</f>
        <v>0</v>
      </c>
      <c r="AA9" s="17">
        <f>[5]Agosto!$K$30</f>
        <v>0</v>
      </c>
      <c r="AB9" s="17">
        <f>[5]Agosto!$K$31</f>
        <v>0</v>
      </c>
      <c r="AC9" s="17">
        <f>[5]Agosto!$K$32</f>
        <v>0</v>
      </c>
      <c r="AD9" s="17">
        <f>[5]Agosto!$K$33</f>
        <v>0</v>
      </c>
      <c r="AE9" s="17">
        <f>[5]Agosto!$K$34</f>
        <v>0</v>
      </c>
      <c r="AF9" s="17">
        <f>[5]Agosto!$K$35</f>
        <v>0</v>
      </c>
      <c r="AG9" s="28">
        <f t="shared" ref="AG9" si="4">SUM(B9:AF9)</f>
        <v>23.599999999999994</v>
      </c>
      <c r="AH9" s="31">
        <f t="shared" ref="AH9" si="5">MAX(B9:AF9)</f>
        <v>13.999999999999996</v>
      </c>
      <c r="AI9" s="80">
        <f t="shared" si="1"/>
        <v>25</v>
      </c>
    </row>
    <row r="10" spans="1:35" ht="17.100000000000001" customHeight="1" x14ac:dyDescent="0.2">
      <c r="A10" s="15" t="s">
        <v>2</v>
      </c>
      <c r="B10" s="17">
        <f>[6]Agosto!$K$5</f>
        <v>0</v>
      </c>
      <c r="C10" s="17">
        <f>[6]Agosto!$K$6</f>
        <v>0</v>
      </c>
      <c r="D10" s="17">
        <f>[6]Agosto!$K$7</f>
        <v>0</v>
      </c>
      <c r="E10" s="17">
        <f>[6]Agosto!$K$8</f>
        <v>0</v>
      </c>
      <c r="F10" s="17">
        <f>[6]Agosto!$K$9</f>
        <v>0</v>
      </c>
      <c r="G10" s="17">
        <f>[6]Agosto!$K$10</f>
        <v>0</v>
      </c>
      <c r="H10" s="17">
        <f>[6]Agosto!$K$11</f>
        <v>0</v>
      </c>
      <c r="I10" s="17">
        <f>[6]Agosto!$K$12</f>
        <v>0</v>
      </c>
      <c r="J10" s="17">
        <f>[6]Agosto!$K$13</f>
        <v>0</v>
      </c>
      <c r="K10" s="17">
        <f>[6]Agosto!$K$14</f>
        <v>0</v>
      </c>
      <c r="L10" s="17">
        <f>[6]Agosto!$K$15</f>
        <v>0</v>
      </c>
      <c r="M10" s="17">
        <f>[6]Agosto!$K$16</f>
        <v>0</v>
      </c>
      <c r="N10" s="17">
        <f>[6]Agosto!$K$17</f>
        <v>8.8000000000000007</v>
      </c>
      <c r="O10" s="17">
        <f>[6]Agosto!$K$18</f>
        <v>0</v>
      </c>
      <c r="P10" s="17">
        <f>[6]Agosto!$K$19</f>
        <v>0</v>
      </c>
      <c r="Q10" s="17">
        <f>[6]Agosto!$K$20</f>
        <v>0</v>
      </c>
      <c r="R10" s="17">
        <f>[6]Agosto!$K$21</f>
        <v>0</v>
      </c>
      <c r="S10" s="17">
        <f>[6]Agosto!$K$22</f>
        <v>0</v>
      </c>
      <c r="T10" s="17">
        <f>[6]Agosto!$K$23</f>
        <v>0</v>
      </c>
      <c r="U10" s="17">
        <f>[6]Agosto!$K$24</f>
        <v>0</v>
      </c>
      <c r="V10" s="17">
        <f>[6]Agosto!$K$25</f>
        <v>0</v>
      </c>
      <c r="W10" s="17">
        <f>[6]Agosto!$K$26</f>
        <v>0</v>
      </c>
      <c r="X10" s="17">
        <f>[6]Agosto!$K$27</f>
        <v>0</v>
      </c>
      <c r="Y10" s="17">
        <f>[6]Agosto!$K$28</f>
        <v>0</v>
      </c>
      <c r="Z10" s="17">
        <f>[6]Agosto!$K$29</f>
        <v>0</v>
      </c>
      <c r="AA10" s="17">
        <f>[6]Agosto!$K$30</f>
        <v>8.4</v>
      </c>
      <c r="AB10" s="17">
        <f>[6]Agosto!$K$31</f>
        <v>0</v>
      </c>
      <c r="AC10" s="17">
        <f>[6]Agosto!$K$32</f>
        <v>0</v>
      </c>
      <c r="AD10" s="17">
        <f>[6]Agosto!$K$33</f>
        <v>0</v>
      </c>
      <c r="AE10" s="17">
        <f>[6]Agosto!$K$34</f>
        <v>0</v>
      </c>
      <c r="AF10" s="17">
        <f>[6]Agosto!$K$35</f>
        <v>0</v>
      </c>
      <c r="AG10" s="28">
        <f t="shared" si="2"/>
        <v>17.200000000000003</v>
      </c>
      <c r="AH10" s="31">
        <f t="shared" si="3"/>
        <v>8.8000000000000007</v>
      </c>
      <c r="AI10" s="80">
        <f t="shared" si="1"/>
        <v>29</v>
      </c>
    </row>
    <row r="11" spans="1:35" ht="17.100000000000001" customHeight="1" x14ac:dyDescent="0.2">
      <c r="A11" s="15" t="s">
        <v>3</v>
      </c>
      <c r="B11" s="17">
        <f>[7]Agosto!$K$5</f>
        <v>0</v>
      </c>
      <c r="C11" s="17">
        <f>[7]Agosto!$K$6</f>
        <v>0</v>
      </c>
      <c r="D11" s="17">
        <f>[7]Agosto!$K$7</f>
        <v>0</v>
      </c>
      <c r="E11" s="17">
        <f>[7]Agosto!$K$8</f>
        <v>0</v>
      </c>
      <c r="F11" s="17">
        <f>[7]Agosto!$K$9</f>
        <v>0</v>
      </c>
      <c r="G11" s="17">
        <f>[7]Agosto!$K$10</f>
        <v>0</v>
      </c>
      <c r="H11" s="17">
        <f>[7]Agosto!$K$11</f>
        <v>0</v>
      </c>
      <c r="I11" s="17">
        <f>[7]Agosto!$K$12</f>
        <v>0</v>
      </c>
      <c r="J11" s="17">
        <f>[7]Agosto!$K$13</f>
        <v>0</v>
      </c>
      <c r="K11" s="17">
        <f>[7]Agosto!$K$14</f>
        <v>0</v>
      </c>
      <c r="L11" s="17">
        <f>[7]Agosto!$K$15</f>
        <v>0</v>
      </c>
      <c r="M11" s="17">
        <f>[7]Agosto!$K$16</f>
        <v>0</v>
      </c>
      <c r="N11" s="17">
        <f>[7]Agosto!$K$17</f>
        <v>0</v>
      </c>
      <c r="O11" s="17">
        <f>[7]Agosto!$K$18</f>
        <v>0</v>
      </c>
      <c r="P11" s="17">
        <f>[7]Agosto!$K$19</f>
        <v>0</v>
      </c>
      <c r="Q11" s="17">
        <f>[7]Agosto!$K$20</f>
        <v>0</v>
      </c>
      <c r="R11" s="17">
        <f>[7]Agosto!$K$21</f>
        <v>0</v>
      </c>
      <c r="S11" s="17">
        <f>[7]Agosto!$K$22</f>
        <v>0</v>
      </c>
      <c r="T11" s="17">
        <f>[7]Agosto!$K$23</f>
        <v>0</v>
      </c>
      <c r="U11" s="17">
        <f>[7]Agosto!$K$24</f>
        <v>0</v>
      </c>
      <c r="V11" s="17">
        <f>[7]Agosto!$K$25</f>
        <v>0</v>
      </c>
      <c r="W11" s="17">
        <f>[7]Agosto!$K$26</f>
        <v>0</v>
      </c>
      <c r="X11" s="17">
        <f>[7]Agosto!$K$27</f>
        <v>0</v>
      </c>
      <c r="Y11" s="17">
        <f>[7]Agosto!$K$28</f>
        <v>0</v>
      </c>
      <c r="Z11" s="17">
        <f>[7]Agosto!$K$29</f>
        <v>0</v>
      </c>
      <c r="AA11" s="17">
        <f>[7]Agosto!$K$30</f>
        <v>0</v>
      </c>
      <c r="AB11" s="17">
        <f>[7]Agosto!$K$31</f>
        <v>0</v>
      </c>
      <c r="AC11" s="17">
        <f>[7]Agosto!$K$32</f>
        <v>0</v>
      </c>
      <c r="AD11" s="17">
        <f>[7]Agosto!$K$33</f>
        <v>0</v>
      </c>
      <c r="AE11" s="17">
        <f>[7]Agosto!$K$34</f>
        <v>0</v>
      </c>
      <c r="AF11" s="17">
        <f>[7]Agosto!$K$35</f>
        <v>0</v>
      </c>
      <c r="AG11" s="28">
        <f t="shared" si="2"/>
        <v>0</v>
      </c>
      <c r="AH11" s="31">
        <f t="shared" si="3"/>
        <v>0</v>
      </c>
      <c r="AI11" s="80">
        <f t="shared" si="1"/>
        <v>31</v>
      </c>
    </row>
    <row r="12" spans="1:35" ht="17.100000000000001" customHeight="1" x14ac:dyDescent="0.2">
      <c r="A12" s="15" t="s">
        <v>4</v>
      </c>
      <c r="B12" s="17">
        <f>[8]Agosto!$K$5</f>
        <v>0</v>
      </c>
      <c r="C12" s="17">
        <f>[8]Agosto!$K$6</f>
        <v>0</v>
      </c>
      <c r="D12" s="17">
        <f>[8]Agosto!$K$7</f>
        <v>0</v>
      </c>
      <c r="E12" s="17">
        <f>[8]Agosto!$K$8</f>
        <v>0</v>
      </c>
      <c r="F12" s="17">
        <f>[8]Agosto!$K$9</f>
        <v>0</v>
      </c>
      <c r="G12" s="17">
        <f>[8]Agosto!$K$10</f>
        <v>0</v>
      </c>
      <c r="H12" s="17">
        <f>[8]Agosto!$K$11</f>
        <v>0</v>
      </c>
      <c r="I12" s="17">
        <f>[8]Agosto!$K$12</f>
        <v>0</v>
      </c>
      <c r="J12" s="17">
        <f>[8]Agosto!$K$13</f>
        <v>0</v>
      </c>
      <c r="K12" s="17">
        <f>[8]Agosto!$K$14</f>
        <v>0</v>
      </c>
      <c r="L12" s="17">
        <f>[8]Agosto!$K$15</f>
        <v>0</v>
      </c>
      <c r="M12" s="17">
        <f>[8]Agosto!$K$16</f>
        <v>0</v>
      </c>
      <c r="N12" s="17">
        <f>[8]Agosto!$K$17</f>
        <v>0</v>
      </c>
      <c r="O12" s="17">
        <f>[8]Agosto!$K$18</f>
        <v>0</v>
      </c>
      <c r="P12" s="17">
        <f>[8]Agosto!$K$19</f>
        <v>0</v>
      </c>
      <c r="Q12" s="17">
        <f>[8]Agosto!$K$20</f>
        <v>0</v>
      </c>
      <c r="R12" s="17">
        <f>[8]Agosto!$K$21</f>
        <v>0</v>
      </c>
      <c r="S12" s="17">
        <f>[8]Agosto!$K$22</f>
        <v>0</v>
      </c>
      <c r="T12" s="17">
        <f>[8]Agosto!$K$23</f>
        <v>0</v>
      </c>
      <c r="U12" s="17">
        <f>[8]Agosto!$K$24</f>
        <v>0</v>
      </c>
      <c r="V12" s="17">
        <f>[8]Agosto!$K$25</f>
        <v>0</v>
      </c>
      <c r="W12" s="17">
        <f>[8]Agosto!$K$26</f>
        <v>0</v>
      </c>
      <c r="X12" s="17">
        <f>[8]Agosto!$K$27</f>
        <v>0</v>
      </c>
      <c r="Y12" s="17">
        <f>[8]Agosto!$K$28</f>
        <v>0</v>
      </c>
      <c r="Z12" s="17">
        <f>[8]Agosto!$K$29</f>
        <v>0</v>
      </c>
      <c r="AA12" s="17">
        <f>[8]Agosto!$K$30</f>
        <v>0</v>
      </c>
      <c r="AB12" s="17">
        <f>[8]Agosto!$K$31</f>
        <v>0</v>
      </c>
      <c r="AC12" s="17">
        <f>[8]Agosto!$K$32</f>
        <v>0</v>
      </c>
      <c r="AD12" s="17">
        <f>[8]Agosto!$K$33</f>
        <v>0</v>
      </c>
      <c r="AE12" s="17">
        <f>[8]Agosto!$K$34</f>
        <v>0</v>
      </c>
      <c r="AF12" s="17">
        <f>[8]Agosto!$K$35</f>
        <v>0</v>
      </c>
      <c r="AG12" s="28">
        <f t="shared" si="2"/>
        <v>0</v>
      </c>
      <c r="AH12" s="31">
        <f t="shared" si="3"/>
        <v>0</v>
      </c>
      <c r="AI12" s="80">
        <f t="shared" si="1"/>
        <v>31</v>
      </c>
    </row>
    <row r="13" spans="1:35" ht="17.100000000000001" customHeight="1" x14ac:dyDescent="0.2">
      <c r="A13" s="15" t="s">
        <v>5</v>
      </c>
      <c r="B13" s="17">
        <f>[9]Agosto!$K$5</f>
        <v>0</v>
      </c>
      <c r="C13" s="17">
        <f>[9]Agosto!$K$6</f>
        <v>0</v>
      </c>
      <c r="D13" s="17">
        <f>[9]Agosto!$K$7</f>
        <v>0</v>
      </c>
      <c r="E13" s="17">
        <f>[9]Agosto!$K$8</f>
        <v>0</v>
      </c>
      <c r="F13" s="17">
        <f>[9]Agosto!$K$9</f>
        <v>0</v>
      </c>
      <c r="G13" s="17">
        <f>[9]Agosto!$K$10</f>
        <v>0</v>
      </c>
      <c r="H13" s="17">
        <f>[9]Agosto!$K$11</f>
        <v>0</v>
      </c>
      <c r="I13" s="17">
        <f>[9]Agosto!$K$12</f>
        <v>0</v>
      </c>
      <c r="J13" s="17">
        <f>[9]Agosto!$K$13</f>
        <v>0</v>
      </c>
      <c r="K13" s="17">
        <f>[9]Agosto!$K$14</f>
        <v>0</v>
      </c>
      <c r="L13" s="17">
        <f>[9]Agosto!$K$15</f>
        <v>0</v>
      </c>
      <c r="M13" s="17">
        <f>[9]Agosto!$K$16</f>
        <v>0</v>
      </c>
      <c r="N13" s="17">
        <f>[9]Agosto!$K$17</f>
        <v>7.8000000000000016</v>
      </c>
      <c r="O13" s="17">
        <f>[9]Agosto!$K$18</f>
        <v>0</v>
      </c>
      <c r="P13" s="17">
        <f>[9]Agosto!$K$19</f>
        <v>0</v>
      </c>
      <c r="Q13" s="17">
        <f>[9]Agosto!$K$20</f>
        <v>0</v>
      </c>
      <c r="R13" s="17">
        <f>[9]Agosto!$K$21</f>
        <v>0</v>
      </c>
      <c r="S13" s="17">
        <f>[9]Agosto!$K$22</f>
        <v>0</v>
      </c>
      <c r="T13" s="17">
        <f>[9]Agosto!$K$23</f>
        <v>0</v>
      </c>
      <c r="U13" s="17">
        <f>[9]Agosto!$K$24</f>
        <v>0</v>
      </c>
      <c r="V13" s="17">
        <f>[9]Agosto!$K$25</f>
        <v>0</v>
      </c>
      <c r="W13" s="17">
        <f>[9]Agosto!$K$26</f>
        <v>0</v>
      </c>
      <c r="X13" s="17">
        <f>[9]Agosto!$K$27</f>
        <v>0</v>
      </c>
      <c r="Y13" s="17">
        <f>[9]Agosto!$K$28</f>
        <v>0</v>
      </c>
      <c r="Z13" s="17">
        <f>[9]Agosto!$K$29</f>
        <v>0</v>
      </c>
      <c r="AA13" s="17">
        <f>[9]Agosto!$K$30</f>
        <v>0</v>
      </c>
      <c r="AB13" s="17">
        <f>[9]Agosto!$K$31</f>
        <v>0</v>
      </c>
      <c r="AC13" s="17">
        <f>[9]Agosto!$K$32</f>
        <v>0</v>
      </c>
      <c r="AD13" s="17">
        <f>[9]Agosto!$K$33</f>
        <v>0</v>
      </c>
      <c r="AE13" s="17">
        <f>[9]Agosto!$K$34</f>
        <v>0</v>
      </c>
      <c r="AF13" s="18">
        <f>[9]Agosto!$K$35</f>
        <v>0</v>
      </c>
      <c r="AG13" s="28">
        <f t="shared" si="2"/>
        <v>7.8000000000000016</v>
      </c>
      <c r="AH13" s="31">
        <f t="shared" si="3"/>
        <v>7.8000000000000016</v>
      </c>
      <c r="AI13" s="80">
        <f t="shared" si="1"/>
        <v>30</v>
      </c>
    </row>
    <row r="14" spans="1:35" ht="17.100000000000001" customHeight="1" x14ac:dyDescent="0.2">
      <c r="A14" s="15" t="s">
        <v>47</v>
      </c>
      <c r="B14" s="17">
        <f>[10]Agosto!$K$5</f>
        <v>0</v>
      </c>
      <c r="C14" s="17">
        <f>[10]Agosto!$K$6</f>
        <v>0</v>
      </c>
      <c r="D14" s="17">
        <f>[10]Agosto!$K$7</f>
        <v>0</v>
      </c>
      <c r="E14" s="17">
        <f>[10]Agosto!$K$8</f>
        <v>0</v>
      </c>
      <c r="F14" s="17">
        <f>[10]Agosto!$K$9</f>
        <v>0</v>
      </c>
      <c r="G14" s="17">
        <f>[10]Agosto!$K$10</f>
        <v>0</v>
      </c>
      <c r="H14" s="17">
        <f>[10]Agosto!$K$11</f>
        <v>0</v>
      </c>
      <c r="I14" s="17">
        <f>[10]Agosto!$K$12</f>
        <v>0</v>
      </c>
      <c r="J14" s="17">
        <f>[10]Agosto!$K$13</f>
        <v>0</v>
      </c>
      <c r="K14" s="17">
        <f>[10]Agosto!$K$14</f>
        <v>0</v>
      </c>
      <c r="L14" s="17">
        <f>[10]Agosto!$K$15</f>
        <v>0</v>
      </c>
      <c r="M14" s="17">
        <f>[10]Agosto!$K$16</f>
        <v>0</v>
      </c>
      <c r="N14" s="17">
        <f>[10]Agosto!$K$17</f>
        <v>0</v>
      </c>
      <c r="O14" s="17">
        <f>[10]Agosto!$K$18</f>
        <v>0</v>
      </c>
      <c r="P14" s="17">
        <f>[10]Agosto!$K$19</f>
        <v>0</v>
      </c>
      <c r="Q14" s="17">
        <f>[10]Agosto!$K$20</f>
        <v>0</v>
      </c>
      <c r="R14" s="17">
        <f>[10]Agosto!$K$21</f>
        <v>0</v>
      </c>
      <c r="S14" s="17">
        <f>[10]Agosto!$K$22</f>
        <v>0</v>
      </c>
      <c r="T14" s="17">
        <f>[10]Agosto!$K$23</f>
        <v>0</v>
      </c>
      <c r="U14" s="17">
        <f>[10]Agosto!$K$24</f>
        <v>0</v>
      </c>
      <c r="V14" s="17">
        <f>[10]Agosto!$K$25</f>
        <v>0</v>
      </c>
      <c r="W14" s="17">
        <f>[10]Agosto!$K$26</f>
        <v>0</v>
      </c>
      <c r="X14" s="17">
        <f>[10]Agosto!$K$27</f>
        <v>0</v>
      </c>
      <c r="Y14" s="17">
        <f>[10]Agosto!$K$28</f>
        <v>0</v>
      </c>
      <c r="Z14" s="17">
        <f>[10]Agosto!$K$29</f>
        <v>0</v>
      </c>
      <c r="AA14" s="17">
        <f>[10]Agosto!$K$30</f>
        <v>0</v>
      </c>
      <c r="AB14" s="17">
        <f>[10]Agosto!$K$31</f>
        <v>0</v>
      </c>
      <c r="AC14" s="17">
        <f>[10]Agosto!$K$32</f>
        <v>0</v>
      </c>
      <c r="AD14" s="17">
        <f>[10]Agosto!$K$33</f>
        <v>0</v>
      </c>
      <c r="AE14" s="17">
        <f>[10]Agosto!$K$34</f>
        <v>0</v>
      </c>
      <c r="AF14" s="18">
        <f>[10]Agosto!$K$35</f>
        <v>0</v>
      </c>
      <c r="AG14" s="28">
        <f>SUM(B14:AF14)</f>
        <v>0</v>
      </c>
      <c r="AH14" s="31">
        <f>MAX(B14:AF14)</f>
        <v>0</v>
      </c>
      <c r="AI14" s="80">
        <f t="shared" si="1"/>
        <v>31</v>
      </c>
    </row>
    <row r="15" spans="1:35" ht="17.100000000000001" customHeight="1" x14ac:dyDescent="0.2">
      <c r="A15" s="15" t="s">
        <v>6</v>
      </c>
      <c r="B15" s="17">
        <f>[11]Agosto!$K$5</f>
        <v>0</v>
      </c>
      <c r="C15" s="17">
        <f>[11]Agosto!$K$6</f>
        <v>0</v>
      </c>
      <c r="D15" s="17">
        <f>[11]Agosto!$K$7</f>
        <v>0</v>
      </c>
      <c r="E15" s="17">
        <f>[11]Agosto!$K$8</f>
        <v>0</v>
      </c>
      <c r="F15" s="17">
        <f>[11]Agosto!$K$9</f>
        <v>0</v>
      </c>
      <c r="G15" s="17">
        <f>[11]Agosto!$K$10</f>
        <v>0</v>
      </c>
      <c r="H15" s="17">
        <f>[11]Agosto!$K$11</f>
        <v>0</v>
      </c>
      <c r="I15" s="17">
        <f>[11]Agosto!$K$12</f>
        <v>0</v>
      </c>
      <c r="J15" s="17">
        <f>[11]Agosto!$K$13</f>
        <v>0.2</v>
      </c>
      <c r="K15" s="17">
        <f>[11]Agosto!$K$14</f>
        <v>0</v>
      </c>
      <c r="L15" s="17">
        <f>[11]Agosto!$K$15</f>
        <v>0</v>
      </c>
      <c r="M15" s="17">
        <f>[11]Agosto!$K$16</f>
        <v>0</v>
      </c>
      <c r="N15" s="17">
        <f>[11]Agosto!$K$17</f>
        <v>0</v>
      </c>
      <c r="O15" s="17">
        <f>[11]Agosto!$K$18</f>
        <v>0</v>
      </c>
      <c r="P15" s="17">
        <f>[11]Agosto!$K$19</f>
        <v>0</v>
      </c>
      <c r="Q15" s="17">
        <f>[11]Agosto!$K$20</f>
        <v>0</v>
      </c>
      <c r="R15" s="17">
        <f>[11]Agosto!$K$21</f>
        <v>0</v>
      </c>
      <c r="S15" s="17">
        <f>[11]Agosto!$K$22</f>
        <v>0</v>
      </c>
      <c r="T15" s="17">
        <f>[11]Agosto!$K$23</f>
        <v>0</v>
      </c>
      <c r="U15" s="17">
        <f>[11]Agosto!$K$24</f>
        <v>0</v>
      </c>
      <c r="V15" s="17">
        <f>[11]Agosto!$K$25</f>
        <v>0</v>
      </c>
      <c r="W15" s="17">
        <f>[11]Agosto!$K$26</f>
        <v>0</v>
      </c>
      <c r="X15" s="17">
        <f>[11]Agosto!$K$27</f>
        <v>0</v>
      </c>
      <c r="Y15" s="17">
        <f>[11]Agosto!$K$28</f>
        <v>0</v>
      </c>
      <c r="Z15" s="17">
        <f>[11]Agosto!$K$29</f>
        <v>0</v>
      </c>
      <c r="AA15" s="17">
        <f>[11]Agosto!$K$30</f>
        <v>0</v>
      </c>
      <c r="AB15" s="17">
        <f>[11]Agosto!$K$31</f>
        <v>0</v>
      </c>
      <c r="AC15" s="17">
        <f>[11]Agosto!$K$32</f>
        <v>0</v>
      </c>
      <c r="AD15" s="17">
        <f>[11]Agosto!$K$33</f>
        <v>0</v>
      </c>
      <c r="AE15" s="17">
        <f>[11]Agosto!$K$34</f>
        <v>0</v>
      </c>
      <c r="AF15" s="18">
        <f>[11]Agosto!$K$35</f>
        <v>0</v>
      </c>
      <c r="AG15" s="28">
        <f t="shared" si="2"/>
        <v>0.2</v>
      </c>
      <c r="AH15" s="31">
        <f t="shared" si="3"/>
        <v>0.2</v>
      </c>
      <c r="AI15" s="80">
        <f t="shared" si="1"/>
        <v>30</v>
      </c>
    </row>
    <row r="16" spans="1:35" ht="17.100000000000001" customHeight="1" x14ac:dyDescent="0.2">
      <c r="A16" s="15" t="s">
        <v>7</v>
      </c>
      <c r="B16" s="17">
        <f>[12]Agosto!$K$5</f>
        <v>0</v>
      </c>
      <c r="C16" s="17">
        <f>[12]Agosto!$K$6</f>
        <v>0</v>
      </c>
      <c r="D16" s="17">
        <f>[12]Agosto!$K$7</f>
        <v>0</v>
      </c>
      <c r="E16" s="17">
        <f>[12]Agosto!$K$8</f>
        <v>0</v>
      </c>
      <c r="F16" s="17">
        <f>[12]Agosto!$K$9</f>
        <v>0</v>
      </c>
      <c r="G16" s="17">
        <f>[12]Agosto!$K$10</f>
        <v>0</v>
      </c>
      <c r="H16" s="17">
        <f>[12]Agosto!$K$11</f>
        <v>0</v>
      </c>
      <c r="I16" s="17">
        <f>[12]Agosto!$K$12</f>
        <v>0</v>
      </c>
      <c r="J16" s="17">
        <f>[12]Agosto!$K$13</f>
        <v>0</v>
      </c>
      <c r="K16" s="17">
        <f>[12]Agosto!$K$14</f>
        <v>0</v>
      </c>
      <c r="L16" s="17">
        <f>[12]Agosto!$K$15</f>
        <v>0</v>
      </c>
      <c r="M16" s="17">
        <f>[12]Agosto!$K$16</f>
        <v>0</v>
      </c>
      <c r="N16" s="17">
        <f>[12]Agosto!$K$17</f>
        <v>3.6000000000000005</v>
      </c>
      <c r="O16" s="17">
        <f>[12]Agosto!$K$18</f>
        <v>0</v>
      </c>
      <c r="P16" s="17">
        <f>[12]Agosto!$K$19</f>
        <v>0</v>
      </c>
      <c r="Q16" s="17">
        <f>[12]Agosto!$K$20</f>
        <v>0</v>
      </c>
      <c r="R16" s="17">
        <f>[12]Agosto!$K$21</f>
        <v>1.7999999999999998</v>
      </c>
      <c r="S16" s="17">
        <f>[12]Agosto!$K$22</f>
        <v>1</v>
      </c>
      <c r="T16" s="17">
        <f>[12]Agosto!$K$23</f>
        <v>0.2</v>
      </c>
      <c r="U16" s="17">
        <f>[12]Agosto!$K$24</f>
        <v>0.2</v>
      </c>
      <c r="V16" s="17">
        <f>[12]Agosto!$K$25</f>
        <v>0.2</v>
      </c>
      <c r="W16" s="17">
        <f>[12]Agosto!$K$26</f>
        <v>0</v>
      </c>
      <c r="X16" s="17">
        <f>[12]Agosto!$K$27</f>
        <v>0</v>
      </c>
      <c r="Y16" s="17">
        <f>[12]Agosto!$K$28</f>
        <v>0</v>
      </c>
      <c r="Z16" s="17">
        <f>[12]Agosto!$K$29</f>
        <v>0</v>
      </c>
      <c r="AA16" s="17">
        <f>[12]Agosto!$K$30</f>
        <v>0</v>
      </c>
      <c r="AB16" s="17">
        <f>[12]Agosto!$K$31</f>
        <v>0</v>
      </c>
      <c r="AC16" s="17">
        <f>[12]Agosto!$K$32</f>
        <v>0</v>
      </c>
      <c r="AD16" s="17">
        <f>[12]Agosto!$K$33</f>
        <v>0</v>
      </c>
      <c r="AE16" s="17">
        <f>[12]Agosto!$K$34</f>
        <v>0</v>
      </c>
      <c r="AF16" s="18">
        <f>[12]Agosto!$K$35</f>
        <v>0.4</v>
      </c>
      <c r="AG16" s="28">
        <f t="shared" si="2"/>
        <v>7.4000000000000012</v>
      </c>
      <c r="AH16" s="31">
        <f t="shared" si="3"/>
        <v>3.6000000000000005</v>
      </c>
      <c r="AI16" s="80">
        <f t="shared" si="1"/>
        <v>24</v>
      </c>
    </row>
    <row r="17" spans="1:37" ht="17.100000000000001" customHeight="1" x14ac:dyDescent="0.2">
      <c r="A17" s="15" t="s">
        <v>8</v>
      </c>
      <c r="B17" s="17" t="str">
        <f>[13]Agosto!$K$5</f>
        <v>*</v>
      </c>
      <c r="C17" s="17" t="str">
        <f>[13]Agosto!$K$6</f>
        <v>*</v>
      </c>
      <c r="D17" s="17" t="str">
        <f>[13]Agosto!$K$7</f>
        <v>*</v>
      </c>
      <c r="E17" s="17" t="str">
        <f>[13]Agosto!$K$8</f>
        <v>*</v>
      </c>
      <c r="F17" s="17" t="str">
        <f>[13]Agosto!$K$9</f>
        <v>*</v>
      </c>
      <c r="G17" s="17" t="str">
        <f>[13]Agosto!$K$10</f>
        <v>*</v>
      </c>
      <c r="H17" s="17" t="str">
        <f>[13]Agosto!$K$11</f>
        <v>*</v>
      </c>
      <c r="I17" s="17" t="str">
        <f>[13]Agosto!$K$12</f>
        <v>*</v>
      </c>
      <c r="J17" s="17" t="str">
        <f>[13]Agosto!$K$13</f>
        <v>*</v>
      </c>
      <c r="K17" s="17" t="str">
        <f>[13]Agosto!$K$14</f>
        <v>*</v>
      </c>
      <c r="L17" s="17" t="str">
        <f>[13]Agosto!$K$15</f>
        <v>*</v>
      </c>
      <c r="M17" s="17" t="str">
        <f>[13]Agosto!$K$16</f>
        <v>*</v>
      </c>
      <c r="N17" s="17" t="str">
        <f>[13]Agosto!$K$17</f>
        <v>*</v>
      </c>
      <c r="O17" s="17" t="str">
        <f>[13]Agosto!$K$18</f>
        <v>*</v>
      </c>
      <c r="P17" s="17" t="str">
        <f>[13]Agosto!$K$19</f>
        <v>*</v>
      </c>
      <c r="Q17" s="17" t="str">
        <f>[13]Agosto!$K$20</f>
        <v>*</v>
      </c>
      <c r="R17" s="17" t="str">
        <f>[13]Agosto!$K$21</f>
        <v>*</v>
      </c>
      <c r="S17" s="17" t="str">
        <f>[13]Agosto!$K$22</f>
        <v>*</v>
      </c>
      <c r="T17" s="17" t="str">
        <f>[13]Agosto!$K$23</f>
        <v>*</v>
      </c>
      <c r="U17" s="17" t="str">
        <f>[13]Agosto!$K$24</f>
        <v>*</v>
      </c>
      <c r="V17" s="17" t="str">
        <f>[13]Agosto!$K$25</f>
        <v>*</v>
      </c>
      <c r="W17" s="17" t="str">
        <f>[13]Agosto!$K$26</f>
        <v>*</v>
      </c>
      <c r="X17" s="17" t="str">
        <f>[13]Agosto!$K$27</f>
        <v>*</v>
      </c>
      <c r="Y17" s="17">
        <f>[13]Agosto!$K$28</f>
        <v>0</v>
      </c>
      <c r="Z17" s="17">
        <f>[13]Agosto!$K$29</f>
        <v>3.2</v>
      </c>
      <c r="AA17" s="17">
        <f>[13]Agosto!$K$30</f>
        <v>0</v>
      </c>
      <c r="AB17" s="17">
        <f>[13]Agosto!$K$31</f>
        <v>0</v>
      </c>
      <c r="AC17" s="17">
        <f>[13]Agosto!$K$32</f>
        <v>0</v>
      </c>
      <c r="AD17" s="17">
        <f>[13]Agosto!$K$33</f>
        <v>0</v>
      </c>
      <c r="AE17" s="17">
        <f>[13]Agosto!$K$34</f>
        <v>0</v>
      </c>
      <c r="AF17" s="17">
        <f>[13]Agosto!$K$35</f>
        <v>0</v>
      </c>
      <c r="AG17" s="28">
        <f t="shared" si="2"/>
        <v>3.2</v>
      </c>
      <c r="AH17" s="31">
        <f t="shared" si="3"/>
        <v>3.2</v>
      </c>
      <c r="AI17" s="80">
        <f t="shared" si="1"/>
        <v>7</v>
      </c>
      <c r="AK17" s="23" t="s">
        <v>51</v>
      </c>
    </row>
    <row r="18" spans="1:37" ht="17.100000000000001" customHeight="1" x14ac:dyDescent="0.2">
      <c r="A18" s="15" t="s">
        <v>9</v>
      </c>
      <c r="B18" s="17">
        <f>[14]Agosto!$K$5</f>
        <v>0</v>
      </c>
      <c r="C18" s="17">
        <f>[14]Agosto!$K$6</f>
        <v>0</v>
      </c>
      <c r="D18" s="17">
        <f>[14]Agosto!$K$7</f>
        <v>0</v>
      </c>
      <c r="E18" s="17">
        <f>[14]Agosto!$K$8</f>
        <v>0</v>
      </c>
      <c r="F18" s="17">
        <f>[14]Agosto!$K$9</f>
        <v>0</v>
      </c>
      <c r="G18" s="17">
        <f>[14]Agosto!$K$10</f>
        <v>0</v>
      </c>
      <c r="H18" s="17">
        <f>[14]Agosto!$K$11</f>
        <v>0</v>
      </c>
      <c r="I18" s="17">
        <f>[14]Agosto!$K$12</f>
        <v>0</v>
      </c>
      <c r="J18" s="17">
        <f>[14]Agosto!$K$13</f>
        <v>0</v>
      </c>
      <c r="K18" s="17">
        <f>[14]Agosto!$K$14</f>
        <v>0</v>
      </c>
      <c r="L18" s="17">
        <f>[14]Agosto!$K$15</f>
        <v>0</v>
      </c>
      <c r="M18" s="17">
        <f>[14]Agosto!$K$16</f>
        <v>0</v>
      </c>
      <c r="N18" s="17">
        <f>[14]Agosto!$K$17</f>
        <v>10.399999999999999</v>
      </c>
      <c r="O18" s="17">
        <f>[14]Agosto!$K$18</f>
        <v>0</v>
      </c>
      <c r="P18" s="17">
        <f>[14]Agosto!$K$19</f>
        <v>0</v>
      </c>
      <c r="Q18" s="17">
        <f>[14]Agosto!$K$20</f>
        <v>0</v>
      </c>
      <c r="R18" s="17">
        <f>[14]Agosto!$K$21</f>
        <v>0.2</v>
      </c>
      <c r="S18" s="17">
        <f>[14]Agosto!$K$22</f>
        <v>0</v>
      </c>
      <c r="T18" s="17">
        <f>[14]Agosto!$K$23</f>
        <v>0</v>
      </c>
      <c r="U18" s="17">
        <f>[14]Agosto!$K$24</f>
        <v>0</v>
      </c>
      <c r="V18" s="17">
        <f>[14]Agosto!$K$25</f>
        <v>0</v>
      </c>
      <c r="W18" s="17">
        <f>[14]Agosto!$K$26</f>
        <v>0</v>
      </c>
      <c r="X18" s="17">
        <f>[14]Agosto!$K$27</f>
        <v>0</v>
      </c>
      <c r="Y18" s="17">
        <f>[14]Agosto!$K$28</f>
        <v>0</v>
      </c>
      <c r="Z18" s="17">
        <f>[14]Agosto!$K$29</f>
        <v>6.2</v>
      </c>
      <c r="AA18" s="17">
        <f>[14]Agosto!$K$30</f>
        <v>0</v>
      </c>
      <c r="AB18" s="17">
        <f>[14]Agosto!$K$31</f>
        <v>0</v>
      </c>
      <c r="AC18" s="17">
        <f>[14]Agosto!$K$32</f>
        <v>0</v>
      </c>
      <c r="AD18" s="17">
        <f>[14]Agosto!$K$33</f>
        <v>0</v>
      </c>
      <c r="AE18" s="17">
        <f>[14]Agosto!$K$34</f>
        <v>0</v>
      </c>
      <c r="AF18" s="18">
        <f>[14]Agosto!$K$35</f>
        <v>0</v>
      </c>
      <c r="AG18" s="28">
        <f t="shared" ref="AG18:AG32" si="6">SUM(B18:AF18)</f>
        <v>16.799999999999997</v>
      </c>
      <c r="AH18" s="31">
        <f t="shared" ref="AH18:AH32" si="7">MAX(B18:AF18)</f>
        <v>10.399999999999999</v>
      </c>
      <c r="AI18" s="80">
        <f t="shared" si="1"/>
        <v>28</v>
      </c>
      <c r="AJ18" s="23" t="s">
        <v>51</v>
      </c>
      <c r="AK18" s="23" t="s">
        <v>51</v>
      </c>
    </row>
    <row r="19" spans="1:37" ht="17.100000000000001" customHeight="1" x14ac:dyDescent="0.2">
      <c r="A19" s="15" t="s">
        <v>46</v>
      </c>
      <c r="B19" s="17">
        <f>[15]Agosto!$K$5</f>
        <v>0</v>
      </c>
      <c r="C19" s="17">
        <f>[15]Agosto!$K$6</f>
        <v>0</v>
      </c>
      <c r="D19" s="17">
        <f>[15]Agosto!$K$7</f>
        <v>0</v>
      </c>
      <c r="E19" s="17">
        <f>[15]Agosto!$K$8</f>
        <v>0</v>
      </c>
      <c r="F19" s="17">
        <f>[15]Agosto!$K$9</f>
        <v>0</v>
      </c>
      <c r="G19" s="17">
        <f>[15]Agosto!$K$10</f>
        <v>0</v>
      </c>
      <c r="H19" s="17">
        <f>[15]Agosto!$K$11</f>
        <v>0</v>
      </c>
      <c r="I19" s="17">
        <f>[15]Agosto!$K$12</f>
        <v>0</v>
      </c>
      <c r="J19" s="17">
        <f>[15]Agosto!$K$13</f>
        <v>0</v>
      </c>
      <c r="K19" s="17">
        <f>[15]Agosto!$K$14</f>
        <v>0</v>
      </c>
      <c r="L19" s="17">
        <f>[15]Agosto!$K$15</f>
        <v>0</v>
      </c>
      <c r="M19" s="17">
        <f>[15]Agosto!$K$16</f>
        <v>0</v>
      </c>
      <c r="N19" s="17">
        <f>[15]Agosto!$K$17</f>
        <v>24</v>
      </c>
      <c r="O19" s="17">
        <f>[15]Agosto!$K$18</f>
        <v>0</v>
      </c>
      <c r="P19" s="17">
        <f>[15]Agosto!$K$19</f>
        <v>0</v>
      </c>
      <c r="Q19" s="17">
        <f>[15]Agosto!$K$20</f>
        <v>0</v>
      </c>
      <c r="R19" s="17">
        <f>[15]Agosto!$K$21</f>
        <v>0</v>
      </c>
      <c r="S19" s="17">
        <f>[15]Agosto!$K$22</f>
        <v>0</v>
      </c>
      <c r="T19" s="17">
        <f>[15]Agosto!$K$23</f>
        <v>0</v>
      </c>
      <c r="U19" s="17">
        <f>[15]Agosto!$K$24</f>
        <v>0</v>
      </c>
      <c r="V19" s="17">
        <f>[15]Agosto!$K$25</f>
        <v>0</v>
      </c>
      <c r="W19" s="17">
        <f>[15]Agosto!$K$26</f>
        <v>0</v>
      </c>
      <c r="X19" s="17">
        <f>[15]Agosto!$K$27</f>
        <v>0</v>
      </c>
      <c r="Y19" s="17">
        <f>[15]Agosto!$K$28</f>
        <v>0</v>
      </c>
      <c r="Z19" s="17">
        <f>[15]Agosto!$K$29</f>
        <v>0</v>
      </c>
      <c r="AA19" s="17">
        <f>[15]Agosto!$K$30</f>
        <v>0</v>
      </c>
      <c r="AB19" s="17">
        <f>[15]Agosto!$K$31</f>
        <v>0</v>
      </c>
      <c r="AC19" s="17">
        <f>[15]Agosto!$K$32</f>
        <v>0</v>
      </c>
      <c r="AD19" s="17">
        <f>[15]Agosto!$K$33</f>
        <v>0</v>
      </c>
      <c r="AE19" s="17">
        <f>[15]Agosto!$K$34</f>
        <v>0</v>
      </c>
      <c r="AF19" s="18">
        <f>[15]Agosto!$K$35</f>
        <v>0</v>
      </c>
      <c r="AG19" s="28">
        <f t="shared" ref="AG19:AG20" si="8">SUM(B19:AF19)</f>
        <v>24</v>
      </c>
      <c r="AH19" s="31">
        <f t="shared" ref="AH19:AH20" si="9">MAX(B19:AF19)</f>
        <v>24</v>
      </c>
      <c r="AI19" s="80">
        <f t="shared" si="1"/>
        <v>30</v>
      </c>
    </row>
    <row r="20" spans="1:37" ht="17.100000000000001" customHeight="1" x14ac:dyDescent="0.2">
      <c r="A20" s="15" t="s">
        <v>10</v>
      </c>
      <c r="B20" s="17">
        <f>[16]Agosto!$K$5</f>
        <v>0</v>
      </c>
      <c r="C20" s="17">
        <f>[16]Agosto!$K$6</f>
        <v>0</v>
      </c>
      <c r="D20" s="17">
        <f>[16]Agosto!$K$7</f>
        <v>0</v>
      </c>
      <c r="E20" s="17">
        <f>[16]Agosto!$K$8</f>
        <v>0</v>
      </c>
      <c r="F20" s="17">
        <f>[16]Agosto!$K$9</f>
        <v>0</v>
      </c>
      <c r="G20" s="17">
        <f>[16]Agosto!$K$10</f>
        <v>0</v>
      </c>
      <c r="H20" s="17">
        <f>[16]Agosto!$K$11</f>
        <v>0</v>
      </c>
      <c r="I20" s="17">
        <f>[16]Agosto!$K$12</f>
        <v>0</v>
      </c>
      <c r="J20" s="17">
        <f>[16]Agosto!$K$13</f>
        <v>0</v>
      </c>
      <c r="K20" s="17">
        <f>[16]Agosto!$K$14</f>
        <v>0</v>
      </c>
      <c r="L20" s="17">
        <f>[16]Agosto!$K$15</f>
        <v>0</v>
      </c>
      <c r="M20" s="17">
        <f>[16]Agosto!$K$16</f>
        <v>0</v>
      </c>
      <c r="N20" s="17">
        <f>[16]Agosto!$K$17</f>
        <v>12.2</v>
      </c>
      <c r="O20" s="17">
        <f>[16]Agosto!$K$18</f>
        <v>0</v>
      </c>
      <c r="P20" s="17">
        <f>[16]Agosto!$K$19</f>
        <v>0</v>
      </c>
      <c r="Q20" s="17">
        <f>[16]Agosto!$K$20</f>
        <v>0</v>
      </c>
      <c r="R20" s="17">
        <f>[16]Agosto!$K$21</f>
        <v>0</v>
      </c>
      <c r="S20" s="17">
        <f>[16]Agosto!$K$22</f>
        <v>0.2</v>
      </c>
      <c r="T20" s="17">
        <f>[16]Agosto!$K$23</f>
        <v>0</v>
      </c>
      <c r="U20" s="17">
        <f>[16]Agosto!$K$24</f>
        <v>0</v>
      </c>
      <c r="V20" s="17">
        <f>[16]Agosto!$K$25</f>
        <v>0</v>
      </c>
      <c r="W20" s="17">
        <f>[16]Agosto!$K$26</f>
        <v>0</v>
      </c>
      <c r="X20" s="17">
        <f>[16]Agosto!$K$27</f>
        <v>0</v>
      </c>
      <c r="Y20" s="17">
        <f>[16]Agosto!$K$28</f>
        <v>0</v>
      </c>
      <c r="Z20" s="17">
        <f>[16]Agosto!$K$29</f>
        <v>3.6</v>
      </c>
      <c r="AA20" s="17">
        <f>[16]Agosto!$K$30</f>
        <v>0</v>
      </c>
      <c r="AB20" s="17">
        <f>[16]Agosto!$K$31</f>
        <v>0</v>
      </c>
      <c r="AC20" s="17">
        <f>[16]Agosto!$K$32</f>
        <v>0</v>
      </c>
      <c r="AD20" s="17">
        <f>[16]Agosto!$K$33</f>
        <v>0</v>
      </c>
      <c r="AE20" s="17">
        <f>[16]Agosto!$K$34</f>
        <v>0</v>
      </c>
      <c r="AF20" s="18">
        <f>[16]Agosto!$K$35</f>
        <v>0</v>
      </c>
      <c r="AG20" s="28">
        <f t="shared" si="8"/>
        <v>15.999999999999998</v>
      </c>
      <c r="AH20" s="31">
        <f t="shared" si="9"/>
        <v>12.2</v>
      </c>
      <c r="AI20" s="80">
        <f t="shared" si="1"/>
        <v>28</v>
      </c>
      <c r="AJ20" s="23" t="s">
        <v>51</v>
      </c>
    </row>
    <row r="21" spans="1:37" ht="17.100000000000001" customHeight="1" x14ac:dyDescent="0.2">
      <c r="A21" s="15" t="s">
        <v>11</v>
      </c>
      <c r="B21" s="17">
        <f>[17]Agosto!$K$5</f>
        <v>0</v>
      </c>
      <c r="C21" s="17">
        <f>[17]Agosto!$K$6</f>
        <v>0</v>
      </c>
      <c r="D21" s="17">
        <f>[17]Agosto!$K$7</f>
        <v>0</v>
      </c>
      <c r="E21" s="17">
        <f>[17]Agosto!$K$8</f>
        <v>0</v>
      </c>
      <c r="F21" s="17">
        <f>[17]Agosto!$K$9</f>
        <v>0</v>
      </c>
      <c r="G21" s="17">
        <f>[17]Agosto!$K$10</f>
        <v>0</v>
      </c>
      <c r="H21" s="17">
        <f>[17]Agosto!$K$11</f>
        <v>0</v>
      </c>
      <c r="I21" s="17">
        <f>[17]Agosto!$K$12</f>
        <v>0</v>
      </c>
      <c r="J21" s="17">
        <f>[17]Agosto!$K$13</f>
        <v>0</v>
      </c>
      <c r="K21" s="17">
        <f>[17]Agosto!$K$14</f>
        <v>0</v>
      </c>
      <c r="L21" s="17">
        <f>[17]Agosto!$K$15</f>
        <v>0</v>
      </c>
      <c r="M21" s="17">
        <f>[17]Agosto!$K$16</f>
        <v>0</v>
      </c>
      <c r="N21" s="17">
        <f>[17]Agosto!$K$17</f>
        <v>10.000000000000002</v>
      </c>
      <c r="O21" s="17">
        <f>[17]Agosto!$K$18</f>
        <v>0</v>
      </c>
      <c r="P21" s="17">
        <f>[17]Agosto!$K$19</f>
        <v>0</v>
      </c>
      <c r="Q21" s="17">
        <f>[17]Agosto!$K$20</f>
        <v>0</v>
      </c>
      <c r="R21" s="17">
        <f>[17]Agosto!$K$21</f>
        <v>0.2</v>
      </c>
      <c r="S21" s="17">
        <f>[17]Agosto!$K$22</f>
        <v>0</v>
      </c>
      <c r="T21" s="17">
        <f>[17]Agosto!$K$23</f>
        <v>0</v>
      </c>
      <c r="U21" s="17">
        <f>[17]Agosto!$K$24</f>
        <v>0</v>
      </c>
      <c r="V21" s="17">
        <f>[17]Agosto!$K$25</f>
        <v>0</v>
      </c>
      <c r="W21" s="17">
        <f>[17]Agosto!$K$26</f>
        <v>0</v>
      </c>
      <c r="X21" s="17">
        <f>[17]Agosto!$K$27</f>
        <v>0</v>
      </c>
      <c r="Y21" s="17">
        <f>[17]Agosto!$K$28</f>
        <v>0</v>
      </c>
      <c r="Z21" s="17">
        <f>[17]Agosto!$K$29</f>
        <v>1.2</v>
      </c>
      <c r="AA21" s="17">
        <f>[17]Agosto!$K$30</f>
        <v>0</v>
      </c>
      <c r="AB21" s="17">
        <f>[17]Agosto!$K$31</f>
        <v>0</v>
      </c>
      <c r="AC21" s="17">
        <f>[17]Agosto!$K$32</f>
        <v>0</v>
      </c>
      <c r="AD21" s="17">
        <f>[17]Agosto!$K$33</f>
        <v>0</v>
      </c>
      <c r="AE21" s="17">
        <f>[17]Agosto!$K$34</f>
        <v>0</v>
      </c>
      <c r="AF21" s="18">
        <f>[17]Agosto!$K$35</f>
        <v>0</v>
      </c>
      <c r="AG21" s="28">
        <f t="shared" si="6"/>
        <v>11.4</v>
      </c>
      <c r="AH21" s="31">
        <f t="shared" si="7"/>
        <v>10.000000000000002</v>
      </c>
      <c r="AI21" s="80">
        <f t="shared" si="1"/>
        <v>28</v>
      </c>
    </row>
    <row r="22" spans="1:37" ht="17.100000000000001" customHeight="1" x14ac:dyDescent="0.2">
      <c r="A22" s="15" t="s">
        <v>12</v>
      </c>
      <c r="B22" s="17">
        <f>[18]Agosto!$K$5</f>
        <v>0</v>
      </c>
      <c r="C22" s="17">
        <f>[18]Agosto!$K$6</f>
        <v>0.2</v>
      </c>
      <c r="D22" s="17">
        <f>[18]Agosto!$K$7</f>
        <v>0</v>
      </c>
      <c r="E22" s="17">
        <f>[18]Agosto!$K$8</f>
        <v>0</v>
      </c>
      <c r="F22" s="17">
        <f>[18]Agosto!$K$9</f>
        <v>0</v>
      </c>
      <c r="G22" s="17">
        <f>[18]Agosto!$K$10</f>
        <v>0.2</v>
      </c>
      <c r="H22" s="17">
        <f>[18]Agosto!$K$11</f>
        <v>0</v>
      </c>
      <c r="I22" s="17">
        <f>[18]Agosto!$K$12</f>
        <v>0</v>
      </c>
      <c r="J22" s="17">
        <f>[18]Agosto!$K$13</f>
        <v>0</v>
      </c>
      <c r="K22" s="17">
        <f>[18]Agosto!$K$14</f>
        <v>0</v>
      </c>
      <c r="L22" s="17">
        <f>[18]Agosto!$K$15</f>
        <v>0</v>
      </c>
      <c r="M22" s="17">
        <f>[18]Agosto!$K$16</f>
        <v>0</v>
      </c>
      <c r="N22" s="17">
        <f>[18]Agosto!$K$17</f>
        <v>44.6</v>
      </c>
      <c r="O22" s="17">
        <f>[18]Agosto!$K$18</f>
        <v>0</v>
      </c>
      <c r="P22" s="17">
        <f>[18]Agosto!$K$19</f>
        <v>0</v>
      </c>
      <c r="Q22" s="17">
        <f>[18]Agosto!$K$20</f>
        <v>0</v>
      </c>
      <c r="R22" s="17">
        <f>[18]Agosto!$K$21</f>
        <v>0</v>
      </c>
      <c r="S22" s="17">
        <f>[18]Agosto!$K$22</f>
        <v>0</v>
      </c>
      <c r="T22" s="17">
        <f>[18]Agosto!$K$23</f>
        <v>0</v>
      </c>
      <c r="U22" s="17">
        <f>[18]Agosto!$K$24</f>
        <v>0</v>
      </c>
      <c r="V22" s="17">
        <f>[18]Agosto!$K$25</f>
        <v>0</v>
      </c>
      <c r="W22" s="17">
        <f>[18]Agosto!$K$26</f>
        <v>0</v>
      </c>
      <c r="X22" s="17">
        <f>[18]Agosto!$K$27</f>
        <v>0</v>
      </c>
      <c r="Y22" s="17">
        <f>[18]Agosto!$K$28</f>
        <v>0</v>
      </c>
      <c r="Z22" s="17">
        <f>[18]Agosto!$K$29</f>
        <v>0</v>
      </c>
      <c r="AA22" s="17">
        <f>[18]Agosto!$K$30</f>
        <v>1.8</v>
      </c>
      <c r="AB22" s="17">
        <f>[18]Agosto!$K$31</f>
        <v>0</v>
      </c>
      <c r="AC22" s="17">
        <f>[18]Agosto!$K$32</f>
        <v>0</v>
      </c>
      <c r="AD22" s="17">
        <f>[18]Agosto!$K$33</f>
        <v>0</v>
      </c>
      <c r="AE22" s="17">
        <f>[18]Agosto!$K$34</f>
        <v>0</v>
      </c>
      <c r="AF22" s="18">
        <f>[18]Agosto!$K$35</f>
        <v>0</v>
      </c>
      <c r="AG22" s="28">
        <f t="shared" si="6"/>
        <v>46.8</v>
      </c>
      <c r="AH22" s="31">
        <f t="shared" si="7"/>
        <v>44.6</v>
      </c>
      <c r="AI22" s="80">
        <f t="shared" si="1"/>
        <v>27</v>
      </c>
    </row>
    <row r="23" spans="1:37" ht="17.100000000000001" customHeight="1" x14ac:dyDescent="0.2">
      <c r="A23" s="15" t="s">
        <v>13</v>
      </c>
      <c r="B23" s="83" t="str">
        <f>[19]Agosto!$K$5</f>
        <v>*</v>
      </c>
      <c r="C23" s="83" t="str">
        <f>[19]Agosto!$K$6</f>
        <v>*</v>
      </c>
      <c r="D23" s="83" t="str">
        <f>[19]Agosto!$K$7</f>
        <v>*</v>
      </c>
      <c r="E23" s="83" t="str">
        <f>[19]Agosto!$K$8</f>
        <v>*</v>
      </c>
      <c r="F23" s="83" t="str">
        <f>[19]Agosto!$K$9</f>
        <v>*</v>
      </c>
      <c r="G23" s="83" t="str">
        <f>[19]Agosto!$K$10</f>
        <v>*</v>
      </c>
      <c r="H23" s="83" t="str">
        <f>[19]Agosto!$K$11</f>
        <v>*</v>
      </c>
      <c r="I23" s="83" t="str">
        <f>[19]Agosto!$K$12</f>
        <v>*</v>
      </c>
      <c r="J23" s="83" t="str">
        <f>[19]Agosto!$K$13</f>
        <v>*</v>
      </c>
      <c r="K23" s="83" t="str">
        <f>[19]Agosto!$K$14</f>
        <v>*</v>
      </c>
      <c r="L23" s="83" t="str">
        <f>[19]Agosto!$K$15</f>
        <v>*</v>
      </c>
      <c r="M23" s="83" t="str">
        <f>[19]Agosto!$K$16</f>
        <v>*</v>
      </c>
      <c r="N23" s="83" t="str">
        <f>[19]Agosto!$K$17</f>
        <v>*</v>
      </c>
      <c r="O23" s="83" t="str">
        <f>[19]Agosto!$K$18</f>
        <v>*</v>
      </c>
      <c r="P23" s="83" t="str">
        <f>[19]Agosto!$K$19</f>
        <v>*</v>
      </c>
      <c r="Q23" s="83" t="str">
        <f>[19]Agosto!$K$20</f>
        <v>*</v>
      </c>
      <c r="R23" s="83" t="str">
        <f>[19]Agosto!$K$21</f>
        <v>*</v>
      </c>
      <c r="S23" s="83" t="str">
        <f>[19]Agosto!$K$22</f>
        <v>*</v>
      </c>
      <c r="T23" s="83" t="str">
        <f>[19]Agosto!$K$23</f>
        <v>*</v>
      </c>
      <c r="U23" s="83" t="str">
        <f>[19]Agosto!$K$24</f>
        <v>*</v>
      </c>
      <c r="V23" s="83" t="str">
        <f>[19]Agosto!$K$25</f>
        <v>*</v>
      </c>
      <c r="W23" s="17" t="str">
        <f>[19]Agosto!$K$26</f>
        <v>*</v>
      </c>
      <c r="X23" s="17" t="str">
        <f>[19]Agosto!$K$27</f>
        <v>*</v>
      </c>
      <c r="Y23" s="83" t="str">
        <f>[19]Agosto!$K$28</f>
        <v>*</v>
      </c>
      <c r="Z23" s="83" t="str">
        <f>[19]Agosto!$K$29</f>
        <v>*</v>
      </c>
      <c r="AA23" s="83" t="str">
        <f>[19]Agosto!$K$30</f>
        <v>*</v>
      </c>
      <c r="AB23" s="83" t="str">
        <f>[19]Agosto!$K$31</f>
        <v>*</v>
      </c>
      <c r="AC23" s="17" t="str">
        <f>[19]Agosto!$K$32</f>
        <v>*</v>
      </c>
      <c r="AD23" s="17" t="str">
        <f>[19]Agosto!$K$33</f>
        <v>*</v>
      </c>
      <c r="AE23" s="17" t="str">
        <f>[19]Agosto!$K$34</f>
        <v>*</v>
      </c>
      <c r="AF23" s="18" t="str">
        <f>[19]Agosto!$K$35</f>
        <v>*</v>
      </c>
      <c r="AG23" s="28" t="s">
        <v>142</v>
      </c>
      <c r="AH23" s="31" t="s">
        <v>142</v>
      </c>
      <c r="AI23" s="80" t="s">
        <v>142</v>
      </c>
    </row>
    <row r="24" spans="1:37" ht="17.100000000000001" customHeight="1" x14ac:dyDescent="0.2">
      <c r="A24" s="15" t="s">
        <v>14</v>
      </c>
      <c r="B24" s="17">
        <f>[20]Agosto!$K$5</f>
        <v>0</v>
      </c>
      <c r="C24" s="17">
        <f>[20]Agosto!$K$6</f>
        <v>0.2</v>
      </c>
      <c r="D24" s="17">
        <f>[20]Agosto!$K$7</f>
        <v>0</v>
      </c>
      <c r="E24" s="17">
        <f>[20]Agosto!$K$8</f>
        <v>0</v>
      </c>
      <c r="F24" s="17">
        <f>[20]Agosto!$K$9</f>
        <v>0</v>
      </c>
      <c r="G24" s="17">
        <f>[20]Agosto!$K$10</f>
        <v>0.2</v>
      </c>
      <c r="H24" s="17">
        <f>[20]Agosto!$K$11</f>
        <v>0</v>
      </c>
      <c r="I24" s="17">
        <f>[20]Agosto!$K$12</f>
        <v>0</v>
      </c>
      <c r="J24" s="17">
        <f>[20]Agosto!$K$13</f>
        <v>0</v>
      </c>
      <c r="K24" s="17">
        <f>[20]Agosto!$K$14</f>
        <v>0</v>
      </c>
      <c r="L24" s="17">
        <f>[20]Agosto!$K$15</f>
        <v>0</v>
      </c>
      <c r="M24" s="17">
        <f>[20]Agosto!$K$16</f>
        <v>0</v>
      </c>
      <c r="N24" s="17">
        <f>[20]Agosto!$K$17</f>
        <v>44.6</v>
      </c>
      <c r="O24" s="17">
        <f>[20]Agosto!$K$18</f>
        <v>0</v>
      </c>
      <c r="P24" s="17">
        <f>[20]Agosto!$K$19</f>
        <v>0</v>
      </c>
      <c r="Q24" s="17">
        <f>[20]Agosto!$K$20</f>
        <v>0</v>
      </c>
      <c r="R24" s="17">
        <f>[20]Agosto!$K$21</f>
        <v>0</v>
      </c>
      <c r="S24" s="17">
        <f>[20]Agosto!$K$22</f>
        <v>0</v>
      </c>
      <c r="T24" s="17">
        <f>[20]Agosto!$K$23</f>
        <v>0</v>
      </c>
      <c r="U24" s="17">
        <f>[20]Agosto!$K$24</f>
        <v>0</v>
      </c>
      <c r="V24" s="17">
        <f>[20]Agosto!$K$25</f>
        <v>0</v>
      </c>
      <c r="W24" s="17">
        <f>[20]Agosto!$K$26</f>
        <v>0</v>
      </c>
      <c r="X24" s="17">
        <f>[20]Agosto!$K$27</f>
        <v>0</v>
      </c>
      <c r="Y24" s="17">
        <f>[20]Agosto!$K$28</f>
        <v>0</v>
      </c>
      <c r="Z24" s="17">
        <f>[20]Agosto!$K$29</f>
        <v>0</v>
      </c>
      <c r="AA24" s="17">
        <f>[20]Agosto!$K$30</f>
        <v>0</v>
      </c>
      <c r="AB24" s="17">
        <f>[20]Agosto!$K$31</f>
        <v>0</v>
      </c>
      <c r="AC24" s="17">
        <f>[20]Agosto!$K$32</f>
        <v>0</v>
      </c>
      <c r="AD24" s="17">
        <f>[20]Agosto!$K$33</f>
        <v>0</v>
      </c>
      <c r="AE24" s="17">
        <f>[20]Agosto!$K$34</f>
        <v>0</v>
      </c>
      <c r="AF24" s="18">
        <f>[20]Agosto!$K$35</f>
        <v>0</v>
      </c>
      <c r="AG24" s="28">
        <f t="shared" si="6"/>
        <v>45</v>
      </c>
      <c r="AH24" s="31">
        <f t="shared" si="7"/>
        <v>44.6</v>
      </c>
      <c r="AI24" s="80">
        <f t="shared" si="1"/>
        <v>28</v>
      </c>
    </row>
    <row r="25" spans="1:37" ht="17.100000000000001" customHeight="1" x14ac:dyDescent="0.2">
      <c r="A25" s="15" t="s">
        <v>15</v>
      </c>
      <c r="B25" s="17">
        <f>[21]Agosto!$K$5</f>
        <v>0</v>
      </c>
      <c r="C25" s="17">
        <f>[21]Agosto!$K$6</f>
        <v>0</v>
      </c>
      <c r="D25" s="17">
        <f>[21]Agosto!$K$7</f>
        <v>0</v>
      </c>
      <c r="E25" s="17">
        <f>[21]Agosto!$K$8</f>
        <v>0</v>
      </c>
      <c r="F25" s="17">
        <f>[21]Agosto!$K$9</f>
        <v>0</v>
      </c>
      <c r="G25" s="17">
        <f>[21]Agosto!$K$10</f>
        <v>0</v>
      </c>
      <c r="H25" s="17">
        <f>[21]Agosto!$K$11</f>
        <v>0</v>
      </c>
      <c r="I25" s="17">
        <f>[21]Agosto!$K$12</f>
        <v>0</v>
      </c>
      <c r="J25" s="17">
        <f>[21]Agosto!$K$13</f>
        <v>0.4</v>
      </c>
      <c r="K25" s="17">
        <f>[21]Agosto!$K$14</f>
        <v>0</v>
      </c>
      <c r="L25" s="17">
        <f>[21]Agosto!$K$15</f>
        <v>0</v>
      </c>
      <c r="M25" s="17">
        <f>[21]Agosto!$K$16</f>
        <v>0</v>
      </c>
      <c r="N25" s="17">
        <f>[21]Agosto!$K$17</f>
        <v>18</v>
      </c>
      <c r="O25" s="17">
        <f>[21]Agosto!$K$18</f>
        <v>0</v>
      </c>
      <c r="P25" s="17">
        <f>[21]Agosto!$K$19</f>
        <v>0</v>
      </c>
      <c r="Q25" s="17">
        <f>[21]Agosto!$K$20</f>
        <v>0</v>
      </c>
      <c r="R25" s="17">
        <f>[21]Agosto!$K$21</f>
        <v>0.60000000000000009</v>
      </c>
      <c r="S25" s="17">
        <f>[21]Agosto!$K$22</f>
        <v>0</v>
      </c>
      <c r="T25" s="17">
        <f>[21]Agosto!$K$23</f>
        <v>0</v>
      </c>
      <c r="U25" s="17">
        <f>[21]Agosto!$K$24</f>
        <v>0</v>
      </c>
      <c r="V25" s="17">
        <f>[21]Agosto!$K$25</f>
        <v>0</v>
      </c>
      <c r="W25" s="17">
        <f>[21]Agosto!$K$26</f>
        <v>0</v>
      </c>
      <c r="X25" s="17">
        <f>[21]Agosto!$K$27</f>
        <v>0</v>
      </c>
      <c r="Y25" s="17">
        <f>[21]Agosto!$K$28</f>
        <v>0</v>
      </c>
      <c r="Z25" s="17">
        <f>[21]Agosto!$K$29</f>
        <v>0</v>
      </c>
      <c r="AA25" s="17">
        <f>[21]Agosto!$K$30</f>
        <v>0</v>
      </c>
      <c r="AB25" s="17">
        <f>[21]Agosto!$K$31</f>
        <v>0</v>
      </c>
      <c r="AC25" s="17">
        <f>[21]Agosto!$K$32</f>
        <v>0</v>
      </c>
      <c r="AD25" s="17">
        <f>[21]Agosto!$K$33</f>
        <v>0</v>
      </c>
      <c r="AE25" s="17">
        <f>[21]Agosto!$K$34</f>
        <v>0</v>
      </c>
      <c r="AF25" s="18">
        <f>[21]Agosto!$K$35</f>
        <v>0</v>
      </c>
      <c r="AG25" s="28">
        <f t="shared" si="6"/>
        <v>19</v>
      </c>
      <c r="AH25" s="31">
        <f t="shared" si="7"/>
        <v>18</v>
      </c>
      <c r="AI25" s="80">
        <f t="shared" si="1"/>
        <v>28</v>
      </c>
      <c r="AJ25" s="23" t="s">
        <v>51</v>
      </c>
    </row>
    <row r="26" spans="1:37" ht="17.100000000000001" customHeight="1" x14ac:dyDescent="0.2">
      <c r="A26" s="15" t="s">
        <v>16</v>
      </c>
      <c r="B26" s="17">
        <f>[22]Agosto!$K$5</f>
        <v>0</v>
      </c>
      <c r="C26" s="17">
        <f>[22]Agosto!$K$6</f>
        <v>0</v>
      </c>
      <c r="D26" s="17">
        <f>[22]Agosto!$K$7</f>
        <v>0</v>
      </c>
      <c r="E26" s="17">
        <f>[22]Agosto!$K$8</f>
        <v>0</v>
      </c>
      <c r="F26" s="17">
        <f>[22]Agosto!$K$9</f>
        <v>0</v>
      </c>
      <c r="G26" s="17">
        <f>[22]Agosto!$K$10</f>
        <v>0</v>
      </c>
      <c r="H26" s="17">
        <f>[22]Agosto!$K$11</f>
        <v>0</v>
      </c>
      <c r="I26" s="17">
        <f>[22]Agosto!$K$12</f>
        <v>0</v>
      </c>
      <c r="J26" s="17">
        <f>[22]Agosto!$K$13</f>
        <v>0</v>
      </c>
      <c r="K26" s="17">
        <f>[22]Agosto!$K$14</f>
        <v>0</v>
      </c>
      <c r="L26" s="17">
        <f>[22]Agosto!$K$15</f>
        <v>0</v>
      </c>
      <c r="M26" s="17">
        <f>[22]Agosto!$K$16</f>
        <v>0</v>
      </c>
      <c r="N26" s="17">
        <f>[22]Agosto!$K$17</f>
        <v>32.199999999999996</v>
      </c>
      <c r="O26" s="17">
        <f>[22]Agosto!$K$18</f>
        <v>0</v>
      </c>
      <c r="P26" s="17">
        <f>[22]Agosto!$K$19</f>
        <v>0</v>
      </c>
      <c r="Q26" s="17">
        <f>[22]Agosto!$K$20</f>
        <v>0</v>
      </c>
      <c r="R26" s="17">
        <f>[22]Agosto!$K$21</f>
        <v>0</v>
      </c>
      <c r="S26" s="17">
        <f>[22]Agosto!$K$22</f>
        <v>0</v>
      </c>
      <c r="T26" s="17">
        <f>[22]Agosto!$K$23</f>
        <v>0</v>
      </c>
      <c r="U26" s="17">
        <f>[22]Agosto!$K$24</f>
        <v>0</v>
      </c>
      <c r="V26" s="17">
        <f>[22]Agosto!$K$25</f>
        <v>0</v>
      </c>
      <c r="W26" s="17">
        <f>[22]Agosto!$K$26</f>
        <v>0</v>
      </c>
      <c r="X26" s="17">
        <f>[22]Agosto!$K$27</f>
        <v>0</v>
      </c>
      <c r="Y26" s="17">
        <f>[22]Agosto!$K$28</f>
        <v>0</v>
      </c>
      <c r="Z26" s="17">
        <f>[22]Agosto!$K$29</f>
        <v>0</v>
      </c>
      <c r="AA26" s="17">
        <f>[22]Agosto!$K$30</f>
        <v>0</v>
      </c>
      <c r="AB26" s="17">
        <f>[22]Agosto!$K$31</f>
        <v>0</v>
      </c>
      <c r="AC26" s="17">
        <f>[22]Agosto!$K$32</f>
        <v>0</v>
      </c>
      <c r="AD26" s="17">
        <f>[22]Agosto!$K$33</f>
        <v>0</v>
      </c>
      <c r="AE26" s="17">
        <f>[22]Agosto!$K$34</f>
        <v>0</v>
      </c>
      <c r="AF26" s="18">
        <f>[22]Agosto!$K$35</f>
        <v>0</v>
      </c>
      <c r="AG26" s="28">
        <f t="shared" si="6"/>
        <v>32.199999999999996</v>
      </c>
      <c r="AH26" s="31">
        <f t="shared" si="7"/>
        <v>32.199999999999996</v>
      </c>
      <c r="AI26" s="80">
        <f t="shared" si="1"/>
        <v>30</v>
      </c>
    </row>
    <row r="27" spans="1:37" ht="17.100000000000001" customHeight="1" x14ac:dyDescent="0.2">
      <c r="A27" s="15" t="s">
        <v>17</v>
      </c>
      <c r="B27" s="17">
        <f>[23]Agosto!$K$5</f>
        <v>0</v>
      </c>
      <c r="C27" s="17">
        <f>[23]Agosto!$K$6</f>
        <v>0</v>
      </c>
      <c r="D27" s="17">
        <f>[23]Agosto!$K$7</f>
        <v>0</v>
      </c>
      <c r="E27" s="17">
        <f>[23]Agosto!$K$8</f>
        <v>0</v>
      </c>
      <c r="F27" s="17">
        <f>[23]Agosto!$K$9</f>
        <v>0</v>
      </c>
      <c r="G27" s="17">
        <f>[23]Agosto!$K$10</f>
        <v>0</v>
      </c>
      <c r="H27" s="17">
        <f>[23]Agosto!$K$11</f>
        <v>0</v>
      </c>
      <c r="I27" s="17">
        <f>[23]Agosto!$K$12</f>
        <v>0</v>
      </c>
      <c r="J27" s="17">
        <f>[23]Agosto!$K$13</f>
        <v>0</v>
      </c>
      <c r="K27" s="17">
        <f>[23]Agosto!$K$14</f>
        <v>0</v>
      </c>
      <c r="L27" s="17">
        <f>[23]Agosto!$K$15</f>
        <v>0</v>
      </c>
      <c r="M27" s="17">
        <f>[23]Agosto!$K$16</f>
        <v>0</v>
      </c>
      <c r="N27" s="17">
        <f>[23]Agosto!$K$17</f>
        <v>10.399999999999999</v>
      </c>
      <c r="O27" s="17">
        <f>[23]Agosto!$K$18</f>
        <v>0.4</v>
      </c>
      <c r="P27" s="17">
        <f>[23]Agosto!$K$19</f>
        <v>0</v>
      </c>
      <c r="Q27" s="17">
        <f>[23]Agosto!$K$20</f>
        <v>0</v>
      </c>
      <c r="R27" s="17">
        <f>[23]Agosto!$K$21</f>
        <v>0</v>
      </c>
      <c r="S27" s="17">
        <f>[23]Agosto!$K$22</f>
        <v>0</v>
      </c>
      <c r="T27" s="17">
        <f>[23]Agosto!$K$23</f>
        <v>0</v>
      </c>
      <c r="U27" s="17">
        <f>[23]Agosto!$K$24</f>
        <v>0</v>
      </c>
      <c r="V27" s="17">
        <f>[23]Agosto!$K$25</f>
        <v>0</v>
      </c>
      <c r="W27" s="17">
        <f>[23]Agosto!$K$26</f>
        <v>0</v>
      </c>
      <c r="X27" s="17">
        <f>[23]Agosto!$K$27</f>
        <v>0</v>
      </c>
      <c r="Y27" s="17">
        <f>[23]Agosto!$K$28</f>
        <v>0</v>
      </c>
      <c r="Z27" s="17">
        <f>[23]Agosto!$K$29</f>
        <v>0</v>
      </c>
      <c r="AA27" s="17">
        <f>[23]Agosto!$K$30</f>
        <v>0</v>
      </c>
      <c r="AB27" s="17">
        <f>[23]Agosto!$K$31</f>
        <v>0</v>
      </c>
      <c r="AC27" s="17">
        <f>[23]Agosto!$K$32</f>
        <v>0</v>
      </c>
      <c r="AD27" s="17">
        <f>[23]Agosto!$K$33</f>
        <v>0</v>
      </c>
      <c r="AE27" s="17">
        <f>[23]Agosto!$K$34</f>
        <v>0</v>
      </c>
      <c r="AF27" s="18">
        <f>[23]Agosto!$K$35</f>
        <v>0</v>
      </c>
      <c r="AG27" s="28">
        <f t="shared" si="6"/>
        <v>10.799999999999999</v>
      </c>
      <c r="AH27" s="31">
        <f t="shared" si="7"/>
        <v>10.399999999999999</v>
      </c>
      <c r="AI27" s="80">
        <f t="shared" si="1"/>
        <v>29</v>
      </c>
    </row>
    <row r="28" spans="1:37" ht="17.100000000000001" customHeight="1" x14ac:dyDescent="0.2">
      <c r="A28" s="15" t="s">
        <v>18</v>
      </c>
      <c r="B28" s="17">
        <f>[24]Agosto!$K$5</f>
        <v>0</v>
      </c>
      <c r="C28" s="17">
        <f>[24]Agosto!$K$6</f>
        <v>0</v>
      </c>
      <c r="D28" s="17">
        <f>[24]Agosto!$K$7</f>
        <v>0</v>
      </c>
      <c r="E28" s="17">
        <f>[24]Agosto!$K$8</f>
        <v>0</v>
      </c>
      <c r="F28" s="17">
        <f>[24]Agosto!$K$9</f>
        <v>0</v>
      </c>
      <c r="G28" s="17">
        <f>[24]Agosto!$K$10</f>
        <v>0</v>
      </c>
      <c r="H28" s="17">
        <f>[24]Agosto!$K$11</f>
        <v>0</v>
      </c>
      <c r="I28" s="17">
        <f>[24]Agosto!$K$12</f>
        <v>0</v>
      </c>
      <c r="J28" s="17">
        <f>[24]Agosto!$K$13</f>
        <v>0</v>
      </c>
      <c r="K28" s="17">
        <f>[24]Agosto!$K$14</f>
        <v>0</v>
      </c>
      <c r="L28" s="17">
        <f>[24]Agosto!$K$15</f>
        <v>0</v>
      </c>
      <c r="M28" s="17">
        <f>[24]Agosto!$K$16</f>
        <v>0</v>
      </c>
      <c r="N28" s="17">
        <f>[24]Agosto!$K$17</f>
        <v>0</v>
      </c>
      <c r="O28" s="17">
        <f>[24]Agosto!$K$18</f>
        <v>0</v>
      </c>
      <c r="P28" s="17">
        <f>[24]Agosto!$K$19</f>
        <v>0</v>
      </c>
      <c r="Q28" s="17">
        <f>[24]Agosto!$K$20</f>
        <v>0</v>
      </c>
      <c r="R28" s="17">
        <f>[24]Agosto!$K$21</f>
        <v>0</v>
      </c>
      <c r="S28" s="17">
        <f>[24]Agosto!$K$22</f>
        <v>0</v>
      </c>
      <c r="T28" s="17">
        <f>[24]Agosto!$K$23</f>
        <v>0</v>
      </c>
      <c r="U28" s="17">
        <f>[24]Agosto!$K$24</f>
        <v>0</v>
      </c>
      <c r="V28" s="17">
        <f>[24]Agosto!$K$25</f>
        <v>0</v>
      </c>
      <c r="W28" s="17">
        <f>[24]Agosto!$K$26</f>
        <v>0</v>
      </c>
      <c r="X28" s="17">
        <f>[24]Agosto!$K$27</f>
        <v>0</v>
      </c>
      <c r="Y28" s="17">
        <f>[24]Agosto!$K$28</f>
        <v>0</v>
      </c>
      <c r="Z28" s="17">
        <f>[24]Agosto!$K$29</f>
        <v>0</v>
      </c>
      <c r="AA28" s="17">
        <f>[24]Agosto!$K$30</f>
        <v>0</v>
      </c>
      <c r="AB28" s="17">
        <f>[24]Agosto!$K$31</f>
        <v>0</v>
      </c>
      <c r="AC28" s="17">
        <f>[24]Agosto!$K$32</f>
        <v>0</v>
      </c>
      <c r="AD28" s="17">
        <f>[24]Agosto!$K$33</f>
        <v>0</v>
      </c>
      <c r="AE28" s="17">
        <f>[24]Agosto!$K$34</f>
        <v>0</v>
      </c>
      <c r="AF28" s="18">
        <f>[24]Agosto!$K$35</f>
        <v>0</v>
      </c>
      <c r="AG28" s="28">
        <f t="shared" si="6"/>
        <v>0</v>
      </c>
      <c r="AH28" s="31">
        <f t="shared" si="7"/>
        <v>0</v>
      </c>
      <c r="AI28" s="80">
        <f t="shared" si="1"/>
        <v>31</v>
      </c>
    </row>
    <row r="29" spans="1:37" ht="17.100000000000001" customHeight="1" x14ac:dyDescent="0.2">
      <c r="A29" s="15" t="s">
        <v>19</v>
      </c>
      <c r="B29" s="17">
        <f>[25]Agosto!$K$5</f>
        <v>0</v>
      </c>
      <c r="C29" s="17">
        <f>[25]Agosto!$K$6</f>
        <v>0</v>
      </c>
      <c r="D29" s="17">
        <f>[25]Agosto!$K$7</f>
        <v>0</v>
      </c>
      <c r="E29" s="17">
        <f>[25]Agosto!$K$8</f>
        <v>0</v>
      </c>
      <c r="F29" s="17">
        <f>[25]Agosto!$K$9</f>
        <v>0</v>
      </c>
      <c r="G29" s="17">
        <f>[25]Agosto!$K$10</f>
        <v>0</v>
      </c>
      <c r="H29" s="17">
        <f>[25]Agosto!$K$11</f>
        <v>0</v>
      </c>
      <c r="I29" s="17">
        <f>[25]Agosto!$K$12</f>
        <v>0</v>
      </c>
      <c r="J29" s="17">
        <f>[25]Agosto!$K$13</f>
        <v>0</v>
      </c>
      <c r="K29" s="17">
        <f>[25]Agosto!$K$14</f>
        <v>0</v>
      </c>
      <c r="L29" s="17">
        <f>[25]Agosto!$K$15</f>
        <v>0</v>
      </c>
      <c r="M29" s="17">
        <f>[25]Agosto!$K$16</f>
        <v>0</v>
      </c>
      <c r="N29" s="17">
        <f>[25]Agosto!$K$17</f>
        <v>20.200000000000003</v>
      </c>
      <c r="O29" s="17">
        <f>[25]Agosto!$K$18</f>
        <v>0</v>
      </c>
      <c r="P29" s="17">
        <f>[25]Agosto!$K$19</f>
        <v>0</v>
      </c>
      <c r="Q29" s="17">
        <f>[25]Agosto!$K$20</f>
        <v>0</v>
      </c>
      <c r="R29" s="17">
        <f>[25]Agosto!$K$21</f>
        <v>0</v>
      </c>
      <c r="S29" s="17">
        <f>[25]Agosto!$K$22</f>
        <v>0</v>
      </c>
      <c r="T29" s="17">
        <f>[25]Agosto!$K$23</f>
        <v>0</v>
      </c>
      <c r="U29" s="17">
        <f>[25]Agosto!$K$24</f>
        <v>0</v>
      </c>
      <c r="V29" s="17">
        <f>[25]Agosto!$K$25</f>
        <v>0</v>
      </c>
      <c r="W29" s="17">
        <f>[25]Agosto!$K$26</f>
        <v>0</v>
      </c>
      <c r="X29" s="17">
        <f>[25]Agosto!$K$27</f>
        <v>0</v>
      </c>
      <c r="Y29" s="17">
        <f>[25]Agosto!$K$28</f>
        <v>0</v>
      </c>
      <c r="Z29" s="17">
        <f>[25]Agosto!$K$29</f>
        <v>0.8</v>
      </c>
      <c r="AA29" s="17">
        <f>[25]Agosto!$K$30</f>
        <v>0</v>
      </c>
      <c r="AB29" s="17">
        <f>[25]Agosto!$K$31</f>
        <v>0</v>
      </c>
      <c r="AC29" s="17">
        <f>[25]Agosto!$K$32</f>
        <v>0</v>
      </c>
      <c r="AD29" s="17">
        <f>[25]Agosto!$K$33</f>
        <v>0</v>
      </c>
      <c r="AE29" s="17">
        <f>[25]Agosto!$K$34</f>
        <v>0</v>
      </c>
      <c r="AF29" s="18">
        <f>[25]Agosto!$K$35</f>
        <v>0</v>
      </c>
      <c r="AG29" s="28">
        <f t="shared" si="6"/>
        <v>21.000000000000004</v>
      </c>
      <c r="AH29" s="31">
        <f t="shared" si="7"/>
        <v>20.200000000000003</v>
      </c>
      <c r="AI29" s="80">
        <f t="shared" si="1"/>
        <v>29</v>
      </c>
    </row>
    <row r="30" spans="1:37" ht="17.100000000000001" customHeight="1" x14ac:dyDescent="0.2">
      <c r="A30" s="15" t="s">
        <v>31</v>
      </c>
      <c r="B30" s="17">
        <f>[26]Agosto!$K$5</f>
        <v>0</v>
      </c>
      <c r="C30" s="17">
        <f>[26]Agosto!$K$6</f>
        <v>0</v>
      </c>
      <c r="D30" s="17">
        <f>[26]Agosto!$K$7</f>
        <v>0</v>
      </c>
      <c r="E30" s="17">
        <f>[26]Agosto!$K$8</f>
        <v>0</v>
      </c>
      <c r="F30" s="17">
        <f>[26]Agosto!$K$9</f>
        <v>0</v>
      </c>
      <c r="G30" s="17">
        <f>[26]Agosto!$K$10</f>
        <v>0</v>
      </c>
      <c r="H30" s="17">
        <f>[26]Agosto!$K$11</f>
        <v>0</v>
      </c>
      <c r="I30" s="17">
        <f>[26]Agosto!$K$12</f>
        <v>0</v>
      </c>
      <c r="J30" s="17">
        <f>[26]Agosto!$K$13</f>
        <v>0</v>
      </c>
      <c r="K30" s="17">
        <f>[26]Agosto!$K$14</f>
        <v>0</v>
      </c>
      <c r="L30" s="17">
        <f>[26]Agosto!$K$15</f>
        <v>0</v>
      </c>
      <c r="M30" s="17">
        <f>[26]Agosto!$K$16</f>
        <v>0</v>
      </c>
      <c r="N30" s="17">
        <f>[26]Agosto!$K$17</f>
        <v>17</v>
      </c>
      <c r="O30" s="17">
        <f>[26]Agosto!$K$18</f>
        <v>0</v>
      </c>
      <c r="P30" s="17">
        <f>[26]Agosto!$K$19</f>
        <v>0</v>
      </c>
      <c r="Q30" s="17">
        <f>[26]Agosto!$K$20</f>
        <v>0</v>
      </c>
      <c r="R30" s="17">
        <f>[26]Agosto!$K$21</f>
        <v>0</v>
      </c>
      <c r="S30" s="17">
        <f>[26]Agosto!$K$22</f>
        <v>0</v>
      </c>
      <c r="T30" s="17">
        <f>[26]Agosto!$K$23</f>
        <v>0</v>
      </c>
      <c r="U30" s="17">
        <f>[26]Agosto!$K$24</f>
        <v>0</v>
      </c>
      <c r="V30" s="17">
        <f>[26]Agosto!$K$25</f>
        <v>0</v>
      </c>
      <c r="W30" s="17">
        <f>[26]Agosto!$K$26</f>
        <v>0</v>
      </c>
      <c r="X30" s="17">
        <f>[26]Agosto!$K$27</f>
        <v>0</v>
      </c>
      <c r="Y30" s="17">
        <f>[26]Agosto!$K$28</f>
        <v>0</v>
      </c>
      <c r="Z30" s="17">
        <f>[26]Agosto!$K$29</f>
        <v>1.4</v>
      </c>
      <c r="AA30" s="17">
        <f>[26]Agosto!$K$30</f>
        <v>0.4</v>
      </c>
      <c r="AB30" s="17">
        <f>[26]Agosto!$K$31</f>
        <v>0</v>
      </c>
      <c r="AC30" s="17">
        <f>[26]Agosto!$K$32</f>
        <v>0</v>
      </c>
      <c r="AD30" s="17">
        <f>[26]Agosto!$K$33</f>
        <v>0</v>
      </c>
      <c r="AE30" s="17">
        <f>[26]Agosto!$K$34</f>
        <v>0</v>
      </c>
      <c r="AF30" s="18">
        <f>[26]Agosto!$K$35</f>
        <v>0</v>
      </c>
      <c r="AG30" s="28">
        <f t="shared" ref="AG30" si="10">SUM(B30:AF30)</f>
        <v>18.799999999999997</v>
      </c>
      <c r="AH30" s="31">
        <f t="shared" ref="AH30" si="11">MAX(B30:AF30)</f>
        <v>17</v>
      </c>
      <c r="AI30" s="80">
        <f t="shared" si="1"/>
        <v>28</v>
      </c>
    </row>
    <row r="31" spans="1:37" ht="17.100000000000001" customHeight="1" x14ac:dyDescent="0.2">
      <c r="A31" s="15" t="s">
        <v>48</v>
      </c>
      <c r="B31" s="17">
        <f>[27]Agosto!$K$5</f>
        <v>0</v>
      </c>
      <c r="C31" s="17">
        <f>[27]Agosto!$K$6</f>
        <v>0</v>
      </c>
      <c r="D31" s="17">
        <f>[27]Agosto!$K$7</f>
        <v>0</v>
      </c>
      <c r="E31" s="17">
        <f>[27]Agosto!$K$8</f>
        <v>0</v>
      </c>
      <c r="F31" s="17">
        <f>[27]Agosto!$K$9</f>
        <v>0</v>
      </c>
      <c r="G31" s="17">
        <f>[27]Agosto!$K$10</f>
        <v>0</v>
      </c>
      <c r="H31" s="17">
        <f>[27]Agosto!$K$11</f>
        <v>0</v>
      </c>
      <c r="I31" s="17">
        <f>[27]Agosto!$K$12</f>
        <v>0</v>
      </c>
      <c r="J31" s="17">
        <f>[27]Agosto!$K$13</f>
        <v>0.2</v>
      </c>
      <c r="K31" s="17">
        <f>[27]Agosto!$K$14</f>
        <v>0</v>
      </c>
      <c r="L31" s="17">
        <f>[27]Agosto!$K$15</f>
        <v>0</v>
      </c>
      <c r="M31" s="17">
        <f>[27]Agosto!$K$16</f>
        <v>0</v>
      </c>
      <c r="N31" s="17">
        <f>[27]Agosto!$K$17</f>
        <v>0</v>
      </c>
      <c r="O31" s="17">
        <f>[27]Agosto!$K$18</f>
        <v>0</v>
      </c>
      <c r="P31" s="17">
        <f>[27]Agosto!$K$19</f>
        <v>0</v>
      </c>
      <c r="Q31" s="17">
        <f>[27]Agosto!$K$20</f>
        <v>0</v>
      </c>
      <c r="R31" s="17">
        <f>[27]Agosto!$K$21</f>
        <v>0</v>
      </c>
      <c r="S31" s="17">
        <f>[27]Agosto!$K$22</f>
        <v>0</v>
      </c>
      <c r="T31" s="17">
        <f>[27]Agosto!$K$23</f>
        <v>0</v>
      </c>
      <c r="U31" s="17">
        <f>[27]Agosto!$K$24</f>
        <v>0</v>
      </c>
      <c r="V31" s="17">
        <f>[27]Agosto!$K$25</f>
        <v>0</v>
      </c>
      <c r="W31" s="17">
        <f>[27]Agosto!$K$26</f>
        <v>0</v>
      </c>
      <c r="X31" s="17">
        <f>[27]Agosto!$K$27</f>
        <v>0</v>
      </c>
      <c r="Y31" s="17">
        <f>[27]Agosto!$K$28</f>
        <v>0</v>
      </c>
      <c r="Z31" s="17">
        <f>[27]Agosto!$K$29</f>
        <v>0</v>
      </c>
      <c r="AA31" s="17">
        <f>[27]Agosto!$K$30</f>
        <v>0</v>
      </c>
      <c r="AB31" s="17">
        <f>[27]Agosto!$K$31</f>
        <v>0</v>
      </c>
      <c r="AC31" s="17">
        <f>[27]Agosto!$K$32</f>
        <v>0</v>
      </c>
      <c r="AD31" s="17">
        <f>[27]Agosto!$K$33</f>
        <v>0</v>
      </c>
      <c r="AE31" s="17">
        <f>[27]Agosto!$K$34</f>
        <v>0</v>
      </c>
      <c r="AF31" s="17">
        <f>[27]Agosto!$K$35</f>
        <v>0</v>
      </c>
      <c r="AG31" s="28">
        <f t="shared" ref="AG31" si="12">SUM(B31:AF31)</f>
        <v>0.2</v>
      </c>
      <c r="AH31" s="31">
        <f>MAX(B31:AF31)</f>
        <v>0.2</v>
      </c>
      <c r="AI31" s="80">
        <f t="shared" si="1"/>
        <v>30</v>
      </c>
      <c r="AJ31" s="23" t="s">
        <v>51</v>
      </c>
    </row>
    <row r="32" spans="1:37" ht="17.100000000000001" customHeight="1" x14ac:dyDescent="0.2">
      <c r="A32" s="15" t="s">
        <v>20</v>
      </c>
      <c r="B32" s="17">
        <f>[28]Agosto!$K$5</f>
        <v>0</v>
      </c>
      <c r="C32" s="17">
        <f>[28]Agosto!$K$6</f>
        <v>0</v>
      </c>
      <c r="D32" s="17">
        <f>[28]Agosto!$K$7</f>
        <v>0</v>
      </c>
      <c r="E32" s="17">
        <f>[28]Agosto!$K$8</f>
        <v>0</v>
      </c>
      <c r="F32" s="17">
        <f>[28]Agosto!$K$9</f>
        <v>0</v>
      </c>
      <c r="G32" s="17">
        <f>[28]Agosto!$K$10</f>
        <v>0</v>
      </c>
      <c r="H32" s="17">
        <f>[28]Agosto!$K$11</f>
        <v>0</v>
      </c>
      <c r="I32" s="17">
        <f>[28]Agosto!$K$12</f>
        <v>0</v>
      </c>
      <c r="J32" s="17">
        <f>[28]Agosto!$K$13</f>
        <v>0</v>
      </c>
      <c r="K32" s="17">
        <f>[28]Agosto!$K$14</f>
        <v>0</v>
      </c>
      <c r="L32" s="17">
        <f>[28]Agosto!$K$15</f>
        <v>0</v>
      </c>
      <c r="M32" s="17">
        <f>[28]Agosto!$K$16</f>
        <v>0</v>
      </c>
      <c r="N32" s="17">
        <f>[28]Agosto!$K$17</f>
        <v>0</v>
      </c>
      <c r="O32" s="17">
        <f>[28]Agosto!$K$18</f>
        <v>0</v>
      </c>
      <c r="P32" s="17">
        <f>[28]Agosto!$K$19</f>
        <v>0</v>
      </c>
      <c r="Q32" s="17">
        <f>[28]Agosto!$K$20</f>
        <v>0</v>
      </c>
      <c r="R32" s="17">
        <f>[28]Agosto!$K$21</f>
        <v>0</v>
      </c>
      <c r="S32" s="17">
        <f>[28]Agosto!$K$22</f>
        <v>0</v>
      </c>
      <c r="T32" s="17">
        <f>[28]Agosto!$K$23</f>
        <v>0</v>
      </c>
      <c r="U32" s="17">
        <f>[28]Agosto!$K$24</f>
        <v>0</v>
      </c>
      <c r="V32" s="17">
        <f>[28]Agosto!$K$25</f>
        <v>0</v>
      </c>
      <c r="W32" s="17">
        <f>[28]Agosto!$K$26</f>
        <v>0</v>
      </c>
      <c r="X32" s="17">
        <f>[28]Agosto!$K$27</f>
        <v>0</v>
      </c>
      <c r="Y32" s="17">
        <f>[28]Agosto!$K$28</f>
        <v>0</v>
      </c>
      <c r="Z32" s="17">
        <f>[28]Agosto!$K$29</f>
        <v>0</v>
      </c>
      <c r="AA32" s="17">
        <f>[28]Agosto!$K$30</f>
        <v>0</v>
      </c>
      <c r="AB32" s="17">
        <f>[28]Agosto!$K$31</f>
        <v>0</v>
      </c>
      <c r="AC32" s="17">
        <f>[28]Agosto!$K$32</f>
        <v>0</v>
      </c>
      <c r="AD32" s="17">
        <f>[28]Agosto!$K$33</f>
        <v>0</v>
      </c>
      <c r="AE32" s="17">
        <f>[28]Agosto!$K$34</f>
        <v>0</v>
      </c>
      <c r="AF32" s="17">
        <f>[28]Agosto!$K$35</f>
        <v>0</v>
      </c>
      <c r="AG32" s="28">
        <f t="shared" si="6"/>
        <v>0</v>
      </c>
      <c r="AH32" s="31">
        <f t="shared" si="7"/>
        <v>0</v>
      </c>
      <c r="AI32" s="80">
        <f>COUNTIF(B32:AF32,"=0,0")</f>
        <v>31</v>
      </c>
    </row>
    <row r="33" spans="1:35" s="5" customFormat="1" ht="17.100000000000001" customHeight="1" x14ac:dyDescent="0.2">
      <c r="A33" s="24" t="s">
        <v>33</v>
      </c>
      <c r="B33" s="25">
        <f t="shared" ref="B33:AH33" si="13">MAX(B5:B32)</f>
        <v>0</v>
      </c>
      <c r="C33" s="25">
        <f t="shared" si="13"/>
        <v>0.2</v>
      </c>
      <c r="D33" s="25">
        <f t="shared" si="13"/>
        <v>0</v>
      </c>
      <c r="E33" s="25">
        <f t="shared" si="13"/>
        <v>0</v>
      </c>
      <c r="F33" s="25">
        <f t="shared" si="13"/>
        <v>0</v>
      </c>
      <c r="G33" s="25">
        <f t="shared" si="13"/>
        <v>0.2</v>
      </c>
      <c r="H33" s="25">
        <f t="shared" si="13"/>
        <v>0</v>
      </c>
      <c r="I33" s="25">
        <f t="shared" si="13"/>
        <v>0.4</v>
      </c>
      <c r="J33" s="25">
        <f t="shared" si="13"/>
        <v>0.4</v>
      </c>
      <c r="K33" s="25">
        <f t="shared" si="13"/>
        <v>0.2</v>
      </c>
      <c r="L33" s="25">
        <f t="shared" si="13"/>
        <v>0</v>
      </c>
      <c r="M33" s="25">
        <f t="shared" si="13"/>
        <v>0</v>
      </c>
      <c r="N33" s="25">
        <f t="shared" si="13"/>
        <v>44.6</v>
      </c>
      <c r="O33" s="25">
        <f t="shared" si="13"/>
        <v>0.4</v>
      </c>
      <c r="P33" s="25">
        <f t="shared" si="13"/>
        <v>0</v>
      </c>
      <c r="Q33" s="25">
        <f t="shared" si="13"/>
        <v>0</v>
      </c>
      <c r="R33" s="25">
        <f t="shared" si="13"/>
        <v>2.8000000000000003</v>
      </c>
      <c r="S33" s="25">
        <f t="shared" si="13"/>
        <v>6.0000000000000009</v>
      </c>
      <c r="T33" s="25">
        <f t="shared" si="13"/>
        <v>0.2</v>
      </c>
      <c r="U33" s="25">
        <f t="shared" si="13"/>
        <v>0.2</v>
      </c>
      <c r="V33" s="25">
        <f t="shared" si="13"/>
        <v>0.2</v>
      </c>
      <c r="W33" s="25">
        <f t="shared" si="13"/>
        <v>0</v>
      </c>
      <c r="X33" s="25">
        <f t="shared" si="13"/>
        <v>0</v>
      </c>
      <c r="Y33" s="25">
        <f t="shared" si="13"/>
        <v>0</v>
      </c>
      <c r="Z33" s="25">
        <f t="shared" si="13"/>
        <v>6.2</v>
      </c>
      <c r="AA33" s="25">
        <f t="shared" si="13"/>
        <v>8.4</v>
      </c>
      <c r="AB33" s="25">
        <f t="shared" si="13"/>
        <v>0</v>
      </c>
      <c r="AC33" s="25">
        <f t="shared" si="13"/>
        <v>0</v>
      </c>
      <c r="AD33" s="25">
        <f t="shared" si="13"/>
        <v>0</v>
      </c>
      <c r="AE33" s="25">
        <f t="shared" si="13"/>
        <v>0</v>
      </c>
      <c r="AF33" s="25">
        <f t="shared" si="13"/>
        <v>0.4</v>
      </c>
      <c r="AG33" s="27">
        <f t="shared" si="13"/>
        <v>46.8</v>
      </c>
      <c r="AH33" s="35">
        <f t="shared" si="13"/>
        <v>44.6</v>
      </c>
      <c r="AI33" s="106"/>
    </row>
    <row r="34" spans="1:35" s="11" customFormat="1" x14ac:dyDescent="0.2">
      <c r="A34" s="39" t="s">
        <v>36</v>
      </c>
      <c r="B34" s="40">
        <f t="shared" ref="B34:AG34" si="14">SUM(B5:B32)</f>
        <v>0</v>
      </c>
      <c r="C34" s="40">
        <f t="shared" si="14"/>
        <v>0.4</v>
      </c>
      <c r="D34" s="40">
        <f t="shared" si="14"/>
        <v>0</v>
      </c>
      <c r="E34" s="40">
        <f t="shared" si="14"/>
        <v>0</v>
      </c>
      <c r="F34" s="40">
        <f t="shared" si="14"/>
        <v>0</v>
      </c>
      <c r="G34" s="40">
        <f t="shared" si="14"/>
        <v>0.4</v>
      </c>
      <c r="H34" s="40">
        <f t="shared" si="14"/>
        <v>0</v>
      </c>
      <c r="I34" s="40">
        <f t="shared" si="14"/>
        <v>0.4</v>
      </c>
      <c r="J34" s="40">
        <f t="shared" si="14"/>
        <v>0.8</v>
      </c>
      <c r="K34" s="40">
        <f t="shared" si="14"/>
        <v>0.2</v>
      </c>
      <c r="L34" s="40">
        <f t="shared" si="14"/>
        <v>0</v>
      </c>
      <c r="M34" s="40">
        <f t="shared" si="14"/>
        <v>0</v>
      </c>
      <c r="N34" s="40">
        <f t="shared" si="14"/>
        <v>297.2</v>
      </c>
      <c r="O34" s="40">
        <f t="shared" si="14"/>
        <v>0.4</v>
      </c>
      <c r="P34" s="40">
        <f t="shared" si="14"/>
        <v>0</v>
      </c>
      <c r="Q34" s="40">
        <f t="shared" si="14"/>
        <v>0</v>
      </c>
      <c r="R34" s="40">
        <f t="shared" si="14"/>
        <v>5.6</v>
      </c>
      <c r="S34" s="40">
        <f t="shared" si="14"/>
        <v>7.4000000000000012</v>
      </c>
      <c r="T34" s="40">
        <f t="shared" si="14"/>
        <v>0.4</v>
      </c>
      <c r="U34" s="40">
        <f t="shared" si="14"/>
        <v>0.4</v>
      </c>
      <c r="V34" s="40">
        <f t="shared" si="14"/>
        <v>0.2</v>
      </c>
      <c r="W34" s="40">
        <f t="shared" si="14"/>
        <v>0</v>
      </c>
      <c r="X34" s="40">
        <f t="shared" si="14"/>
        <v>0</v>
      </c>
      <c r="Y34" s="40">
        <f t="shared" si="14"/>
        <v>0</v>
      </c>
      <c r="Z34" s="40">
        <f t="shared" si="14"/>
        <v>17</v>
      </c>
      <c r="AA34" s="40">
        <f t="shared" si="14"/>
        <v>10.8</v>
      </c>
      <c r="AB34" s="40">
        <f t="shared" si="14"/>
        <v>0</v>
      </c>
      <c r="AC34" s="40">
        <f t="shared" si="14"/>
        <v>0</v>
      </c>
      <c r="AD34" s="40">
        <f t="shared" si="14"/>
        <v>0</v>
      </c>
      <c r="AE34" s="40">
        <f t="shared" si="14"/>
        <v>0</v>
      </c>
      <c r="AF34" s="40">
        <f t="shared" si="14"/>
        <v>0.4</v>
      </c>
      <c r="AG34" s="28">
        <f t="shared" si="14"/>
        <v>342</v>
      </c>
      <c r="AH34" s="21"/>
      <c r="AI34" s="107"/>
    </row>
    <row r="35" spans="1:35" x14ac:dyDescent="0.2">
      <c r="AD35" s="9"/>
      <c r="AE35" s="1"/>
      <c r="AF35"/>
      <c r="AG35"/>
      <c r="AH35"/>
      <c r="AI35"/>
    </row>
    <row r="36" spans="1:35" x14ac:dyDescent="0.2">
      <c r="A36" s="48"/>
      <c r="B36" s="48"/>
      <c r="C36" s="49"/>
      <c r="D36" s="49" t="s">
        <v>59</v>
      </c>
      <c r="E36" s="49"/>
      <c r="F36" s="49"/>
      <c r="G36" s="49"/>
      <c r="M36" s="2" t="s">
        <v>49</v>
      </c>
      <c r="V36" s="2" t="s">
        <v>57</v>
      </c>
      <c r="AD36" s="9"/>
      <c r="AH36" s="2"/>
      <c r="AI36"/>
    </row>
    <row r="37" spans="1:35" x14ac:dyDescent="0.2">
      <c r="J37" s="41"/>
      <c r="K37" s="41"/>
      <c r="L37" s="41"/>
      <c r="M37" s="41" t="s">
        <v>50</v>
      </c>
      <c r="N37" s="41"/>
      <c r="O37" s="41"/>
      <c r="P37" s="41"/>
      <c r="V37" s="41" t="s">
        <v>58</v>
      </c>
      <c r="W37" s="41"/>
      <c r="AD37" s="9"/>
      <c r="AE37" s="1"/>
      <c r="AF37"/>
      <c r="AG37" s="2"/>
      <c r="AH37" s="2" t="s">
        <v>51</v>
      </c>
      <c r="AI37" s="2"/>
    </row>
    <row r="38" spans="1:35" x14ac:dyDescent="0.2">
      <c r="AD38" s="9"/>
      <c r="AE38" s="1"/>
      <c r="AF38"/>
      <c r="AG38" s="41"/>
      <c r="AH38" s="41"/>
      <c r="AI38" s="2"/>
    </row>
    <row r="39" spans="1:35" x14ac:dyDescent="0.2">
      <c r="F39" s="2" t="s">
        <v>51</v>
      </c>
      <c r="AF39" s="2" t="s">
        <v>51</v>
      </c>
    </row>
    <row r="40" spans="1:35" x14ac:dyDescent="0.2">
      <c r="H40" s="44"/>
      <c r="I40" s="44"/>
      <c r="J40" s="14"/>
      <c r="K40" s="44"/>
      <c r="L40" s="44"/>
      <c r="M40" s="44"/>
      <c r="N40" s="44"/>
      <c r="O40" s="44"/>
      <c r="P40" s="1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35" x14ac:dyDescent="0.2">
      <c r="AG41" s="9" t="s">
        <v>51</v>
      </c>
      <c r="AI41" s="13" t="s">
        <v>51</v>
      </c>
    </row>
    <row r="42" spans="1:35" x14ac:dyDescent="0.2">
      <c r="AH42" s="43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43" t="s">
        <v>51</v>
      </c>
    </row>
  </sheetData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77" customWidth="1"/>
    <col min="3" max="3" width="9.5703125" style="78" customWidth="1"/>
    <col min="4" max="4" width="9.5703125" style="77" customWidth="1"/>
    <col min="5" max="5" width="9.85546875" style="77" customWidth="1"/>
    <col min="6" max="6" width="9.5703125" style="77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2" customFormat="1" ht="42.75" customHeight="1" x14ac:dyDescent="0.2">
      <c r="A1" s="50" t="s">
        <v>60</v>
      </c>
      <c r="B1" s="50" t="s">
        <v>61</v>
      </c>
      <c r="C1" s="50" t="s">
        <v>62</v>
      </c>
      <c r="D1" s="50" t="s">
        <v>63</v>
      </c>
      <c r="E1" s="50" t="s">
        <v>64</v>
      </c>
      <c r="F1" s="50" t="s">
        <v>65</v>
      </c>
      <c r="G1" s="50" t="s">
        <v>66</v>
      </c>
      <c r="H1" s="50" t="s">
        <v>67</v>
      </c>
      <c r="I1" s="50" t="s">
        <v>68</v>
      </c>
      <c r="J1" s="51"/>
      <c r="K1" s="51"/>
      <c r="L1" s="51"/>
      <c r="M1" s="51"/>
    </row>
    <row r="2" spans="1:13" s="57" customFormat="1" x14ac:dyDescent="0.2">
      <c r="A2" s="53" t="s">
        <v>69</v>
      </c>
      <c r="B2" s="53" t="s">
        <v>70</v>
      </c>
      <c r="C2" s="54" t="s">
        <v>71</v>
      </c>
      <c r="D2" s="54">
        <v>-20.444199999999999</v>
      </c>
      <c r="E2" s="54">
        <v>-52.875599999999999</v>
      </c>
      <c r="F2" s="54">
        <v>388</v>
      </c>
      <c r="G2" s="55">
        <v>40405</v>
      </c>
      <c r="H2" s="56">
        <v>1</v>
      </c>
      <c r="I2" s="54" t="s">
        <v>72</v>
      </c>
      <c r="J2" s="51"/>
      <c r="K2" s="51"/>
      <c r="L2" s="51"/>
      <c r="M2" s="51"/>
    </row>
    <row r="3" spans="1:13" ht="12.75" customHeight="1" x14ac:dyDescent="0.2">
      <c r="A3" s="53" t="s">
        <v>0</v>
      </c>
      <c r="B3" s="53" t="s">
        <v>70</v>
      </c>
      <c r="C3" s="54" t="s">
        <v>73</v>
      </c>
      <c r="D3" s="56">
        <v>-23.002500000000001</v>
      </c>
      <c r="E3" s="56">
        <v>-55.3294</v>
      </c>
      <c r="F3" s="56">
        <v>431</v>
      </c>
      <c r="G3" s="58">
        <v>39611</v>
      </c>
      <c r="H3" s="56">
        <v>1</v>
      </c>
      <c r="I3" s="54" t="s">
        <v>74</v>
      </c>
      <c r="J3" s="59"/>
      <c r="K3" s="59"/>
      <c r="L3" s="59"/>
      <c r="M3" s="59"/>
    </row>
    <row r="4" spans="1:13" x14ac:dyDescent="0.2">
      <c r="A4" s="53" t="s">
        <v>1</v>
      </c>
      <c r="B4" s="53" t="s">
        <v>70</v>
      </c>
      <c r="C4" s="54" t="s">
        <v>75</v>
      </c>
      <c r="D4" s="60">
        <v>-20.4756</v>
      </c>
      <c r="E4" s="60">
        <v>-55.783900000000003</v>
      </c>
      <c r="F4" s="60">
        <v>155</v>
      </c>
      <c r="G4" s="58">
        <v>39022</v>
      </c>
      <c r="H4" s="56">
        <v>1</v>
      </c>
      <c r="I4" s="54" t="s">
        <v>76</v>
      </c>
      <c r="J4" s="59"/>
      <c r="K4" s="59"/>
      <c r="L4" s="59"/>
      <c r="M4" s="59"/>
    </row>
    <row r="5" spans="1:13" s="62" customFormat="1" x14ac:dyDescent="0.2">
      <c r="A5" s="53" t="s">
        <v>45</v>
      </c>
      <c r="B5" s="53" t="s">
        <v>70</v>
      </c>
      <c r="C5" s="54" t="s">
        <v>77</v>
      </c>
      <c r="D5" s="60">
        <v>-22.1008</v>
      </c>
      <c r="E5" s="60">
        <v>-56.54</v>
      </c>
      <c r="F5" s="60">
        <v>208</v>
      </c>
      <c r="G5" s="58">
        <v>40764</v>
      </c>
      <c r="H5" s="56">
        <v>1</v>
      </c>
      <c r="I5" s="61" t="s">
        <v>78</v>
      </c>
      <c r="J5" s="59"/>
      <c r="K5" s="59"/>
      <c r="L5" s="59"/>
      <c r="M5" s="59"/>
    </row>
    <row r="6" spans="1:13" s="62" customFormat="1" x14ac:dyDescent="0.2">
      <c r="A6" s="53" t="s">
        <v>79</v>
      </c>
      <c r="B6" s="53" t="s">
        <v>70</v>
      </c>
      <c r="C6" s="54" t="s">
        <v>80</v>
      </c>
      <c r="D6" s="60">
        <v>-21.7514</v>
      </c>
      <c r="E6" s="60">
        <v>-52.470599999999997</v>
      </c>
      <c r="F6" s="60">
        <v>387</v>
      </c>
      <c r="G6" s="58">
        <v>41354</v>
      </c>
      <c r="H6" s="56">
        <v>1</v>
      </c>
      <c r="I6" s="61" t="s">
        <v>81</v>
      </c>
      <c r="J6" s="59"/>
      <c r="K6" s="59"/>
      <c r="L6" s="59"/>
      <c r="M6" s="59"/>
    </row>
    <row r="7" spans="1:13" x14ac:dyDescent="0.2">
      <c r="A7" s="53" t="s">
        <v>2</v>
      </c>
      <c r="B7" s="53" t="s">
        <v>70</v>
      </c>
      <c r="C7" s="54" t="s">
        <v>82</v>
      </c>
      <c r="D7" s="60">
        <v>-20.45</v>
      </c>
      <c r="E7" s="60">
        <v>-54.616599999999998</v>
      </c>
      <c r="F7" s="60">
        <v>530</v>
      </c>
      <c r="G7" s="58">
        <v>37145</v>
      </c>
      <c r="H7" s="56">
        <v>1</v>
      </c>
      <c r="I7" s="54" t="s">
        <v>83</v>
      </c>
      <c r="J7" s="59"/>
      <c r="K7" s="59"/>
      <c r="L7" s="59"/>
      <c r="M7" s="59"/>
    </row>
    <row r="8" spans="1:13" x14ac:dyDescent="0.2">
      <c r="A8" s="53" t="s">
        <v>3</v>
      </c>
      <c r="B8" s="53" t="s">
        <v>70</v>
      </c>
      <c r="C8" s="54" t="s">
        <v>84</v>
      </c>
      <c r="D8" s="56">
        <v>-19.122499999999999</v>
      </c>
      <c r="E8" s="56">
        <v>-51.720799999999997</v>
      </c>
      <c r="F8" s="60">
        <v>516</v>
      </c>
      <c r="G8" s="58">
        <v>39515</v>
      </c>
      <c r="H8" s="56">
        <v>1</v>
      </c>
      <c r="I8" s="54" t="s">
        <v>85</v>
      </c>
      <c r="J8" s="59"/>
      <c r="K8" s="59"/>
      <c r="L8" s="59"/>
      <c r="M8" s="59"/>
    </row>
    <row r="9" spans="1:13" x14ac:dyDescent="0.2">
      <c r="A9" s="53" t="s">
        <v>4</v>
      </c>
      <c r="B9" s="53" t="s">
        <v>70</v>
      </c>
      <c r="C9" s="54" t="s">
        <v>86</v>
      </c>
      <c r="D9" s="60">
        <v>-18.802199999999999</v>
      </c>
      <c r="E9" s="60">
        <v>-52.602800000000002</v>
      </c>
      <c r="F9" s="60">
        <v>818</v>
      </c>
      <c r="G9" s="58">
        <v>39070</v>
      </c>
      <c r="H9" s="56">
        <v>1</v>
      </c>
      <c r="I9" s="54" t="s">
        <v>87</v>
      </c>
      <c r="J9" s="59"/>
      <c r="K9" s="59"/>
      <c r="L9" s="59"/>
      <c r="M9" s="59"/>
    </row>
    <row r="10" spans="1:13" ht="13.5" customHeight="1" x14ac:dyDescent="0.2">
      <c r="A10" s="53" t="s">
        <v>5</v>
      </c>
      <c r="B10" s="53" t="s">
        <v>70</v>
      </c>
      <c r="C10" s="54" t="s">
        <v>88</v>
      </c>
      <c r="D10" s="60">
        <v>-18.996700000000001</v>
      </c>
      <c r="E10" s="60">
        <v>-57.637500000000003</v>
      </c>
      <c r="F10" s="60">
        <v>126</v>
      </c>
      <c r="G10" s="58">
        <v>39017</v>
      </c>
      <c r="H10" s="56">
        <v>1</v>
      </c>
      <c r="I10" s="54" t="s">
        <v>89</v>
      </c>
      <c r="J10" s="59"/>
      <c r="K10" s="59"/>
      <c r="L10" s="59"/>
      <c r="M10" s="59"/>
    </row>
    <row r="11" spans="1:13" ht="13.5" customHeight="1" x14ac:dyDescent="0.2">
      <c r="A11" s="53" t="s">
        <v>47</v>
      </c>
      <c r="B11" s="53" t="s">
        <v>70</v>
      </c>
      <c r="C11" s="54" t="s">
        <v>90</v>
      </c>
      <c r="D11" s="60">
        <v>-18.4922</v>
      </c>
      <c r="E11" s="60">
        <v>-53.167200000000001</v>
      </c>
      <c r="F11" s="60">
        <v>730</v>
      </c>
      <c r="G11" s="58">
        <v>41247</v>
      </c>
      <c r="H11" s="56">
        <v>1</v>
      </c>
      <c r="I11" s="61" t="s">
        <v>91</v>
      </c>
      <c r="J11" s="59"/>
      <c r="K11" s="59"/>
      <c r="L11" s="59"/>
      <c r="M11" s="59"/>
    </row>
    <row r="12" spans="1:13" x14ac:dyDescent="0.2">
      <c r="A12" s="53" t="s">
        <v>6</v>
      </c>
      <c r="B12" s="53" t="s">
        <v>70</v>
      </c>
      <c r="C12" s="54" t="s">
        <v>92</v>
      </c>
      <c r="D12" s="60">
        <v>-18.304400000000001</v>
      </c>
      <c r="E12" s="60">
        <v>-54.440899999999999</v>
      </c>
      <c r="F12" s="60">
        <v>252</v>
      </c>
      <c r="G12" s="58">
        <v>39028</v>
      </c>
      <c r="H12" s="56">
        <v>1</v>
      </c>
      <c r="I12" s="54" t="s">
        <v>93</v>
      </c>
      <c r="J12" s="59"/>
      <c r="K12" s="59"/>
      <c r="L12" s="59"/>
      <c r="M12" s="59"/>
    </row>
    <row r="13" spans="1:13" x14ac:dyDescent="0.2">
      <c r="A13" s="53" t="s">
        <v>7</v>
      </c>
      <c r="B13" s="53" t="s">
        <v>70</v>
      </c>
      <c r="C13" s="54" t="s">
        <v>94</v>
      </c>
      <c r="D13" s="60">
        <v>-22.193899999999999</v>
      </c>
      <c r="E13" s="63">
        <v>-54.9114</v>
      </c>
      <c r="F13" s="60">
        <v>469</v>
      </c>
      <c r="G13" s="58">
        <v>39011</v>
      </c>
      <c r="H13" s="56">
        <v>1</v>
      </c>
      <c r="I13" s="54" t="s">
        <v>95</v>
      </c>
      <c r="J13" s="59"/>
      <c r="K13" s="59"/>
      <c r="L13" s="59"/>
      <c r="M13" s="59"/>
    </row>
    <row r="14" spans="1:13" x14ac:dyDescent="0.2">
      <c r="A14" s="53" t="s">
        <v>96</v>
      </c>
      <c r="B14" s="53" t="s">
        <v>70</v>
      </c>
      <c r="C14" s="54" t="s">
        <v>97</v>
      </c>
      <c r="D14" s="56">
        <v>-23.449400000000001</v>
      </c>
      <c r="E14" s="56">
        <v>-54.181699999999999</v>
      </c>
      <c r="F14" s="56">
        <v>336</v>
      </c>
      <c r="G14" s="58">
        <v>39598</v>
      </c>
      <c r="H14" s="56">
        <v>1</v>
      </c>
      <c r="I14" s="54" t="s">
        <v>98</v>
      </c>
      <c r="J14" s="59"/>
      <c r="K14" s="59"/>
      <c r="L14" s="59"/>
      <c r="M14" s="59"/>
    </row>
    <row r="15" spans="1:13" x14ac:dyDescent="0.2">
      <c r="A15" s="53" t="s">
        <v>9</v>
      </c>
      <c r="B15" s="53" t="s">
        <v>70</v>
      </c>
      <c r="C15" s="54" t="s">
        <v>99</v>
      </c>
      <c r="D15" s="60">
        <v>-22.3</v>
      </c>
      <c r="E15" s="60">
        <v>-53.816600000000001</v>
      </c>
      <c r="F15" s="60">
        <v>373.29</v>
      </c>
      <c r="G15" s="58">
        <v>37662</v>
      </c>
      <c r="H15" s="56">
        <v>1</v>
      </c>
      <c r="I15" s="54" t="s">
        <v>100</v>
      </c>
      <c r="J15" s="59"/>
      <c r="K15" s="59"/>
      <c r="L15" s="59"/>
      <c r="M15" s="59"/>
    </row>
    <row r="16" spans="1:13" s="62" customFormat="1" x14ac:dyDescent="0.2">
      <c r="A16" s="53" t="s">
        <v>46</v>
      </c>
      <c r="B16" s="53" t="s">
        <v>70</v>
      </c>
      <c r="C16" s="54" t="s">
        <v>101</v>
      </c>
      <c r="D16" s="60">
        <v>-21.478200000000001</v>
      </c>
      <c r="E16" s="60">
        <v>-56.136899999999997</v>
      </c>
      <c r="F16" s="60">
        <v>249</v>
      </c>
      <c r="G16" s="58">
        <v>40759</v>
      </c>
      <c r="H16" s="56">
        <v>1</v>
      </c>
      <c r="I16" s="61" t="s">
        <v>102</v>
      </c>
      <c r="J16" s="59"/>
      <c r="K16" s="59"/>
      <c r="L16" s="59"/>
      <c r="M16" s="59"/>
    </row>
    <row r="17" spans="1:13" x14ac:dyDescent="0.2">
      <c r="A17" s="53" t="s">
        <v>10</v>
      </c>
      <c r="B17" s="53" t="s">
        <v>70</v>
      </c>
      <c r="C17" s="54" t="s">
        <v>103</v>
      </c>
      <c r="D17" s="56">
        <v>-22.857199999999999</v>
      </c>
      <c r="E17" s="56">
        <v>-54.605600000000003</v>
      </c>
      <c r="F17" s="56">
        <v>379</v>
      </c>
      <c r="G17" s="58">
        <v>39617</v>
      </c>
      <c r="H17" s="56">
        <v>1</v>
      </c>
      <c r="I17" s="54" t="s">
        <v>104</v>
      </c>
      <c r="J17" s="59"/>
      <c r="K17" s="59"/>
      <c r="L17" s="59"/>
      <c r="M17" s="59"/>
    </row>
    <row r="18" spans="1:13" ht="12.75" customHeight="1" x14ac:dyDescent="0.2">
      <c r="A18" s="53" t="s">
        <v>11</v>
      </c>
      <c r="B18" s="53" t="s">
        <v>70</v>
      </c>
      <c r="C18" s="54" t="s">
        <v>105</v>
      </c>
      <c r="D18" s="60">
        <v>-21.609200000000001</v>
      </c>
      <c r="E18" s="60">
        <v>-55.177799999999998</v>
      </c>
      <c r="F18" s="60">
        <v>401</v>
      </c>
      <c r="G18" s="58">
        <v>39065</v>
      </c>
      <c r="H18" s="56">
        <v>1</v>
      </c>
      <c r="I18" s="54" t="s">
        <v>106</v>
      </c>
      <c r="J18" s="59"/>
      <c r="K18" s="59"/>
      <c r="L18" s="59"/>
      <c r="M18" s="59"/>
    </row>
    <row r="19" spans="1:13" s="62" customFormat="1" x14ac:dyDescent="0.2">
      <c r="A19" s="53" t="s">
        <v>12</v>
      </c>
      <c r="B19" s="53" t="s">
        <v>70</v>
      </c>
      <c r="C19" s="54" t="s">
        <v>107</v>
      </c>
      <c r="D19" s="60">
        <v>-20.395600000000002</v>
      </c>
      <c r="E19" s="60">
        <v>-56.431699999999999</v>
      </c>
      <c r="F19" s="60">
        <v>140</v>
      </c>
      <c r="G19" s="58">
        <v>39023</v>
      </c>
      <c r="H19" s="56">
        <v>1</v>
      </c>
      <c r="I19" s="54" t="s">
        <v>108</v>
      </c>
      <c r="J19" s="59"/>
      <c r="K19" s="59"/>
      <c r="L19" s="59"/>
      <c r="M19" s="59"/>
    </row>
    <row r="20" spans="1:13" x14ac:dyDescent="0.2">
      <c r="A20" s="53" t="s">
        <v>109</v>
      </c>
      <c r="B20" s="53" t="s">
        <v>70</v>
      </c>
      <c r="C20" s="54" t="s">
        <v>110</v>
      </c>
      <c r="D20" s="60">
        <v>-18.988900000000001</v>
      </c>
      <c r="E20" s="60">
        <v>-56.623100000000001</v>
      </c>
      <c r="F20" s="60">
        <v>104</v>
      </c>
      <c r="G20" s="58">
        <v>38932</v>
      </c>
      <c r="H20" s="56">
        <v>1</v>
      </c>
      <c r="I20" s="54" t="s">
        <v>111</v>
      </c>
      <c r="J20" s="59"/>
      <c r="K20" s="59"/>
      <c r="L20" s="59"/>
      <c r="M20" s="59"/>
    </row>
    <row r="21" spans="1:13" s="62" customFormat="1" x14ac:dyDescent="0.2">
      <c r="A21" s="53" t="s">
        <v>14</v>
      </c>
      <c r="B21" s="53" t="s">
        <v>70</v>
      </c>
      <c r="C21" s="54" t="s">
        <v>112</v>
      </c>
      <c r="D21" s="60">
        <v>-19.414300000000001</v>
      </c>
      <c r="E21" s="60">
        <v>-51.1053</v>
      </c>
      <c r="F21" s="60">
        <v>424</v>
      </c>
      <c r="G21" s="58" t="s">
        <v>113</v>
      </c>
      <c r="H21" s="56">
        <v>1</v>
      </c>
      <c r="I21" s="54" t="s">
        <v>114</v>
      </c>
      <c r="J21" s="59"/>
      <c r="K21" s="59"/>
      <c r="L21" s="59"/>
      <c r="M21" s="59"/>
    </row>
    <row r="22" spans="1:13" x14ac:dyDescent="0.2">
      <c r="A22" s="53" t="s">
        <v>15</v>
      </c>
      <c r="B22" s="53" t="s">
        <v>70</v>
      </c>
      <c r="C22" s="54" t="s">
        <v>115</v>
      </c>
      <c r="D22" s="60">
        <v>-22.533300000000001</v>
      </c>
      <c r="E22" s="60">
        <v>-55.533299999999997</v>
      </c>
      <c r="F22" s="60">
        <v>650</v>
      </c>
      <c r="G22" s="58">
        <v>37140</v>
      </c>
      <c r="H22" s="56">
        <v>1</v>
      </c>
      <c r="I22" s="54" t="s">
        <v>116</v>
      </c>
      <c r="J22" s="59"/>
      <c r="K22" s="59"/>
      <c r="L22" s="59"/>
      <c r="M22" s="59"/>
    </row>
    <row r="23" spans="1:13" x14ac:dyDescent="0.2">
      <c r="A23" s="53" t="s">
        <v>16</v>
      </c>
      <c r="B23" s="53" t="s">
        <v>70</v>
      </c>
      <c r="C23" s="54" t="s">
        <v>117</v>
      </c>
      <c r="D23" s="60">
        <v>-21.7058</v>
      </c>
      <c r="E23" s="60">
        <v>-57.5533</v>
      </c>
      <c r="F23" s="60">
        <v>85</v>
      </c>
      <c r="G23" s="58">
        <v>39014</v>
      </c>
      <c r="H23" s="56">
        <v>1</v>
      </c>
      <c r="I23" s="54" t="s">
        <v>118</v>
      </c>
      <c r="J23" s="59"/>
      <c r="K23" s="59"/>
      <c r="L23" s="59"/>
      <c r="M23" s="59"/>
    </row>
    <row r="24" spans="1:13" s="62" customFormat="1" x14ac:dyDescent="0.2">
      <c r="A24" s="53" t="s">
        <v>18</v>
      </c>
      <c r="B24" s="53" t="s">
        <v>70</v>
      </c>
      <c r="C24" s="54" t="s">
        <v>119</v>
      </c>
      <c r="D24" s="60">
        <v>-19.420100000000001</v>
      </c>
      <c r="E24" s="60">
        <v>-54.553100000000001</v>
      </c>
      <c r="F24" s="60">
        <v>647</v>
      </c>
      <c r="G24" s="58">
        <v>39067</v>
      </c>
      <c r="H24" s="56">
        <v>1</v>
      </c>
      <c r="I24" s="54" t="s">
        <v>120</v>
      </c>
      <c r="J24" s="59"/>
      <c r="K24" s="59"/>
      <c r="L24" s="59"/>
      <c r="M24" s="59"/>
    </row>
    <row r="25" spans="1:13" x14ac:dyDescent="0.2">
      <c r="A25" s="53" t="s">
        <v>121</v>
      </c>
      <c r="B25" s="53" t="s">
        <v>70</v>
      </c>
      <c r="C25" s="54" t="s">
        <v>122</v>
      </c>
      <c r="D25" s="56">
        <v>-21.774999999999999</v>
      </c>
      <c r="E25" s="56">
        <v>-54.528100000000002</v>
      </c>
      <c r="F25" s="56">
        <v>329</v>
      </c>
      <c r="G25" s="58">
        <v>39625</v>
      </c>
      <c r="H25" s="56">
        <v>1</v>
      </c>
      <c r="I25" s="54" t="s">
        <v>123</v>
      </c>
      <c r="J25" s="59"/>
      <c r="K25" s="59"/>
      <c r="L25" s="59"/>
      <c r="M25" s="59"/>
    </row>
    <row r="26" spans="1:13" s="67" customFormat="1" ht="15" customHeight="1" x14ac:dyDescent="0.2">
      <c r="A26" s="64" t="s">
        <v>31</v>
      </c>
      <c r="B26" s="64" t="s">
        <v>70</v>
      </c>
      <c r="C26" s="54" t="s">
        <v>124</v>
      </c>
      <c r="D26" s="65">
        <v>-20.9817</v>
      </c>
      <c r="E26" s="65">
        <v>-54.971899999999998</v>
      </c>
      <c r="F26" s="65">
        <v>464</v>
      </c>
      <c r="G26" s="55" t="s">
        <v>125</v>
      </c>
      <c r="H26" s="54">
        <v>1</v>
      </c>
      <c r="I26" s="64" t="s">
        <v>126</v>
      </c>
      <c r="J26" s="66"/>
      <c r="K26" s="66"/>
      <c r="L26" s="66"/>
      <c r="M26" s="66"/>
    </row>
    <row r="27" spans="1:13" s="62" customFormat="1" x14ac:dyDescent="0.2">
      <c r="A27" s="53" t="s">
        <v>19</v>
      </c>
      <c r="B27" s="53" t="s">
        <v>70</v>
      </c>
      <c r="C27" s="54" t="s">
        <v>127</v>
      </c>
      <c r="D27" s="56">
        <v>-23.966899999999999</v>
      </c>
      <c r="E27" s="56">
        <v>-55.0242</v>
      </c>
      <c r="F27" s="56">
        <v>402</v>
      </c>
      <c r="G27" s="58">
        <v>39605</v>
      </c>
      <c r="H27" s="56">
        <v>1</v>
      </c>
      <c r="I27" s="54" t="s">
        <v>128</v>
      </c>
      <c r="J27" s="59"/>
      <c r="K27" s="59"/>
      <c r="L27" s="59"/>
      <c r="M27" s="59"/>
    </row>
    <row r="28" spans="1:13" s="69" customFormat="1" x14ac:dyDescent="0.2">
      <c r="A28" s="64" t="s">
        <v>48</v>
      </c>
      <c r="B28" s="64" t="s">
        <v>70</v>
      </c>
      <c r="C28" s="54" t="s">
        <v>129</v>
      </c>
      <c r="D28" s="54">
        <v>-17.634699999999999</v>
      </c>
      <c r="E28" s="54">
        <v>-54.760100000000001</v>
      </c>
      <c r="F28" s="54">
        <v>486</v>
      </c>
      <c r="G28" s="55" t="s">
        <v>130</v>
      </c>
      <c r="H28" s="54">
        <v>1</v>
      </c>
      <c r="I28" s="56" t="s">
        <v>131</v>
      </c>
      <c r="J28" s="68"/>
      <c r="K28" s="68"/>
      <c r="L28" s="68"/>
      <c r="M28" s="68"/>
    </row>
    <row r="29" spans="1:13" x14ac:dyDescent="0.2">
      <c r="A29" s="53" t="s">
        <v>20</v>
      </c>
      <c r="B29" s="53" t="s">
        <v>70</v>
      </c>
      <c r="C29" s="54" t="s">
        <v>132</v>
      </c>
      <c r="D29" s="56">
        <v>-20.783300000000001</v>
      </c>
      <c r="E29" s="56">
        <v>-51.7</v>
      </c>
      <c r="F29" s="56">
        <v>313</v>
      </c>
      <c r="G29" s="58">
        <v>37137</v>
      </c>
      <c r="H29" s="56">
        <v>1</v>
      </c>
      <c r="I29" s="54" t="s">
        <v>133</v>
      </c>
      <c r="J29" s="59"/>
      <c r="K29" s="59"/>
      <c r="L29" s="59"/>
      <c r="M29" s="59"/>
    </row>
    <row r="30" spans="1:13" ht="18" customHeight="1" x14ac:dyDescent="0.2">
      <c r="A30" s="70"/>
      <c r="B30" s="71"/>
      <c r="C30" s="72"/>
      <c r="D30" s="72"/>
      <c r="E30" s="72"/>
      <c r="F30" s="72"/>
      <c r="G30" s="50" t="s">
        <v>134</v>
      </c>
      <c r="H30" s="54">
        <f>SUM(H2:H29)</f>
        <v>28</v>
      </c>
      <c r="I30" s="70"/>
      <c r="J30" s="59"/>
      <c r="K30" s="59"/>
      <c r="L30" s="59"/>
      <c r="M30" s="59"/>
    </row>
    <row r="31" spans="1:13" x14ac:dyDescent="0.2">
      <c r="A31" s="59" t="s">
        <v>135</v>
      </c>
      <c r="B31" s="73"/>
      <c r="C31" s="73"/>
      <c r="D31" s="73"/>
      <c r="E31" s="73"/>
      <c r="F31" s="73"/>
      <c r="G31" s="59"/>
      <c r="H31" s="74"/>
      <c r="I31" s="59"/>
      <c r="J31" s="59"/>
      <c r="K31" s="59"/>
      <c r="L31" s="59"/>
      <c r="M31" s="59"/>
    </row>
    <row r="32" spans="1:13" x14ac:dyDescent="0.2">
      <c r="A32" s="75" t="s">
        <v>136</v>
      </c>
      <c r="B32" s="76"/>
      <c r="C32" s="76"/>
      <c r="D32" s="76"/>
      <c r="E32" s="76"/>
      <c r="F32" s="76"/>
      <c r="G32" s="59"/>
      <c r="H32" s="59"/>
      <c r="I32" s="59"/>
      <c r="J32" s="59"/>
      <c r="K32" s="59"/>
      <c r="L32" s="59"/>
      <c r="M32" s="59"/>
    </row>
    <row r="33" spans="1:13" x14ac:dyDescent="0.2">
      <c r="A33" s="59"/>
      <c r="B33" s="76"/>
      <c r="C33" s="76"/>
      <c r="D33" s="76"/>
      <c r="E33" s="76"/>
      <c r="F33" s="76"/>
      <c r="G33" s="59"/>
      <c r="H33" s="59"/>
      <c r="I33" s="59"/>
      <c r="J33" s="59"/>
      <c r="K33" s="59"/>
      <c r="L33" s="59"/>
      <c r="M33" s="59"/>
    </row>
    <row r="34" spans="1:13" x14ac:dyDescent="0.2">
      <c r="A34" s="59"/>
      <c r="B34" s="76"/>
      <c r="C34" s="76"/>
      <c r="D34" s="76"/>
      <c r="E34" s="76"/>
      <c r="F34" s="76"/>
      <c r="G34" s="59"/>
      <c r="H34" s="59"/>
      <c r="I34" s="59"/>
      <c r="J34" s="59"/>
      <c r="K34" s="59"/>
      <c r="L34" s="59"/>
      <c r="M34" s="59"/>
    </row>
    <row r="35" spans="1:13" x14ac:dyDescent="0.2">
      <c r="A35" s="59"/>
      <c r="B35" s="76"/>
      <c r="C35" s="76"/>
      <c r="D35" s="76"/>
      <c r="E35" s="76"/>
      <c r="F35" s="76"/>
      <c r="G35" s="59"/>
      <c r="H35" s="59"/>
      <c r="I35" s="59"/>
      <c r="J35" s="59"/>
      <c r="K35" s="59"/>
      <c r="L35" s="59"/>
      <c r="M35" s="59"/>
    </row>
    <row r="36" spans="1:13" x14ac:dyDescent="0.2">
      <c r="A36" s="59"/>
      <c r="B36" s="76"/>
      <c r="C36" s="76"/>
      <c r="D36" s="76"/>
      <c r="E36" s="76"/>
      <c r="F36" s="76"/>
      <c r="G36" s="59"/>
      <c r="H36" s="59"/>
      <c r="I36" s="59"/>
      <c r="J36" s="59"/>
      <c r="K36" s="59"/>
      <c r="L36" s="59"/>
      <c r="M36" s="59"/>
    </row>
    <row r="37" spans="1:13" x14ac:dyDescent="0.2">
      <c r="A37" s="59"/>
      <c r="B37" s="76"/>
      <c r="C37" s="76"/>
      <c r="D37" s="76"/>
      <c r="E37" s="76"/>
      <c r="F37" s="76"/>
      <c r="G37" s="59"/>
      <c r="H37" s="59"/>
      <c r="I37" s="59"/>
      <c r="J37" s="59"/>
      <c r="K37" s="59"/>
      <c r="L37" s="59"/>
      <c r="M37" s="59"/>
    </row>
    <row r="38" spans="1:13" x14ac:dyDescent="0.2">
      <c r="A38" s="59"/>
      <c r="B38" s="76"/>
      <c r="C38" s="76"/>
      <c r="D38" s="76"/>
      <c r="E38" s="76"/>
      <c r="F38" s="76"/>
      <c r="G38" s="59"/>
      <c r="H38" s="59"/>
      <c r="I38" s="59"/>
      <c r="J38" s="59"/>
      <c r="K38" s="59"/>
      <c r="L38" s="59"/>
      <c r="M38" s="59"/>
    </row>
    <row r="39" spans="1:13" x14ac:dyDescent="0.2">
      <c r="A39" s="59"/>
      <c r="B39" s="76"/>
      <c r="C39" s="76"/>
      <c r="D39" s="76"/>
      <c r="E39" s="76"/>
      <c r="F39" s="76"/>
      <c r="G39" s="59"/>
      <c r="H39" s="59"/>
      <c r="I39" s="59"/>
      <c r="J39" s="59"/>
      <c r="K39" s="59"/>
      <c r="L39" s="59"/>
      <c r="M39" s="59"/>
    </row>
    <row r="40" spans="1:13" x14ac:dyDescent="0.2">
      <c r="A40" s="59"/>
      <c r="B40" s="76"/>
      <c r="C40" s="76"/>
      <c r="D40" s="76"/>
      <c r="E40" s="76"/>
      <c r="F40" s="76"/>
      <c r="G40" s="59"/>
      <c r="H40" s="59"/>
      <c r="I40" s="59"/>
      <c r="J40" s="59"/>
      <c r="K40" s="59"/>
      <c r="L40" s="59"/>
      <c r="M40" s="59"/>
    </row>
    <row r="41" spans="1:13" x14ac:dyDescent="0.2">
      <c r="A41" s="59"/>
      <c r="B41" s="76"/>
      <c r="C41" s="76"/>
      <c r="D41" s="76"/>
      <c r="E41" s="76"/>
      <c r="F41" s="76"/>
      <c r="G41" s="59"/>
      <c r="H41" s="59"/>
      <c r="I41" s="59"/>
      <c r="J41" s="59"/>
      <c r="K41" s="59"/>
      <c r="L41" s="59"/>
      <c r="M41" s="59"/>
    </row>
    <row r="42" spans="1:13" x14ac:dyDescent="0.2">
      <c r="A42" s="59"/>
      <c r="B42" s="76"/>
      <c r="C42" s="76"/>
      <c r="D42" s="76"/>
      <c r="E42" s="76"/>
      <c r="F42" s="76"/>
      <c r="G42" s="59"/>
      <c r="H42" s="59"/>
      <c r="I42" s="59"/>
      <c r="J42" s="59"/>
      <c r="K42" s="59"/>
      <c r="L42" s="59"/>
      <c r="M42" s="59"/>
    </row>
    <row r="43" spans="1:13" x14ac:dyDescent="0.2">
      <c r="A43" s="59"/>
      <c r="B43" s="76"/>
      <c r="C43" s="76"/>
      <c r="D43" s="76"/>
      <c r="E43" s="76"/>
      <c r="F43" s="76"/>
      <c r="G43" s="59"/>
      <c r="H43" s="59"/>
      <c r="I43" s="59"/>
      <c r="J43" s="59"/>
      <c r="K43" s="59"/>
      <c r="L43" s="59"/>
      <c r="M43" s="59"/>
    </row>
    <row r="44" spans="1:13" x14ac:dyDescent="0.2">
      <c r="A44" s="59"/>
      <c r="B44" s="76"/>
      <c r="C44" s="76"/>
      <c r="D44" s="76"/>
      <c r="E44" s="76"/>
      <c r="F44" s="76"/>
      <c r="G44" s="59"/>
      <c r="H44" s="59"/>
      <c r="I44" s="59"/>
      <c r="J44" s="59"/>
      <c r="K44" s="59"/>
      <c r="L44" s="59"/>
      <c r="M44" s="59"/>
    </row>
    <row r="45" spans="1:13" x14ac:dyDescent="0.2">
      <c r="A45" s="59"/>
      <c r="B45" s="76"/>
      <c r="C45" s="76"/>
      <c r="D45" s="76"/>
      <c r="E45" s="76"/>
      <c r="F45" s="76"/>
      <c r="G45" s="59"/>
      <c r="H45" s="59"/>
      <c r="I45" s="59"/>
      <c r="J45" s="59"/>
      <c r="K45" s="59"/>
      <c r="L45" s="59"/>
      <c r="M45" s="59"/>
    </row>
    <row r="46" spans="1:13" x14ac:dyDescent="0.2">
      <c r="A46" s="59"/>
      <c r="B46" s="76"/>
      <c r="C46" s="76"/>
      <c r="D46" s="76"/>
      <c r="E46" s="76"/>
      <c r="F46" s="76"/>
      <c r="G46" s="59"/>
      <c r="H46" s="59"/>
      <c r="I46" s="59"/>
      <c r="J46" s="59"/>
      <c r="K46" s="59"/>
      <c r="L46" s="59"/>
      <c r="M46" s="59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AC37" sqref="AC3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5" ht="20.100000000000001" customHeight="1" x14ac:dyDescent="0.2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20.100000000000001" customHeight="1" x14ac:dyDescent="0.2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5" s="4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32" t="s">
        <v>39</v>
      </c>
      <c r="AH3" s="34" t="s">
        <v>38</v>
      </c>
    </row>
    <row r="4" spans="1:35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32" t="s">
        <v>37</v>
      </c>
      <c r="AH4" s="34" t="s">
        <v>37</v>
      </c>
    </row>
    <row r="5" spans="1:35" s="5" customFormat="1" ht="20.100000000000001" customHeight="1" x14ac:dyDescent="0.2">
      <c r="A5" s="15" t="s">
        <v>44</v>
      </c>
      <c r="B5" s="17">
        <f>[1]Agosto!$C$5</f>
        <v>33.200000000000003</v>
      </c>
      <c r="C5" s="17">
        <f>[1]Agosto!$C$6</f>
        <v>33.700000000000003</v>
      </c>
      <c r="D5" s="17">
        <f>[1]Agosto!$C$7</f>
        <v>34.299999999999997</v>
      </c>
      <c r="E5" s="17">
        <f>[1]Agosto!$C$8</f>
        <v>34.299999999999997</v>
      </c>
      <c r="F5" s="17">
        <f>[1]Agosto!$C$9</f>
        <v>33.6</v>
      </c>
      <c r="G5" s="17">
        <f>[1]Agosto!$C$10</f>
        <v>31.7</v>
      </c>
      <c r="H5" s="17">
        <f>[1]Agosto!$C$11</f>
        <v>33.5</v>
      </c>
      <c r="I5" s="17">
        <f>[1]Agosto!$C$12</f>
        <v>32.5</v>
      </c>
      <c r="J5" s="17">
        <f>[1]Agosto!$C$13</f>
        <v>31.3</v>
      </c>
      <c r="K5" s="17">
        <f>[1]Agosto!$C$14</f>
        <v>33.200000000000003</v>
      </c>
      <c r="L5" s="17">
        <f>[1]Agosto!$C$15</f>
        <v>34.5</v>
      </c>
      <c r="M5" s="17">
        <f>[1]Agosto!$C$16</f>
        <v>35</v>
      </c>
      <c r="N5" s="17">
        <f>[1]Agosto!$C$17</f>
        <v>25.5</v>
      </c>
      <c r="O5" s="17">
        <f>[1]Agosto!$C$18</f>
        <v>25.8</v>
      </c>
      <c r="P5" s="17">
        <f>[1]Agosto!$C$19</f>
        <v>31.6</v>
      </c>
      <c r="Q5" s="17">
        <f>[1]Agosto!$C$20</f>
        <v>33.4</v>
      </c>
      <c r="R5" s="17">
        <f>[1]Agosto!$C$21</f>
        <v>33.299999999999997</v>
      </c>
      <c r="S5" s="17">
        <f>[1]Agosto!$C$22</f>
        <v>32.700000000000003</v>
      </c>
      <c r="T5" s="17">
        <f>[1]Agosto!$C$23</f>
        <v>33.1</v>
      </c>
      <c r="U5" s="17">
        <f>[1]Agosto!$C$24</f>
        <v>32.200000000000003</v>
      </c>
      <c r="V5" s="17">
        <f>[1]Agosto!$C$25</f>
        <v>35.1</v>
      </c>
      <c r="W5" s="17">
        <f>[1]Agosto!$C$26</f>
        <v>36</v>
      </c>
      <c r="X5" s="17">
        <f>[1]Agosto!$C$27</f>
        <v>35.700000000000003</v>
      </c>
      <c r="Y5" s="17">
        <f>[1]Agosto!$C$28</f>
        <v>36.6</v>
      </c>
      <c r="Z5" s="17">
        <f>[1]Agosto!$C$29</f>
        <v>37.1</v>
      </c>
      <c r="AA5" s="17">
        <f>[1]Agosto!$C$30</f>
        <v>27.7</v>
      </c>
      <c r="AB5" s="17">
        <f>[1]Agosto!$C$31</f>
        <v>26.9</v>
      </c>
      <c r="AC5" s="17">
        <f>[1]Agosto!$C$32</f>
        <v>31</v>
      </c>
      <c r="AD5" s="17">
        <f>[1]Agosto!$C$33</f>
        <v>35.299999999999997</v>
      </c>
      <c r="AE5" s="17">
        <f>[1]Agosto!$C$34</f>
        <v>37</v>
      </c>
      <c r="AF5" s="17">
        <f>[1]Agosto!$C$35</f>
        <v>39</v>
      </c>
      <c r="AG5" s="33">
        <f>MAX(B5:AF5)</f>
        <v>39</v>
      </c>
      <c r="AH5" s="35">
        <f>AVERAGE(B5:AF5)</f>
        <v>33.090322580645164</v>
      </c>
    </row>
    <row r="6" spans="1:35" ht="17.100000000000001" customHeight="1" x14ac:dyDescent="0.2">
      <c r="A6" s="15" t="s">
        <v>0</v>
      </c>
      <c r="B6" s="17">
        <f>[2]Agosto!$C$5</f>
        <v>30.6</v>
      </c>
      <c r="C6" s="17">
        <f>[2]Agosto!$C$6</f>
        <v>31.8</v>
      </c>
      <c r="D6" s="17">
        <f>[2]Agosto!$C$7</f>
        <v>32.299999999999997</v>
      </c>
      <c r="E6" s="17">
        <f>[2]Agosto!$C$8</f>
        <v>31.6</v>
      </c>
      <c r="F6" s="17">
        <f>[2]Agosto!$C$9</f>
        <v>30.2</v>
      </c>
      <c r="G6" s="17">
        <f>[2]Agosto!$C$10</f>
        <v>27.4</v>
      </c>
      <c r="H6" s="17">
        <f>[2]Agosto!$C$11</f>
        <v>31.4</v>
      </c>
      <c r="I6" s="17">
        <f>[2]Agosto!$C$12</f>
        <v>24.2</v>
      </c>
      <c r="J6" s="17">
        <f>[2]Agosto!$C$13</f>
        <v>28.4</v>
      </c>
      <c r="K6" s="17">
        <f>[2]Agosto!$C$14</f>
        <v>27.4</v>
      </c>
      <c r="L6" s="17">
        <f>[2]Agosto!$C$15</f>
        <v>31.3</v>
      </c>
      <c r="M6" s="17">
        <f>[2]Agosto!$C$16</f>
        <v>32.200000000000003</v>
      </c>
      <c r="N6" s="17">
        <f>[2]Agosto!$C$17</f>
        <v>22.4</v>
      </c>
      <c r="O6" s="17">
        <f>[2]Agosto!$C$18</f>
        <v>21.5</v>
      </c>
      <c r="P6" s="17">
        <f>[2]Agosto!$C$19</f>
        <v>22.3</v>
      </c>
      <c r="Q6" s="17">
        <f>[2]Agosto!$C$20</f>
        <v>29.2</v>
      </c>
      <c r="R6" s="17">
        <f>[2]Agosto!$C$21</f>
        <v>22.5</v>
      </c>
      <c r="S6" s="17">
        <f>[2]Agosto!$C$22</f>
        <v>29.6</v>
      </c>
      <c r="T6" s="17">
        <f>[2]Agosto!$C$23</f>
        <v>30.8</v>
      </c>
      <c r="U6" s="17">
        <f>[2]Agosto!$C$24</f>
        <v>29.5</v>
      </c>
      <c r="V6" s="17">
        <f>[2]Agosto!$C$25</f>
        <v>31.7</v>
      </c>
      <c r="W6" s="17">
        <f>[2]Agosto!$C$26</f>
        <v>33</v>
      </c>
      <c r="X6" s="17">
        <f>[2]Agosto!$C$27</f>
        <v>33.799999999999997</v>
      </c>
      <c r="Y6" s="17">
        <f>[2]Agosto!$C$28</f>
        <v>33.799999999999997</v>
      </c>
      <c r="Z6" s="17">
        <f>[2]Agosto!$C$29</f>
        <v>30.1</v>
      </c>
      <c r="AA6" s="17">
        <f>[2]Agosto!$C$30</f>
        <v>22.4</v>
      </c>
      <c r="AB6" s="17">
        <f>[2]Agosto!$C$31</f>
        <v>22.7</v>
      </c>
      <c r="AC6" s="17">
        <f>[2]Agosto!$C$32</f>
        <v>27.3</v>
      </c>
      <c r="AD6" s="17">
        <f>[2]Agosto!$C$33</f>
        <v>31.8</v>
      </c>
      <c r="AE6" s="17">
        <f>[2]Agosto!$C$34</f>
        <v>33.5</v>
      </c>
      <c r="AF6" s="17">
        <f>[2]Agosto!$C$35</f>
        <v>35.5</v>
      </c>
      <c r="AG6" s="29">
        <f t="shared" ref="AG6:AG17" si="1">MAX(B6:AF6)</f>
        <v>35.5</v>
      </c>
      <c r="AH6" s="31">
        <f t="shared" ref="AH6:AH17" si="2">AVERAGE(B6:AF6)</f>
        <v>29.103225806451608</v>
      </c>
    </row>
    <row r="7" spans="1:35" ht="17.100000000000001" customHeight="1" x14ac:dyDescent="0.2">
      <c r="A7" s="15" t="s">
        <v>1</v>
      </c>
      <c r="B7" s="83" t="str">
        <f>[3]Agosto!$C$5</f>
        <v>*</v>
      </c>
      <c r="C7" s="83" t="str">
        <f>[3]Agosto!$C$6</f>
        <v>*</v>
      </c>
      <c r="D7" s="83" t="str">
        <f>[3]Agosto!$C$7</f>
        <v>*</v>
      </c>
      <c r="E7" s="83" t="str">
        <f>[3]Agosto!$C$8</f>
        <v>*</v>
      </c>
      <c r="F7" s="83" t="str">
        <f>[3]Agosto!$C$9</f>
        <v>*</v>
      </c>
      <c r="G7" s="83" t="str">
        <f>[3]Agosto!$C$10</f>
        <v>*</v>
      </c>
      <c r="H7" s="83" t="str">
        <f>[3]Agosto!$C$11</f>
        <v>*</v>
      </c>
      <c r="I7" s="83" t="str">
        <f>[3]Agosto!$C$12</f>
        <v>*</v>
      </c>
      <c r="J7" s="83" t="str">
        <f>[3]Agosto!$C$13</f>
        <v>*</v>
      </c>
      <c r="K7" s="83" t="str">
        <f>[3]Agosto!$C$14</f>
        <v>*</v>
      </c>
      <c r="L7" s="83" t="str">
        <f>[3]Agosto!$C$15</f>
        <v>*</v>
      </c>
      <c r="M7" s="83" t="str">
        <f>[3]Agosto!$C$16</f>
        <v>*</v>
      </c>
      <c r="N7" s="83" t="str">
        <f>[3]Agosto!$C$17</f>
        <v>*</v>
      </c>
      <c r="O7" s="83" t="str">
        <f>[3]Agosto!$C$18</f>
        <v>*</v>
      </c>
      <c r="P7" s="83" t="str">
        <f>[3]Agosto!$C$19</f>
        <v>*</v>
      </c>
      <c r="Q7" s="83" t="str">
        <f>[3]Agosto!$C$20</f>
        <v>*</v>
      </c>
      <c r="R7" s="83" t="str">
        <f>[3]Agosto!$C$21</f>
        <v>*</v>
      </c>
      <c r="S7" s="83" t="str">
        <f>[3]Agosto!$C$22</f>
        <v>*</v>
      </c>
      <c r="T7" s="83" t="str">
        <f>[3]Agosto!$C$23</f>
        <v>*</v>
      </c>
      <c r="U7" s="83" t="str">
        <f>[3]Agosto!$C$24</f>
        <v>*</v>
      </c>
      <c r="V7" s="83" t="str">
        <f>[3]Agosto!$C$25</f>
        <v>*</v>
      </c>
      <c r="W7" s="83" t="str">
        <f>[3]Agosto!$C$26</f>
        <v>*</v>
      </c>
      <c r="X7" s="83" t="str">
        <f>[3]Agosto!$C$27</f>
        <v>*</v>
      </c>
      <c r="Y7" s="17" t="str">
        <f>[3]Agosto!$C$28</f>
        <v>*</v>
      </c>
      <c r="Z7" s="17">
        <f>[3]Agosto!$C$29</f>
        <v>33.9</v>
      </c>
      <c r="AA7" s="17">
        <f>[3]Agosto!$C$30</f>
        <v>22.4</v>
      </c>
      <c r="AB7" s="17">
        <f>[3]Agosto!$C$31</f>
        <v>26.1</v>
      </c>
      <c r="AC7" s="17">
        <f>[3]Agosto!$C$32</f>
        <v>29.9</v>
      </c>
      <c r="AD7" s="17">
        <f>[3]Agosto!$C$33</f>
        <v>33.700000000000003</v>
      </c>
      <c r="AE7" s="17">
        <f>[3]Agosto!$C$34</f>
        <v>35.9</v>
      </c>
      <c r="AF7" s="17">
        <f>[3]Agosto!$C$35</f>
        <v>36</v>
      </c>
      <c r="AG7" s="29">
        <f t="shared" si="1"/>
        <v>36</v>
      </c>
      <c r="AH7" s="31">
        <f t="shared" si="2"/>
        <v>31.12857142857143</v>
      </c>
      <c r="AI7" s="23" t="s">
        <v>51</v>
      </c>
    </row>
    <row r="8" spans="1:35" ht="17.100000000000001" customHeight="1" x14ac:dyDescent="0.2">
      <c r="A8" s="15" t="s">
        <v>79</v>
      </c>
      <c r="B8" s="17">
        <f>[4]Agosto!$C$5</f>
        <v>30.8</v>
      </c>
      <c r="C8" s="17">
        <f>[4]Agosto!$C$6</f>
        <v>30.9</v>
      </c>
      <c r="D8" s="17">
        <f>[4]Agosto!$C$7</f>
        <v>31.9</v>
      </c>
      <c r="E8" s="17">
        <f>[4]Agosto!$C$8</f>
        <v>32.799999999999997</v>
      </c>
      <c r="F8" s="17">
        <f>[4]Agosto!$C$9</f>
        <v>28.6</v>
      </c>
      <c r="G8" s="17">
        <f>[4]Agosto!$C$10</f>
        <v>27.1</v>
      </c>
      <c r="H8" s="17">
        <f>[4]Agosto!$C$11</f>
        <v>30.5</v>
      </c>
      <c r="I8" s="17">
        <f>[4]Agosto!$C$12</f>
        <v>30.3</v>
      </c>
      <c r="J8" s="17">
        <f>[4]Agosto!$C$13</f>
        <v>27.1</v>
      </c>
      <c r="K8" s="17">
        <f>[4]Agosto!$C$14</f>
        <v>29.8</v>
      </c>
      <c r="L8" s="17">
        <f>[4]Agosto!$C$15</f>
        <v>31.2</v>
      </c>
      <c r="M8" s="17">
        <f>[4]Agosto!$C$16</f>
        <v>33.5</v>
      </c>
      <c r="N8" s="17">
        <f>[4]Agosto!$C$17</f>
        <v>28.2</v>
      </c>
      <c r="O8" s="17">
        <f>[4]Agosto!$C$18</f>
        <v>22.2</v>
      </c>
      <c r="P8" s="17">
        <f>[4]Agosto!$C$19</f>
        <v>26.4</v>
      </c>
      <c r="Q8" s="17">
        <f>[4]Agosto!$C$20</f>
        <v>31.2</v>
      </c>
      <c r="R8" s="17">
        <f>[4]Agosto!$C$21</f>
        <v>29.4</v>
      </c>
      <c r="S8" s="17">
        <f>[4]Agosto!$C$22</f>
        <v>30.6</v>
      </c>
      <c r="T8" s="17">
        <f>[4]Agosto!$C$23</f>
        <v>29.6</v>
      </c>
      <c r="U8" s="17">
        <f>[4]Agosto!$C$24</f>
        <v>28.7</v>
      </c>
      <c r="V8" s="17">
        <f>[4]Agosto!$C$25</f>
        <v>32.5</v>
      </c>
      <c r="W8" s="17">
        <f>[4]Agosto!$C$26</f>
        <v>33</v>
      </c>
      <c r="X8" s="17">
        <f>[4]Agosto!$C$27</f>
        <v>33.700000000000003</v>
      </c>
      <c r="Y8" s="17">
        <f>[4]Agosto!$C$28</f>
        <v>35.299999999999997</v>
      </c>
      <c r="Z8" s="17">
        <f>[4]Agosto!$C$29</f>
        <v>35.4</v>
      </c>
      <c r="AA8" s="17">
        <f>[4]Agosto!$C$30</f>
        <v>25.4</v>
      </c>
      <c r="AB8" s="17">
        <f>[4]Agosto!$C$31</f>
        <v>24.5</v>
      </c>
      <c r="AC8" s="17">
        <f>[4]Agosto!$C$32</f>
        <v>28.6</v>
      </c>
      <c r="AD8" s="17">
        <f>[4]Agosto!$C$33</f>
        <v>29.3</v>
      </c>
      <c r="AE8" s="17">
        <f>[4]Agosto!$C$34</f>
        <v>31.9</v>
      </c>
      <c r="AF8" s="17">
        <f>[4]Agosto!$C$35</f>
        <v>36.799999999999997</v>
      </c>
      <c r="AG8" s="28">
        <f t="shared" si="1"/>
        <v>36.799999999999997</v>
      </c>
      <c r="AH8" s="31">
        <f t="shared" si="2"/>
        <v>30.232258064516124</v>
      </c>
    </row>
    <row r="9" spans="1:35" ht="17.100000000000001" customHeight="1" x14ac:dyDescent="0.2">
      <c r="A9" s="15" t="s">
        <v>45</v>
      </c>
      <c r="B9" s="17">
        <f>[5]Agosto!$C$5</f>
        <v>32.200000000000003</v>
      </c>
      <c r="C9" s="17">
        <f>[5]Agosto!$C$6</f>
        <v>32.4</v>
      </c>
      <c r="D9" s="17">
        <f>[5]Agosto!$C$7</f>
        <v>32.9</v>
      </c>
      <c r="E9" s="17">
        <f>[5]Agosto!$C$8</f>
        <v>33.299999999999997</v>
      </c>
      <c r="F9" s="17">
        <f>[5]Agosto!$C$9</f>
        <v>31.7</v>
      </c>
      <c r="G9" s="17">
        <f>[5]Agosto!$C$10</f>
        <v>31.9</v>
      </c>
      <c r="H9" s="17">
        <f>[5]Agosto!$C$11</f>
        <v>32.200000000000003</v>
      </c>
      <c r="I9" s="17">
        <f>[5]Agosto!$C$12</f>
        <v>23.3</v>
      </c>
      <c r="J9" s="17">
        <f>[5]Agosto!$C$13</f>
        <v>30.2</v>
      </c>
      <c r="K9" s="17">
        <f>[5]Agosto!$C$14</f>
        <v>29.2</v>
      </c>
      <c r="L9" s="17">
        <f>[5]Agosto!$C$15</f>
        <v>32.5</v>
      </c>
      <c r="M9" s="17">
        <f>[5]Agosto!$C$16</f>
        <v>33.5</v>
      </c>
      <c r="N9" s="17">
        <f>[5]Agosto!$C$17</f>
        <v>26.4</v>
      </c>
      <c r="O9" s="17">
        <f>[5]Agosto!$C$18</f>
        <v>25.4</v>
      </c>
      <c r="P9" s="17">
        <f>[5]Agosto!$C$19</f>
        <v>27.7</v>
      </c>
      <c r="Q9" s="17">
        <f>[5]Agosto!$C$20</f>
        <v>31.2</v>
      </c>
      <c r="R9" s="17">
        <f>[5]Agosto!$C$21</f>
        <v>29.6</v>
      </c>
      <c r="S9" s="17">
        <f>[5]Agosto!$C$22</f>
        <v>31.7</v>
      </c>
      <c r="T9" s="17">
        <f>[5]Agosto!$C$23</f>
        <v>33.4</v>
      </c>
      <c r="U9" s="17">
        <f>[5]Agosto!$C$24</f>
        <v>32.6</v>
      </c>
      <c r="V9" s="17">
        <f>[5]Agosto!$C$25</f>
        <v>32.799999999999997</v>
      </c>
      <c r="W9" s="17">
        <f>[5]Agosto!$C$26</f>
        <v>33.799999999999997</v>
      </c>
      <c r="X9" s="17">
        <f>[5]Agosto!$C$27</f>
        <v>33.799999999999997</v>
      </c>
      <c r="Y9" s="17">
        <f>[5]Agosto!$C$28</f>
        <v>33.6</v>
      </c>
      <c r="Z9" s="17">
        <f>[5]Agosto!$C$29</f>
        <v>27</v>
      </c>
      <c r="AA9" s="17">
        <f>[5]Agosto!$C$30</f>
        <v>24</v>
      </c>
      <c r="AB9" s="17">
        <f>[5]Agosto!$C$31</f>
        <v>24.2</v>
      </c>
      <c r="AC9" s="17">
        <f>[5]Agosto!$C$32</f>
        <v>28.3</v>
      </c>
      <c r="AD9" s="17">
        <f>[5]Agosto!$C$33</f>
        <v>33.200000000000003</v>
      </c>
      <c r="AE9" s="17">
        <f>[5]Agosto!$C$34</f>
        <v>35.200000000000003</v>
      </c>
      <c r="AF9" s="17">
        <f>[5]Agosto!$C$35</f>
        <v>35.700000000000003</v>
      </c>
      <c r="AG9" s="29">
        <f t="shared" ref="AG9" si="3">MAX(B9:AF9)</f>
        <v>35.700000000000003</v>
      </c>
      <c r="AH9" s="31">
        <f t="shared" ref="AH9" si="4">AVERAGE(B9:AF9)</f>
        <v>30.803225806451611</v>
      </c>
    </row>
    <row r="10" spans="1:35" ht="17.100000000000001" customHeight="1" x14ac:dyDescent="0.2">
      <c r="A10" s="15" t="s">
        <v>2</v>
      </c>
      <c r="B10" s="17">
        <f>[6]Agosto!$C$5</f>
        <v>32</v>
      </c>
      <c r="C10" s="17">
        <f>[6]Agosto!$C$6</f>
        <v>31.4</v>
      </c>
      <c r="D10" s="17">
        <f>[6]Agosto!$C$7</f>
        <v>31.6</v>
      </c>
      <c r="E10" s="17">
        <f>[6]Agosto!$C$8</f>
        <v>31.9</v>
      </c>
      <c r="F10" s="17">
        <f>[6]Agosto!$C$9</f>
        <v>32</v>
      </c>
      <c r="G10" s="17">
        <f>[6]Agosto!$C$10</f>
        <v>31.6</v>
      </c>
      <c r="H10" s="17">
        <f>[6]Agosto!$C$11</f>
        <v>32.5</v>
      </c>
      <c r="I10" s="17">
        <f>[6]Agosto!$C$12</f>
        <v>31.7</v>
      </c>
      <c r="J10" s="17">
        <f>[6]Agosto!$C$13</f>
        <v>29.6</v>
      </c>
      <c r="K10" s="17">
        <f>[6]Agosto!$C$14</f>
        <v>30.9</v>
      </c>
      <c r="L10" s="17">
        <f>[6]Agosto!$C$15</f>
        <v>31.2</v>
      </c>
      <c r="M10" s="17">
        <f>[6]Agosto!$C$16</f>
        <v>31.6</v>
      </c>
      <c r="N10" s="17">
        <f>[6]Agosto!$C$17</f>
        <v>24.7</v>
      </c>
      <c r="O10" s="17">
        <f>[6]Agosto!$C$18</f>
        <v>23.5</v>
      </c>
      <c r="P10" s="17">
        <f>[6]Agosto!$C$19</f>
        <v>30.8</v>
      </c>
      <c r="Q10" s="17">
        <f>[6]Agosto!$C$20</f>
        <v>32</v>
      </c>
      <c r="R10" s="17">
        <f>[6]Agosto!$C$21</f>
        <v>31.6</v>
      </c>
      <c r="S10" s="17">
        <f>[6]Agosto!$C$22</f>
        <v>31.1</v>
      </c>
      <c r="T10" s="17">
        <f>[6]Agosto!$C$23</f>
        <v>32.1</v>
      </c>
      <c r="U10" s="17">
        <f>[6]Agosto!$C$24</f>
        <v>30.8</v>
      </c>
      <c r="V10" s="17">
        <f>[6]Agosto!$C$25</f>
        <v>33.1</v>
      </c>
      <c r="W10" s="17">
        <f>[6]Agosto!$C$26</f>
        <v>33.9</v>
      </c>
      <c r="X10" s="17">
        <f>[6]Agosto!$C$27</f>
        <v>33.799999999999997</v>
      </c>
      <c r="Y10" s="17">
        <f>[6]Agosto!$C$28</f>
        <v>33.700000000000003</v>
      </c>
      <c r="Z10" s="17">
        <f>[6]Agosto!$C$29</f>
        <v>32.6</v>
      </c>
      <c r="AA10" s="17">
        <f>[6]Agosto!$C$30</f>
        <v>24.8</v>
      </c>
      <c r="AB10" s="17">
        <f>[6]Agosto!$C$31</f>
        <v>25.3</v>
      </c>
      <c r="AC10" s="17">
        <f>[6]Agosto!$C$32</f>
        <v>28.6</v>
      </c>
      <c r="AD10" s="17">
        <f>[6]Agosto!$C$33</f>
        <v>32.9</v>
      </c>
      <c r="AE10" s="17">
        <f>[6]Agosto!$C$34</f>
        <v>35.1</v>
      </c>
      <c r="AF10" s="17">
        <f>[6]Agosto!$C$35</f>
        <v>33.9</v>
      </c>
      <c r="AG10" s="29">
        <f t="shared" si="1"/>
        <v>35.1</v>
      </c>
      <c r="AH10" s="31">
        <f t="shared" si="2"/>
        <v>31.041935483870965</v>
      </c>
    </row>
    <row r="11" spans="1:35" ht="17.100000000000001" customHeight="1" x14ac:dyDescent="0.2">
      <c r="A11" s="15" t="s">
        <v>3</v>
      </c>
      <c r="B11" s="17">
        <f>[7]Agosto!$C$5</f>
        <v>31.8</v>
      </c>
      <c r="C11" s="17">
        <f>[7]Agosto!$C$6</f>
        <v>31.4</v>
      </c>
      <c r="D11" s="17">
        <f>[7]Agosto!$C$7</f>
        <v>32.799999999999997</v>
      </c>
      <c r="E11" s="17">
        <f>[7]Agosto!$C$8</f>
        <v>33.700000000000003</v>
      </c>
      <c r="F11" s="17">
        <f>[7]Agosto!$C$9</f>
        <v>32.1</v>
      </c>
      <c r="G11" s="17">
        <f>[7]Agosto!$C$10</f>
        <v>31.6</v>
      </c>
      <c r="H11" s="17">
        <f>[7]Agosto!$C$11</f>
        <v>31.6</v>
      </c>
      <c r="I11" s="17">
        <f>[7]Agosto!$C$12</f>
        <v>30.7</v>
      </c>
      <c r="J11" s="17">
        <f>[7]Agosto!$C$13</f>
        <v>30.4</v>
      </c>
      <c r="K11" s="17">
        <f>[7]Agosto!$C$14</f>
        <v>31.5</v>
      </c>
      <c r="L11" s="17">
        <f>[7]Agosto!$C$15</f>
        <v>33.4</v>
      </c>
      <c r="M11" s="17">
        <f>[7]Agosto!$C$16</f>
        <v>34</v>
      </c>
      <c r="N11" s="17">
        <f>[7]Agosto!$C$17</f>
        <v>30.7</v>
      </c>
      <c r="O11" s="17">
        <f>[7]Agosto!$C$18</f>
        <v>26.3</v>
      </c>
      <c r="P11" s="17">
        <f>[7]Agosto!$C$19</f>
        <v>32.299999999999997</v>
      </c>
      <c r="Q11" s="17">
        <f>[7]Agosto!$C$20</f>
        <v>30.6</v>
      </c>
      <c r="R11" s="17">
        <f>[7]Agosto!$C$21</f>
        <v>31.2</v>
      </c>
      <c r="S11" s="17">
        <f>[7]Agosto!$C$22</f>
        <v>31.3</v>
      </c>
      <c r="T11" s="17">
        <f>[7]Agosto!$C$23</f>
        <v>32.1</v>
      </c>
      <c r="U11" s="17">
        <f>[7]Agosto!$C$24</f>
        <v>31.5</v>
      </c>
      <c r="V11" s="17">
        <f>[7]Agosto!$C$25</f>
        <v>32.4</v>
      </c>
      <c r="W11" s="17">
        <f>[7]Agosto!$C$26</f>
        <v>33.799999999999997</v>
      </c>
      <c r="X11" s="17">
        <f>[7]Agosto!$C$27</f>
        <v>33.700000000000003</v>
      </c>
      <c r="Y11" s="17">
        <f>[7]Agosto!$C$28</f>
        <v>34.5</v>
      </c>
      <c r="Z11" s="17">
        <f>[7]Agosto!$C$29</f>
        <v>35.5</v>
      </c>
      <c r="AA11" s="17">
        <f>[7]Agosto!$C$30</f>
        <v>29.7</v>
      </c>
      <c r="AB11" s="17">
        <f>[7]Agosto!$C$31</f>
        <v>27.7</v>
      </c>
      <c r="AC11" s="17">
        <f>[7]Agosto!$C$32</f>
        <v>32.5</v>
      </c>
      <c r="AD11" s="17">
        <f>[7]Agosto!$C$33</f>
        <v>34.799999999999997</v>
      </c>
      <c r="AE11" s="17">
        <f>[7]Agosto!$C$34</f>
        <v>35.700000000000003</v>
      </c>
      <c r="AF11" s="17">
        <f>[7]Agosto!$C$35</f>
        <v>37.799999999999997</v>
      </c>
      <c r="AG11" s="29">
        <f t="shared" si="1"/>
        <v>37.799999999999997</v>
      </c>
      <c r="AH11" s="31">
        <f t="shared" si="2"/>
        <v>32.229032258064514</v>
      </c>
    </row>
    <row r="12" spans="1:35" ht="17.100000000000001" customHeight="1" x14ac:dyDescent="0.2">
      <c r="A12" s="15" t="s">
        <v>4</v>
      </c>
      <c r="B12" s="17">
        <f>[8]Agosto!$C$5</f>
        <v>29.9</v>
      </c>
      <c r="C12" s="17">
        <f>[8]Agosto!$C$6</f>
        <v>29.5</v>
      </c>
      <c r="D12" s="17">
        <f>[8]Agosto!$C$7</f>
        <v>30.8</v>
      </c>
      <c r="E12" s="17">
        <f>[8]Agosto!$C$8</f>
        <v>30.7</v>
      </c>
      <c r="F12" s="17">
        <f>[8]Agosto!$C$9</f>
        <v>29.6</v>
      </c>
      <c r="G12" s="17">
        <f>[8]Agosto!$C$10</f>
        <v>30.2</v>
      </c>
      <c r="H12" s="17">
        <f>[8]Agosto!$C$11</f>
        <v>29.4</v>
      </c>
      <c r="I12" s="17">
        <f>[8]Agosto!$C$12</f>
        <v>28</v>
      </c>
      <c r="J12" s="17">
        <f>[8]Agosto!$C$13</f>
        <v>27.9</v>
      </c>
      <c r="K12" s="17">
        <f>[8]Agosto!$C$14</f>
        <v>30.2</v>
      </c>
      <c r="L12" s="17">
        <f>[8]Agosto!$C$15</f>
        <v>31.6</v>
      </c>
      <c r="M12" s="17">
        <f>[8]Agosto!$C$16</f>
        <v>32</v>
      </c>
      <c r="N12" s="17">
        <f>[8]Agosto!$C$17</f>
        <v>29.8</v>
      </c>
      <c r="O12" s="17">
        <f>[8]Agosto!$C$18</f>
        <v>22.9</v>
      </c>
      <c r="P12" s="17">
        <f>[8]Agosto!$C$19</f>
        <v>30.2</v>
      </c>
      <c r="Q12" s="17">
        <f>[8]Agosto!$C$20</f>
        <v>29.2</v>
      </c>
      <c r="R12" s="17">
        <f>[8]Agosto!$C$21</f>
        <v>28.4</v>
      </c>
      <c r="S12" s="17">
        <f>[8]Agosto!$C$22</f>
        <v>29.1</v>
      </c>
      <c r="T12" s="17">
        <f>[8]Agosto!$C$23</f>
        <v>29.4</v>
      </c>
      <c r="U12" s="17">
        <f>[8]Agosto!$C$24</f>
        <v>29.7</v>
      </c>
      <c r="V12" s="17">
        <f>[8]Agosto!$C$25</f>
        <v>30.6</v>
      </c>
      <c r="W12" s="17">
        <f>[8]Agosto!$C$26</f>
        <v>31.9</v>
      </c>
      <c r="X12" s="17">
        <f>[8]Agosto!$C$27</f>
        <v>31.3</v>
      </c>
      <c r="Y12" s="17">
        <f>[8]Agosto!$C$28</f>
        <v>32.5</v>
      </c>
      <c r="Z12" s="17">
        <f>[8]Agosto!$C$29</f>
        <v>32.799999999999997</v>
      </c>
      <c r="AA12" s="17">
        <f>[8]Agosto!$C$30</f>
        <v>25.2</v>
      </c>
      <c r="AB12" s="17">
        <f>[8]Agosto!$C$31</f>
        <v>25.9</v>
      </c>
      <c r="AC12" s="17">
        <f>[8]Agosto!$C$32</f>
        <v>31</v>
      </c>
      <c r="AD12" s="17">
        <f>[8]Agosto!$C$33</f>
        <v>32.5</v>
      </c>
      <c r="AE12" s="17">
        <f>[8]Agosto!$C$34</f>
        <v>33.700000000000003</v>
      </c>
      <c r="AF12" s="17">
        <f>[8]Agosto!$C$35</f>
        <v>35.200000000000003</v>
      </c>
      <c r="AG12" s="29">
        <f t="shared" si="1"/>
        <v>35.200000000000003</v>
      </c>
      <c r="AH12" s="31">
        <f t="shared" si="2"/>
        <v>30.035483870967742</v>
      </c>
    </row>
    <row r="13" spans="1:35" ht="17.100000000000001" customHeight="1" x14ac:dyDescent="0.2">
      <c r="A13" s="15" t="s">
        <v>5</v>
      </c>
      <c r="B13" s="17">
        <f>[9]Agosto!$C$5</f>
        <v>29.6</v>
      </c>
      <c r="C13" s="17">
        <f>[9]Agosto!$C$6</f>
        <v>30.4</v>
      </c>
      <c r="D13" s="17">
        <f>[9]Agosto!$C$7</f>
        <v>32.799999999999997</v>
      </c>
      <c r="E13" s="17">
        <f>[9]Agosto!$C$8</f>
        <v>32</v>
      </c>
      <c r="F13" s="17">
        <f>[9]Agosto!$C$9</f>
        <v>28</v>
      </c>
      <c r="G13" s="17">
        <f>[9]Agosto!$C$10</f>
        <v>30.6</v>
      </c>
      <c r="H13" s="17">
        <f>[9]Agosto!$C$11</f>
        <v>29.4</v>
      </c>
      <c r="I13" s="17">
        <f>[9]Agosto!$C$12</f>
        <v>27.8</v>
      </c>
      <c r="J13" s="17">
        <f>[9]Agosto!$C$13</f>
        <v>23.3</v>
      </c>
      <c r="K13" s="17">
        <f>[9]Agosto!$C$14</f>
        <v>28.5</v>
      </c>
      <c r="L13" s="17">
        <f>[9]Agosto!$C$15</f>
        <v>31.7</v>
      </c>
      <c r="M13" s="17">
        <f>[9]Agosto!$C$16</f>
        <v>32.700000000000003</v>
      </c>
      <c r="N13" s="17">
        <f>[9]Agosto!$C$17</f>
        <v>29.3</v>
      </c>
      <c r="O13" s="17">
        <f>[9]Agosto!$C$18</f>
        <v>23.2</v>
      </c>
      <c r="P13" s="17">
        <f>[9]Agosto!$C$19</f>
        <v>26.7</v>
      </c>
      <c r="Q13" s="17">
        <f>[9]Agosto!$C$20</f>
        <v>29.6</v>
      </c>
      <c r="R13" s="17">
        <f>[9]Agosto!$C$21</f>
        <v>31.6</v>
      </c>
      <c r="S13" s="17">
        <f>[9]Agosto!$C$22</f>
        <v>30.2</v>
      </c>
      <c r="T13" s="17">
        <f>[9]Agosto!$C$23</f>
        <v>31.9</v>
      </c>
      <c r="U13" s="17">
        <f>[9]Agosto!$C$24</f>
        <v>30.8</v>
      </c>
      <c r="V13" s="17">
        <f>[9]Agosto!$C$25</f>
        <v>31.1</v>
      </c>
      <c r="W13" s="17">
        <f>[9]Agosto!$C$26</f>
        <v>32.1</v>
      </c>
      <c r="X13" s="17">
        <f>[9]Agosto!$C$27</f>
        <v>33.5</v>
      </c>
      <c r="Y13" s="17">
        <f>[9]Agosto!$C$28</f>
        <v>33.6</v>
      </c>
      <c r="Z13" s="17">
        <f>[9]Agosto!$C$29</f>
        <v>31.2</v>
      </c>
      <c r="AA13" s="17">
        <f>[9]Agosto!$C$30</f>
        <v>23.6</v>
      </c>
      <c r="AB13" s="17">
        <f>[9]Agosto!$C$31</f>
        <v>26.1</v>
      </c>
      <c r="AC13" s="17">
        <f>[9]Agosto!$C$32</f>
        <v>28.5</v>
      </c>
      <c r="AD13" s="17">
        <f>[9]Agosto!$C$33</f>
        <v>31</v>
      </c>
      <c r="AE13" s="17">
        <f>[9]Agosto!$C$34</f>
        <v>33.1</v>
      </c>
      <c r="AF13" s="17">
        <f>[9]Agosto!$C$35</f>
        <v>34.5</v>
      </c>
      <c r="AG13" s="29">
        <f t="shared" si="1"/>
        <v>34.5</v>
      </c>
      <c r="AH13" s="31">
        <f t="shared" si="2"/>
        <v>29.948387096774201</v>
      </c>
    </row>
    <row r="14" spans="1:35" ht="17.100000000000001" customHeight="1" x14ac:dyDescent="0.2">
      <c r="A14" s="15" t="s">
        <v>47</v>
      </c>
      <c r="B14" s="17">
        <f>[10]Agosto!$C$5</f>
        <v>31.1</v>
      </c>
      <c r="C14" s="17">
        <f>[10]Agosto!$C$6</f>
        <v>31.3</v>
      </c>
      <c r="D14" s="17">
        <f>[10]Agosto!$C$7</f>
        <v>31.7</v>
      </c>
      <c r="E14" s="17">
        <f>[10]Agosto!$C$8</f>
        <v>32</v>
      </c>
      <c r="F14" s="17">
        <f>[10]Agosto!$C$9</f>
        <v>32.1</v>
      </c>
      <c r="G14" s="17">
        <f>[10]Agosto!$C$10</f>
        <v>32</v>
      </c>
      <c r="H14" s="17">
        <f>[10]Agosto!$C$11</f>
        <v>31.6</v>
      </c>
      <c r="I14" s="17">
        <f>[10]Agosto!$C$12</f>
        <v>30.3</v>
      </c>
      <c r="J14" s="17">
        <f>[10]Agosto!$C$13</f>
        <v>29.8</v>
      </c>
      <c r="K14" s="17">
        <f>[10]Agosto!$C$14</f>
        <v>31.7</v>
      </c>
      <c r="L14" s="17">
        <f>[10]Agosto!$C$15</f>
        <v>33</v>
      </c>
      <c r="M14" s="17">
        <f>[10]Agosto!$C$16</f>
        <v>32.299999999999997</v>
      </c>
      <c r="N14" s="17">
        <f>[10]Agosto!$C$17</f>
        <v>29.2</v>
      </c>
      <c r="O14" s="17">
        <f>[10]Agosto!$C$18</f>
        <v>24</v>
      </c>
      <c r="P14" s="17">
        <f>[10]Agosto!$C$19</f>
        <v>31.6</v>
      </c>
      <c r="Q14" s="17">
        <f>[10]Agosto!$C$20</f>
        <v>31.3</v>
      </c>
      <c r="R14" s="17">
        <f>[10]Agosto!$C$21</f>
        <v>30.2</v>
      </c>
      <c r="S14" s="17">
        <f>[10]Agosto!$C$22</f>
        <v>30.9</v>
      </c>
      <c r="T14" s="17">
        <f>[10]Agosto!$C$23</f>
        <v>31.3</v>
      </c>
      <c r="U14" s="17">
        <f>[10]Agosto!$C$24</f>
        <v>31.9</v>
      </c>
      <c r="V14" s="17">
        <f>[10]Agosto!$C$25</f>
        <v>32.200000000000003</v>
      </c>
      <c r="W14" s="17">
        <f>[10]Agosto!$C$26</f>
        <v>33.200000000000003</v>
      </c>
      <c r="X14" s="17">
        <f>[10]Agosto!$C$27</f>
        <v>33.9</v>
      </c>
      <c r="Y14" s="17">
        <f>[10]Agosto!$C$28</f>
        <v>33</v>
      </c>
      <c r="Z14" s="17">
        <f>[10]Agosto!$C$29</f>
        <v>33.700000000000003</v>
      </c>
      <c r="AA14" s="17">
        <f>[10]Agosto!$C$30</f>
        <v>27.4</v>
      </c>
      <c r="AB14" s="17">
        <f>[10]Agosto!$C$31</f>
        <v>28.4</v>
      </c>
      <c r="AC14" s="17">
        <f>[10]Agosto!$C$32</f>
        <v>32.799999999999997</v>
      </c>
      <c r="AD14" s="17">
        <f>[10]Agosto!$C$33</f>
        <v>34</v>
      </c>
      <c r="AE14" s="17">
        <f>[10]Agosto!$C$34</f>
        <v>34.799999999999997</v>
      </c>
      <c r="AF14" s="17">
        <f>[10]Agosto!$C$35</f>
        <v>35.6</v>
      </c>
      <c r="AG14" s="29">
        <f>MAX(B14:AF14)</f>
        <v>35.6</v>
      </c>
      <c r="AH14" s="31">
        <f>AVERAGE(B14:AF14)</f>
        <v>31.558064516129029</v>
      </c>
    </row>
    <row r="15" spans="1:35" ht="17.100000000000001" customHeight="1" x14ac:dyDescent="0.2">
      <c r="A15" s="15" t="s">
        <v>6</v>
      </c>
      <c r="B15" s="17">
        <f>[11]Agosto!$C$5</f>
        <v>33.1</v>
      </c>
      <c r="C15" s="17">
        <f>[11]Agosto!$C$6</f>
        <v>33.5</v>
      </c>
      <c r="D15" s="17">
        <f>[11]Agosto!$C$7</f>
        <v>34</v>
      </c>
      <c r="E15" s="17">
        <f>[11]Agosto!$C$8</f>
        <v>34.4</v>
      </c>
      <c r="F15" s="17">
        <f>[11]Agosto!$C$9</f>
        <v>33.9</v>
      </c>
      <c r="G15" s="17">
        <f>[11]Agosto!$C$10</f>
        <v>33.799999999999997</v>
      </c>
      <c r="H15" s="17">
        <f>[11]Agosto!$C$11</f>
        <v>34</v>
      </c>
      <c r="I15" s="17">
        <f>[11]Agosto!$C$12</f>
        <v>33</v>
      </c>
      <c r="J15" s="17">
        <f>[11]Agosto!$C$13</f>
        <v>32</v>
      </c>
      <c r="K15" s="17">
        <f>[11]Agosto!$C$14</f>
        <v>33.5</v>
      </c>
      <c r="L15" s="17">
        <f>[11]Agosto!$C$15</f>
        <v>33.9</v>
      </c>
      <c r="M15" s="17">
        <f>[11]Agosto!$C$16</f>
        <v>34.799999999999997</v>
      </c>
      <c r="N15" s="17">
        <f>[11]Agosto!$C$17</f>
        <v>29.9</v>
      </c>
      <c r="O15" s="17">
        <f>[11]Agosto!$C$18</f>
        <v>28.4</v>
      </c>
      <c r="P15" s="17">
        <f>[11]Agosto!$C$19</f>
        <v>33.200000000000003</v>
      </c>
      <c r="Q15" s="17">
        <f>[11]Agosto!$C$20</f>
        <v>33.5</v>
      </c>
      <c r="R15" s="17">
        <f>[11]Agosto!$C$21</f>
        <v>33.299999999999997</v>
      </c>
      <c r="S15" s="17">
        <f>[11]Agosto!$C$22</f>
        <v>33.5</v>
      </c>
      <c r="T15" s="17">
        <f>[11]Agosto!$C$23</f>
        <v>34.200000000000003</v>
      </c>
      <c r="U15" s="17">
        <f>[11]Agosto!$C$24</f>
        <v>34.4</v>
      </c>
      <c r="V15" s="17">
        <f>[11]Agosto!$C$25</f>
        <v>35.4</v>
      </c>
      <c r="W15" s="17">
        <f>[11]Agosto!$C$26</f>
        <v>36</v>
      </c>
      <c r="X15" s="17">
        <f>[11]Agosto!$C$27</f>
        <v>36.700000000000003</v>
      </c>
      <c r="Y15" s="17">
        <f>[11]Agosto!$C$28</f>
        <v>35.9</v>
      </c>
      <c r="Z15" s="17">
        <f>[11]Agosto!$C$29</f>
        <v>35.4</v>
      </c>
      <c r="AA15" s="17">
        <f>[11]Agosto!$C$30</f>
        <v>28.2</v>
      </c>
      <c r="AB15" s="17">
        <f>[11]Agosto!$C$31</f>
        <v>29.1</v>
      </c>
      <c r="AC15" s="17">
        <f>[11]Agosto!$C$32</f>
        <v>33.9</v>
      </c>
      <c r="AD15" s="17">
        <f>[11]Agosto!$C$33</f>
        <v>35.299999999999997</v>
      </c>
      <c r="AE15" s="17">
        <f>[11]Agosto!$C$34</f>
        <v>37.700000000000003</v>
      </c>
      <c r="AF15" s="17">
        <f>[11]Agosto!$C$35</f>
        <v>36.5</v>
      </c>
      <c r="AG15" s="29">
        <f t="shared" si="1"/>
        <v>37.700000000000003</v>
      </c>
      <c r="AH15" s="31">
        <f t="shared" si="2"/>
        <v>33.690322580645159</v>
      </c>
    </row>
    <row r="16" spans="1:35" ht="17.100000000000001" customHeight="1" x14ac:dyDescent="0.2">
      <c r="A16" s="15" t="s">
        <v>7</v>
      </c>
      <c r="B16" s="17">
        <f>[12]Agosto!$C$5</f>
        <v>30.6</v>
      </c>
      <c r="C16" s="17">
        <f>[12]Agosto!$C$6</f>
        <v>32</v>
      </c>
      <c r="D16" s="17">
        <f>[12]Agosto!$C$7</f>
        <v>32.700000000000003</v>
      </c>
      <c r="E16" s="17">
        <f>[12]Agosto!$C$8</f>
        <v>32.200000000000003</v>
      </c>
      <c r="F16" s="17">
        <f>[12]Agosto!$C$9</f>
        <v>30.1</v>
      </c>
      <c r="G16" s="17">
        <f>[12]Agosto!$C$10</f>
        <v>27.5</v>
      </c>
      <c r="H16" s="17">
        <f>[12]Agosto!$C$11</f>
        <v>30.5</v>
      </c>
      <c r="I16" s="17">
        <f>[12]Agosto!$C$12</f>
        <v>28.5</v>
      </c>
      <c r="J16" s="17">
        <f>[12]Agosto!$C$13</f>
        <v>27.3</v>
      </c>
      <c r="K16" s="17">
        <f>[12]Agosto!$C$14</f>
        <v>28.3</v>
      </c>
      <c r="L16" s="17">
        <f>[12]Agosto!$C$15</f>
        <v>30.7</v>
      </c>
      <c r="M16" s="17">
        <f>[12]Agosto!$C$16</f>
        <v>32.799999999999997</v>
      </c>
      <c r="N16" s="17">
        <f>[12]Agosto!$C$17</f>
        <v>26.8</v>
      </c>
      <c r="O16" s="17">
        <f>[12]Agosto!$C$18</f>
        <v>21.9</v>
      </c>
      <c r="P16" s="17">
        <f>[12]Agosto!$C$19</f>
        <v>23.5</v>
      </c>
      <c r="Q16" s="17">
        <f>[12]Agosto!$C$20</f>
        <v>28.7</v>
      </c>
      <c r="R16" s="17">
        <f>[12]Agosto!$C$21</f>
        <v>26.1</v>
      </c>
      <c r="S16" s="17">
        <f>[12]Agosto!$C$22</f>
        <v>29</v>
      </c>
      <c r="T16" s="17">
        <f>[12]Agosto!$C$23</f>
        <v>30.3</v>
      </c>
      <c r="U16" s="17">
        <f>[12]Agosto!$C$24</f>
        <v>28.8</v>
      </c>
      <c r="V16" s="17">
        <f>[12]Agosto!$C$25</f>
        <v>32.200000000000003</v>
      </c>
      <c r="W16" s="17">
        <f>[12]Agosto!$C$26</f>
        <v>33.5</v>
      </c>
      <c r="X16" s="17">
        <f>[12]Agosto!$C$27</f>
        <v>34.200000000000003</v>
      </c>
      <c r="Y16" s="17">
        <f>[12]Agosto!$C$28</f>
        <v>34.200000000000003</v>
      </c>
      <c r="Z16" s="17">
        <f>[12]Agosto!$C$29</f>
        <v>32.6</v>
      </c>
      <c r="AA16" s="17">
        <f>[12]Agosto!$C$30</f>
        <v>21.9</v>
      </c>
      <c r="AB16" s="17">
        <f>[12]Agosto!$C$31</f>
        <v>21.5</v>
      </c>
      <c r="AC16" s="17">
        <f>[12]Agosto!$C$32</f>
        <v>27.4</v>
      </c>
      <c r="AD16" s="17">
        <f>[12]Agosto!$C$33</f>
        <v>31</v>
      </c>
      <c r="AE16" s="17">
        <f>[12]Agosto!$C$34</f>
        <v>33.5</v>
      </c>
      <c r="AF16" s="17">
        <f>[12]Agosto!$C$35</f>
        <v>34.799999999999997</v>
      </c>
      <c r="AG16" s="29">
        <f t="shared" si="1"/>
        <v>34.799999999999997</v>
      </c>
      <c r="AH16" s="31">
        <f t="shared" si="2"/>
        <v>29.519354838709678</v>
      </c>
    </row>
    <row r="17" spans="1:36" ht="17.100000000000001" customHeight="1" x14ac:dyDescent="0.2">
      <c r="A17" s="15" t="s">
        <v>8</v>
      </c>
      <c r="B17" s="17" t="str">
        <f>[13]Agosto!$C$5</f>
        <v>*</v>
      </c>
      <c r="C17" s="17" t="str">
        <f>[13]Agosto!$C$6</f>
        <v>*</v>
      </c>
      <c r="D17" s="17" t="str">
        <f>[13]Agosto!$C$7</f>
        <v>*</v>
      </c>
      <c r="E17" s="17" t="str">
        <f>[13]Agosto!$C$8</f>
        <v>*</v>
      </c>
      <c r="F17" s="17" t="str">
        <f>[13]Agosto!$C$9</f>
        <v>*</v>
      </c>
      <c r="G17" s="17" t="str">
        <f>[13]Agosto!$C$10</f>
        <v>*</v>
      </c>
      <c r="H17" s="17" t="str">
        <f>[13]Agosto!$C$11</f>
        <v>*</v>
      </c>
      <c r="I17" s="17" t="str">
        <f>[13]Agosto!$C$12</f>
        <v>*</v>
      </c>
      <c r="J17" s="17" t="str">
        <f>[13]Agosto!$C$13</f>
        <v>*</v>
      </c>
      <c r="K17" s="17" t="str">
        <f>[13]Agosto!$C$14</f>
        <v>*</v>
      </c>
      <c r="L17" s="17" t="str">
        <f>[13]Agosto!$C$15</f>
        <v>*</v>
      </c>
      <c r="M17" s="17" t="str">
        <f>[13]Agosto!$C$16</f>
        <v>*</v>
      </c>
      <c r="N17" s="17" t="str">
        <f>[13]Agosto!$C$17</f>
        <v>*</v>
      </c>
      <c r="O17" s="17" t="str">
        <f>[13]Agosto!$C$18</f>
        <v>*</v>
      </c>
      <c r="P17" s="17" t="str">
        <f>[13]Agosto!$C$19</f>
        <v>*</v>
      </c>
      <c r="Q17" s="17" t="str">
        <f>[13]Agosto!$C$20</f>
        <v>*</v>
      </c>
      <c r="R17" s="17" t="str">
        <f>[13]Agosto!$C$21</f>
        <v>*</v>
      </c>
      <c r="S17" s="17" t="str">
        <f>[13]Agosto!$C$22</f>
        <v>*</v>
      </c>
      <c r="T17" s="17" t="str">
        <f>[13]Agosto!$C$23</f>
        <v>*</v>
      </c>
      <c r="U17" s="17" t="str">
        <f>[13]Agosto!$C$24</f>
        <v>*</v>
      </c>
      <c r="V17" s="17" t="str">
        <f>[13]Agosto!$C$25</f>
        <v>*</v>
      </c>
      <c r="W17" s="17" t="str">
        <f>[13]Agosto!$C$26</f>
        <v>*</v>
      </c>
      <c r="X17" s="17" t="str">
        <f>[13]Agosto!$C$27</f>
        <v>*</v>
      </c>
      <c r="Y17" s="17">
        <f>[13]Agosto!$C$28</f>
        <v>33.799999999999997</v>
      </c>
      <c r="Z17" s="17">
        <f>[13]Agosto!$C$29</f>
        <v>32.299999999999997</v>
      </c>
      <c r="AA17" s="17">
        <f>[13]Agosto!$C$30</f>
        <v>22</v>
      </c>
      <c r="AB17" s="17">
        <f>[13]Agosto!$C$31</f>
        <v>21.7</v>
      </c>
      <c r="AC17" s="17">
        <f>[13]Agosto!$C$32</f>
        <v>26.3</v>
      </c>
      <c r="AD17" s="17">
        <f>[13]Agosto!$C$33</f>
        <v>30.1</v>
      </c>
      <c r="AE17" s="17">
        <f>[13]Agosto!$C$34</f>
        <v>31.3</v>
      </c>
      <c r="AF17" s="17">
        <f>[13]Agosto!$C$35</f>
        <v>32.299999999999997</v>
      </c>
      <c r="AG17" s="29">
        <f t="shared" si="1"/>
        <v>33.799999999999997</v>
      </c>
      <c r="AH17" s="31">
        <f t="shared" si="2"/>
        <v>28.725000000000001</v>
      </c>
    </row>
    <row r="18" spans="1:36" ht="17.100000000000001" customHeight="1" x14ac:dyDescent="0.2">
      <c r="A18" s="15" t="s">
        <v>9</v>
      </c>
      <c r="B18" s="17">
        <f>[14]Agosto!$C$5</f>
        <v>31</v>
      </c>
      <c r="C18" s="17">
        <f>[14]Agosto!$C$6</f>
        <v>32.700000000000003</v>
      </c>
      <c r="D18" s="17">
        <f>[14]Agosto!$C$7</f>
        <v>32.9</v>
      </c>
      <c r="E18" s="17">
        <f>[14]Agosto!$C$8</f>
        <v>33</v>
      </c>
      <c r="F18" s="17">
        <f>[14]Agosto!$C$9</f>
        <v>29.5</v>
      </c>
      <c r="G18" s="17">
        <f>[14]Agosto!$C$10</f>
        <v>28.7</v>
      </c>
      <c r="H18" s="17">
        <f>[14]Agosto!$C$11</f>
        <v>31.5</v>
      </c>
      <c r="I18" s="17">
        <f>[14]Agosto!$C$12</f>
        <v>30.9</v>
      </c>
      <c r="J18" s="17">
        <f>[14]Agosto!$C$13</f>
        <v>27.8</v>
      </c>
      <c r="K18" s="17">
        <f>[14]Agosto!$C$14</f>
        <v>29.6</v>
      </c>
      <c r="L18" s="17">
        <f>[14]Agosto!$C$15</f>
        <v>31.5</v>
      </c>
      <c r="M18" s="17">
        <f>[14]Agosto!$C$16</f>
        <v>33.4</v>
      </c>
      <c r="N18" s="17">
        <f>[14]Agosto!$C$17</f>
        <v>26.9</v>
      </c>
      <c r="O18" s="17">
        <f>[14]Agosto!$C$18</f>
        <v>21.2</v>
      </c>
      <c r="P18" s="17">
        <f>[14]Agosto!$C$19</f>
        <v>22.7</v>
      </c>
      <c r="Q18" s="17">
        <f>[14]Agosto!$C$20</f>
        <v>30.7</v>
      </c>
      <c r="R18" s="17">
        <f>[14]Agosto!$C$21</f>
        <v>24.4</v>
      </c>
      <c r="S18" s="17">
        <f>[14]Agosto!$C$22</f>
        <v>29.9</v>
      </c>
      <c r="T18" s="17">
        <f>[14]Agosto!$C$23</f>
        <v>30.7</v>
      </c>
      <c r="U18" s="17">
        <f>[14]Agosto!$C$24</f>
        <v>28.5</v>
      </c>
      <c r="V18" s="17">
        <f>[14]Agosto!$C$25</f>
        <v>33.700000000000003</v>
      </c>
      <c r="W18" s="17">
        <f>[14]Agosto!$C$26</f>
        <v>34.200000000000003</v>
      </c>
      <c r="X18" s="17">
        <f>[14]Agosto!$C$27</f>
        <v>34.200000000000003</v>
      </c>
      <c r="Y18" s="17">
        <f>[14]Agosto!$C$28</f>
        <v>35.9</v>
      </c>
      <c r="Z18" s="17">
        <f>[14]Agosto!$C$29</f>
        <v>34.299999999999997</v>
      </c>
      <c r="AA18" s="17">
        <f>[14]Agosto!$C$30</f>
        <v>20.7</v>
      </c>
      <c r="AB18" s="17">
        <f>[14]Agosto!$C$31</f>
        <v>22.2</v>
      </c>
      <c r="AC18" s="17">
        <f>[14]Agosto!$C$32</f>
        <v>27.1</v>
      </c>
      <c r="AD18" s="17">
        <f>[14]Agosto!$C$33</f>
        <v>31</v>
      </c>
      <c r="AE18" s="17">
        <f>[14]Agosto!$C$34</f>
        <v>33</v>
      </c>
      <c r="AF18" s="17">
        <f>[14]Agosto!$C$35</f>
        <v>35.6</v>
      </c>
      <c r="AG18" s="29">
        <f>MAX(B18:AF18)</f>
        <v>35.9</v>
      </c>
      <c r="AH18" s="31">
        <f>AVERAGE(B18:AF18)</f>
        <v>29.98064516129033</v>
      </c>
    </row>
    <row r="19" spans="1:36" ht="17.100000000000001" customHeight="1" x14ac:dyDescent="0.2">
      <c r="A19" s="15" t="s">
        <v>46</v>
      </c>
      <c r="B19" s="17">
        <f>[15]Agosto!$C$5</f>
        <v>32.200000000000003</v>
      </c>
      <c r="C19" s="17">
        <f>[15]Agosto!$C$6</f>
        <v>32.6</v>
      </c>
      <c r="D19" s="17">
        <f>[15]Agosto!$C$7</f>
        <v>31.9</v>
      </c>
      <c r="E19" s="17">
        <f>[15]Agosto!$C$8</f>
        <v>33.299999999999997</v>
      </c>
      <c r="F19" s="17">
        <f>[15]Agosto!$C$9</f>
        <v>31.9</v>
      </c>
      <c r="G19" s="17">
        <f>[15]Agosto!$C$10</f>
        <v>32.299999999999997</v>
      </c>
      <c r="H19" s="17">
        <f>[15]Agosto!$C$11</f>
        <v>32.5</v>
      </c>
      <c r="I19" s="17">
        <f>[15]Agosto!$C$12</f>
        <v>26.2</v>
      </c>
      <c r="J19" s="17">
        <f>[15]Agosto!$C$13</f>
        <v>30.5</v>
      </c>
      <c r="K19" s="17">
        <f>[15]Agosto!$C$14</f>
        <v>29.3</v>
      </c>
      <c r="L19" s="17">
        <f>[15]Agosto!$C$15</f>
        <v>30.9</v>
      </c>
      <c r="M19" s="17">
        <f>[15]Agosto!$C$16</f>
        <v>33.1</v>
      </c>
      <c r="N19" s="17">
        <f>[15]Agosto!$C$17</f>
        <v>24</v>
      </c>
      <c r="O19" s="17">
        <f>[15]Agosto!$C$18</f>
        <v>23.8</v>
      </c>
      <c r="P19" s="17">
        <f>[15]Agosto!$C$19</f>
        <v>27</v>
      </c>
      <c r="Q19" s="17">
        <f>[15]Agosto!$C$20</f>
        <v>31.1</v>
      </c>
      <c r="R19" s="17">
        <f>[15]Agosto!$C$21</f>
        <v>32.200000000000003</v>
      </c>
      <c r="S19" s="17">
        <f>[15]Agosto!$C$22</f>
        <v>32.1</v>
      </c>
      <c r="T19" s="17">
        <f>[15]Agosto!$C$23</f>
        <v>33</v>
      </c>
      <c r="U19" s="17">
        <f>[15]Agosto!$C$24</f>
        <v>32.700000000000003</v>
      </c>
      <c r="V19" s="17">
        <f>[15]Agosto!$C$25</f>
        <v>33.200000000000003</v>
      </c>
      <c r="W19" s="17">
        <f>[15]Agosto!$C$26</f>
        <v>33.700000000000003</v>
      </c>
      <c r="X19" s="17">
        <f>[15]Agosto!$C$27</f>
        <v>34</v>
      </c>
      <c r="Y19" s="17">
        <f>[15]Agosto!$C$28</f>
        <v>33.4</v>
      </c>
      <c r="Z19" s="17">
        <f>[15]Agosto!$C$29</f>
        <v>32.299999999999997</v>
      </c>
      <c r="AA19" s="17">
        <f>[15]Agosto!$C$30</f>
        <v>25</v>
      </c>
      <c r="AB19" s="17">
        <f>[15]Agosto!$C$31</f>
        <v>25.4</v>
      </c>
      <c r="AC19" s="17">
        <f>[15]Agosto!$C$32</f>
        <v>29.1</v>
      </c>
      <c r="AD19" s="17">
        <f>[15]Agosto!$C$33</f>
        <v>33.1</v>
      </c>
      <c r="AE19" s="17">
        <f>[15]Agosto!$C$34</f>
        <v>34.4</v>
      </c>
      <c r="AF19" s="17">
        <f>[15]Agosto!$C$35</f>
        <v>36.200000000000003</v>
      </c>
      <c r="AG19" s="29">
        <f>MAX(B19:AF19)</f>
        <v>36.200000000000003</v>
      </c>
      <c r="AH19" s="31">
        <f>AVERAGE(B19:AF19)</f>
        <v>31.045161290322586</v>
      </c>
    </row>
    <row r="20" spans="1:36" ht="17.100000000000001" customHeight="1" x14ac:dyDescent="0.2">
      <c r="A20" s="15" t="s">
        <v>10</v>
      </c>
      <c r="B20" s="17">
        <f>[16]Agosto!$C$5</f>
        <v>30.5</v>
      </c>
      <c r="C20" s="17">
        <f>[16]Agosto!$C$6</f>
        <v>32</v>
      </c>
      <c r="D20" s="17">
        <f>[16]Agosto!$C$7</f>
        <v>32.4</v>
      </c>
      <c r="E20" s="17">
        <f>[16]Agosto!$C$8</f>
        <v>33</v>
      </c>
      <c r="F20" s="17">
        <f>[16]Agosto!$C$9</f>
        <v>30.4</v>
      </c>
      <c r="G20" s="17">
        <f>[16]Agosto!$C$10</f>
        <v>28.1</v>
      </c>
      <c r="H20" s="17">
        <f>[16]Agosto!$C$11</f>
        <v>31.3</v>
      </c>
      <c r="I20" s="17">
        <f>[16]Agosto!$C$12</f>
        <v>27.4</v>
      </c>
      <c r="J20" s="17">
        <f>[16]Agosto!$C$13</f>
        <v>28.4</v>
      </c>
      <c r="K20" s="17">
        <f>[16]Agosto!$C$14</f>
        <v>28.7</v>
      </c>
      <c r="L20" s="17">
        <f>[16]Agosto!$C$15</f>
        <v>31.9</v>
      </c>
      <c r="M20" s="17">
        <f>[16]Agosto!$C$16</f>
        <v>33.299999999999997</v>
      </c>
      <c r="N20" s="17">
        <f>[16]Agosto!$C$17</f>
        <v>24.8</v>
      </c>
      <c r="O20" s="17">
        <f>[16]Agosto!$C$18</f>
        <v>22.2</v>
      </c>
      <c r="P20" s="17">
        <f>[16]Agosto!$C$19</f>
        <v>22.9</v>
      </c>
      <c r="Q20" s="17">
        <f>[16]Agosto!$C$20</f>
        <v>29.9</v>
      </c>
      <c r="R20" s="17">
        <f>[16]Agosto!$C$21</f>
        <v>25.3</v>
      </c>
      <c r="S20" s="17">
        <f>[16]Agosto!$C$22</f>
        <v>29.8</v>
      </c>
      <c r="T20" s="17">
        <f>[16]Agosto!$C$23</f>
        <v>31.6</v>
      </c>
      <c r="U20" s="17">
        <f>[16]Agosto!$C$24</f>
        <v>29.9</v>
      </c>
      <c r="V20" s="17">
        <f>[16]Agosto!$C$25</f>
        <v>33</v>
      </c>
      <c r="W20" s="17">
        <f>[16]Agosto!$C$26</f>
        <v>33.700000000000003</v>
      </c>
      <c r="X20" s="17">
        <f>[16]Agosto!$C$27</f>
        <v>33.9</v>
      </c>
      <c r="Y20" s="17">
        <f>[16]Agosto!$C$28</f>
        <v>34.799999999999997</v>
      </c>
      <c r="Z20" s="17">
        <f>[16]Agosto!$C$29</f>
        <v>32.299999999999997</v>
      </c>
      <c r="AA20" s="17">
        <f>[16]Agosto!$C$30</f>
        <v>22.4</v>
      </c>
      <c r="AB20" s="17">
        <f>[16]Agosto!$C$31</f>
        <v>22.1</v>
      </c>
      <c r="AC20" s="17">
        <f>[16]Agosto!$C$32</f>
        <v>27.2</v>
      </c>
      <c r="AD20" s="17">
        <f>[16]Agosto!$C$33</f>
        <v>31.4</v>
      </c>
      <c r="AE20" s="17">
        <f>[16]Agosto!$C$34</f>
        <v>33.299999999999997</v>
      </c>
      <c r="AF20" s="17">
        <f>[16]Agosto!$C$35</f>
        <v>35.200000000000003</v>
      </c>
      <c r="AG20" s="29">
        <f t="shared" ref="AG20:AG30" si="5">MAX(B20:AF20)</f>
        <v>35.200000000000003</v>
      </c>
      <c r="AH20" s="31">
        <f t="shared" ref="AH20:AH30" si="6">AVERAGE(B20:AF20)</f>
        <v>29.777419354838706</v>
      </c>
      <c r="AJ20" s="23" t="s">
        <v>51</v>
      </c>
    </row>
    <row r="21" spans="1:36" ht="17.100000000000001" customHeight="1" x14ac:dyDescent="0.2">
      <c r="A21" s="15" t="s">
        <v>11</v>
      </c>
      <c r="B21" s="17">
        <f>[17]Agosto!$C$5</f>
        <v>32.6</v>
      </c>
      <c r="C21" s="17">
        <f>[17]Agosto!$C$6</f>
        <v>32.9</v>
      </c>
      <c r="D21" s="17">
        <f>[17]Agosto!$C$7</f>
        <v>33</v>
      </c>
      <c r="E21" s="17">
        <f>[17]Agosto!$C$8</f>
        <v>33</v>
      </c>
      <c r="F21" s="17">
        <f>[17]Agosto!$C$9</f>
        <v>32</v>
      </c>
      <c r="G21" s="17">
        <f>[17]Agosto!$C$10</f>
        <v>30.9</v>
      </c>
      <c r="H21" s="17">
        <f>[17]Agosto!$C$11</f>
        <v>32.6</v>
      </c>
      <c r="I21" s="17">
        <f>[17]Agosto!$C$12</f>
        <v>29.7</v>
      </c>
      <c r="J21" s="17">
        <f>[17]Agosto!$C$13</f>
        <v>29.4</v>
      </c>
      <c r="K21" s="17">
        <f>[17]Agosto!$C$14</f>
        <v>30.7</v>
      </c>
      <c r="L21" s="17">
        <f>[17]Agosto!$C$15</f>
        <v>32.1</v>
      </c>
      <c r="M21" s="17">
        <f>[17]Agosto!$C$16</f>
        <v>33.299999999999997</v>
      </c>
      <c r="N21" s="17">
        <f>[17]Agosto!$C$17</f>
        <v>23.6</v>
      </c>
      <c r="O21" s="17">
        <f>[17]Agosto!$C$18</f>
        <v>20.8</v>
      </c>
      <c r="P21" s="17">
        <f>[17]Agosto!$C$19</f>
        <v>25</v>
      </c>
      <c r="Q21" s="17">
        <f>[17]Agosto!$C$20</f>
        <v>31.9</v>
      </c>
      <c r="R21" s="17">
        <f>[17]Agosto!$C$21</f>
        <v>25.7</v>
      </c>
      <c r="S21" s="17">
        <f>[17]Agosto!$C$22</f>
        <v>30.3</v>
      </c>
      <c r="T21" s="17">
        <f>[17]Agosto!$C$23</f>
        <v>31.6</v>
      </c>
      <c r="U21" s="17">
        <f>[17]Agosto!$C$24</f>
        <v>30.1</v>
      </c>
      <c r="V21" s="17">
        <f>[17]Agosto!$C$25</f>
        <v>33.6</v>
      </c>
      <c r="W21" s="17">
        <f>[17]Agosto!$C$26</f>
        <v>34.799999999999997</v>
      </c>
      <c r="X21" s="17">
        <f>[17]Agosto!$C$27</f>
        <v>35</v>
      </c>
      <c r="Y21" s="17">
        <f>[17]Agosto!$C$28</f>
        <v>34.5</v>
      </c>
      <c r="Z21" s="17">
        <f>[17]Agosto!$C$29</f>
        <v>33</v>
      </c>
      <c r="AA21" s="17">
        <f>[17]Agosto!$C$30</f>
        <v>23.1</v>
      </c>
      <c r="AB21" s="17">
        <f>[17]Agosto!$C$31</f>
        <v>22.9</v>
      </c>
      <c r="AC21" s="17">
        <f>[17]Agosto!$C$32</f>
        <v>27.1</v>
      </c>
      <c r="AD21" s="17">
        <f>[17]Agosto!$C$33</f>
        <v>32.6</v>
      </c>
      <c r="AE21" s="17">
        <f>[17]Agosto!$C$34</f>
        <v>36.200000000000003</v>
      </c>
      <c r="AF21" s="17">
        <f>[17]Agosto!$C$35</f>
        <v>35.799999999999997</v>
      </c>
      <c r="AG21" s="29">
        <f t="shared" si="5"/>
        <v>36.200000000000003</v>
      </c>
      <c r="AH21" s="31">
        <f t="shared" si="6"/>
        <v>30.638709677419357</v>
      </c>
    </row>
    <row r="22" spans="1:36" ht="17.100000000000001" customHeight="1" x14ac:dyDescent="0.2">
      <c r="A22" s="15" t="s">
        <v>12</v>
      </c>
      <c r="B22" s="17">
        <f>[18]Agosto!$C$5</f>
        <v>32</v>
      </c>
      <c r="C22" s="17">
        <f>[18]Agosto!$C$6</f>
        <v>32.9</v>
      </c>
      <c r="D22" s="17">
        <f>[18]Agosto!$C$7</f>
        <v>32.4</v>
      </c>
      <c r="E22" s="17">
        <f>[18]Agosto!$C$8</f>
        <v>32.1</v>
      </c>
      <c r="F22" s="17">
        <f>[18]Agosto!$C$9</f>
        <v>31.2</v>
      </c>
      <c r="G22" s="17">
        <f>[18]Agosto!$C$10</f>
        <v>32.9</v>
      </c>
      <c r="H22" s="17">
        <f>[18]Agosto!$C$11</f>
        <v>32.700000000000003</v>
      </c>
      <c r="I22" s="17">
        <f>[18]Agosto!$C$12</f>
        <v>26.3</v>
      </c>
      <c r="J22" s="17">
        <f>[18]Agosto!$C$13</f>
        <v>29.8</v>
      </c>
      <c r="K22" s="17">
        <f>[18]Agosto!$C$14</f>
        <v>30.6</v>
      </c>
      <c r="L22" s="17">
        <f>[18]Agosto!$C$15</f>
        <v>31.9</v>
      </c>
      <c r="M22" s="17">
        <f>[18]Agosto!$C$16</f>
        <v>32.700000000000003</v>
      </c>
      <c r="N22" s="17">
        <f>[18]Agosto!$C$17</f>
        <v>26.8</v>
      </c>
      <c r="O22" s="17">
        <f>[18]Agosto!$C$18</f>
        <v>25</v>
      </c>
      <c r="P22" s="17">
        <f>[18]Agosto!$C$19</f>
        <v>28.1</v>
      </c>
      <c r="Q22" s="17">
        <f>[18]Agosto!$C$20</f>
        <v>32</v>
      </c>
      <c r="R22" s="17">
        <f>[18]Agosto!$C$21</f>
        <v>32.700000000000003</v>
      </c>
      <c r="S22" s="17">
        <f>[18]Agosto!$C$22</f>
        <v>31.6</v>
      </c>
      <c r="T22" s="17">
        <f>[18]Agosto!$C$23</f>
        <v>32.9</v>
      </c>
      <c r="U22" s="17">
        <f>[18]Agosto!$C$24</f>
        <v>32.299999999999997</v>
      </c>
      <c r="V22" s="17">
        <f>[18]Agosto!$C$25</f>
        <v>33</v>
      </c>
      <c r="W22" s="17">
        <f>[18]Agosto!$C$26</f>
        <v>34.1</v>
      </c>
      <c r="X22" s="17">
        <f>[18]Agosto!$C$27</f>
        <v>34.1</v>
      </c>
      <c r="Y22" s="17">
        <f>[18]Agosto!$C$28</f>
        <v>33.700000000000003</v>
      </c>
      <c r="Z22" s="17">
        <f>[18]Agosto!$C$29</f>
        <v>33.299999999999997</v>
      </c>
      <c r="AA22" s="17">
        <f>[18]Agosto!$C$30</f>
        <v>23.6</v>
      </c>
      <c r="AB22" s="17">
        <f>[18]Agosto!$C$31</f>
        <v>24.9</v>
      </c>
      <c r="AC22" s="17">
        <f>[18]Agosto!$C$32</f>
        <v>28.7</v>
      </c>
      <c r="AD22" s="17">
        <f>[18]Agosto!$C$33</f>
        <v>33.1</v>
      </c>
      <c r="AE22" s="17">
        <f>[18]Agosto!$C$34</f>
        <v>34.9</v>
      </c>
      <c r="AF22" s="17">
        <f>[18]Agosto!$C$35</f>
        <v>35.9</v>
      </c>
      <c r="AG22" s="29">
        <f t="shared" si="5"/>
        <v>35.9</v>
      </c>
      <c r="AH22" s="31">
        <f t="shared" si="6"/>
        <v>31.232258064516131</v>
      </c>
    </row>
    <row r="23" spans="1:36" ht="17.100000000000001" customHeight="1" x14ac:dyDescent="0.2">
      <c r="A23" s="15" t="s">
        <v>13</v>
      </c>
      <c r="B23" s="83" t="str">
        <f>[19]Agosto!$C$5</f>
        <v>*</v>
      </c>
      <c r="C23" s="83" t="str">
        <f>[19]Agosto!$C$6</f>
        <v>*</v>
      </c>
      <c r="D23" s="83" t="str">
        <f>[19]Agosto!$C$7</f>
        <v>*</v>
      </c>
      <c r="E23" s="83" t="str">
        <f>[19]Agosto!$C$8</f>
        <v>*</v>
      </c>
      <c r="F23" s="83" t="str">
        <f>[19]Agosto!$C$9</f>
        <v>*</v>
      </c>
      <c r="G23" s="83" t="str">
        <f>[19]Agosto!$C$10</f>
        <v>*</v>
      </c>
      <c r="H23" s="83" t="str">
        <f>[19]Agosto!$C$11</f>
        <v>*</v>
      </c>
      <c r="I23" s="83" t="str">
        <f>[19]Agosto!$C$12</f>
        <v>*</v>
      </c>
      <c r="J23" s="83" t="str">
        <f>[19]Agosto!$C$13</f>
        <v>*</v>
      </c>
      <c r="K23" s="83" t="str">
        <f>[19]Agosto!$C$14</f>
        <v>*</v>
      </c>
      <c r="L23" s="83" t="str">
        <f>[19]Agosto!$C$15</f>
        <v>*</v>
      </c>
      <c r="M23" s="83" t="str">
        <f>[19]Agosto!$C$16</f>
        <v>*</v>
      </c>
      <c r="N23" s="83" t="str">
        <f>[19]Agosto!$C$17</f>
        <v>*</v>
      </c>
      <c r="O23" s="83" t="str">
        <f>[19]Agosto!$C$18</f>
        <v>*</v>
      </c>
      <c r="P23" s="83" t="str">
        <f>[19]Agosto!$C$19</f>
        <v>*</v>
      </c>
      <c r="Q23" s="83" t="str">
        <f>[19]Agosto!$C$20</f>
        <v>*</v>
      </c>
      <c r="R23" s="83" t="str">
        <f>[19]Agosto!$C$21</f>
        <v>*</v>
      </c>
      <c r="S23" s="83" t="str">
        <f>[19]Agosto!$C$22</f>
        <v>*</v>
      </c>
      <c r="T23" s="83" t="str">
        <f>[19]Agosto!$C$23</f>
        <v>*</v>
      </c>
      <c r="U23" s="83" t="str">
        <f>[19]Agosto!$C$24</f>
        <v>*</v>
      </c>
      <c r="V23" s="83" t="str">
        <f>[19]Agosto!$C$25</f>
        <v>*</v>
      </c>
      <c r="W23" s="17" t="str">
        <f>[19]Agosto!$C$26</f>
        <v>*</v>
      </c>
      <c r="X23" s="17" t="str">
        <f>[19]Agosto!$C$27</f>
        <v>*</v>
      </c>
      <c r="Y23" s="83" t="str">
        <f>[19]Agosto!$C$28</f>
        <v>*</v>
      </c>
      <c r="Z23" s="83" t="str">
        <f>[19]Agosto!$C$29</f>
        <v>*</v>
      </c>
      <c r="AA23" s="83" t="str">
        <f>[19]Agosto!$C$30</f>
        <v>*</v>
      </c>
      <c r="AB23" s="83" t="str">
        <f>[19]Agosto!$C$31</f>
        <v>*</v>
      </c>
      <c r="AC23" s="17" t="str">
        <f>[19]Agosto!$C$32</f>
        <v>*</v>
      </c>
      <c r="AD23" s="17" t="str">
        <f>[19]Agosto!$C$33</f>
        <v>*</v>
      </c>
      <c r="AE23" s="17" t="str">
        <f>[19]Agosto!$C$34</f>
        <v>*</v>
      </c>
      <c r="AF23" s="17" t="str">
        <f>[19]Agosto!$C$35</f>
        <v>*</v>
      </c>
      <c r="AG23" s="29" t="s">
        <v>142</v>
      </c>
      <c r="AH23" s="31" t="s">
        <v>142</v>
      </c>
    </row>
    <row r="24" spans="1:36" ht="17.100000000000001" customHeight="1" x14ac:dyDescent="0.2">
      <c r="A24" s="15" t="s">
        <v>14</v>
      </c>
      <c r="B24" s="17">
        <f>[20]Agosto!$C$5</f>
        <v>32</v>
      </c>
      <c r="C24" s="17">
        <f>[20]Agosto!$C$6</f>
        <v>32.9</v>
      </c>
      <c r="D24" s="17">
        <f>[20]Agosto!$C$7</f>
        <v>32.4</v>
      </c>
      <c r="E24" s="17">
        <f>[20]Agosto!$C$8</f>
        <v>32.1</v>
      </c>
      <c r="F24" s="17">
        <f>[20]Agosto!$C$9</f>
        <v>31.2</v>
      </c>
      <c r="G24" s="17">
        <f>[20]Agosto!$C$10</f>
        <v>32.9</v>
      </c>
      <c r="H24" s="17">
        <f>[20]Agosto!$C$10</f>
        <v>32.9</v>
      </c>
      <c r="I24" s="17">
        <f>[20]Agosto!$C$12</f>
        <v>26.3</v>
      </c>
      <c r="J24" s="17">
        <f>[20]Agosto!$C$13</f>
        <v>29.8</v>
      </c>
      <c r="K24" s="17">
        <f>[20]Agosto!$C$14</f>
        <v>30.6</v>
      </c>
      <c r="L24" s="17">
        <f>[20]Agosto!$C$15</f>
        <v>31.9</v>
      </c>
      <c r="M24" s="17">
        <f>[20]Agosto!$C$16</f>
        <v>32.700000000000003</v>
      </c>
      <c r="N24" s="17">
        <f>[20]Agosto!$C$17</f>
        <v>26.8</v>
      </c>
      <c r="O24" s="17">
        <f>[20]Agosto!$C$18</f>
        <v>25</v>
      </c>
      <c r="P24" s="17">
        <f>[20]Agosto!$C$19</f>
        <v>31.8</v>
      </c>
      <c r="Q24" s="17">
        <f>[20]Agosto!$C$20</f>
        <v>30.4</v>
      </c>
      <c r="R24" s="17">
        <f>[20]Agosto!$C$21</f>
        <v>31</v>
      </c>
      <c r="S24" s="17">
        <f>[20]Agosto!$C$22</f>
        <v>31.6</v>
      </c>
      <c r="T24" s="17">
        <f>[20]Agosto!$C$23</f>
        <v>31.6</v>
      </c>
      <c r="U24" s="17">
        <f>[20]Agosto!$C$24</f>
        <v>32</v>
      </c>
      <c r="V24" s="17">
        <f>[20]Agosto!$C$25</f>
        <v>32.6</v>
      </c>
      <c r="W24" s="17">
        <f>[20]Agosto!$C$26</f>
        <v>34</v>
      </c>
      <c r="X24" s="17">
        <f>[20]Agosto!$C$27</f>
        <v>33.4</v>
      </c>
      <c r="Y24" s="17">
        <f>[20]Agosto!$C$28</f>
        <v>34.799999999999997</v>
      </c>
      <c r="Z24" s="17">
        <f>[20]Agosto!$C$29</f>
        <v>36</v>
      </c>
      <c r="AA24" s="17">
        <f>[20]Agosto!$C$30</f>
        <v>27.9</v>
      </c>
      <c r="AB24" s="17">
        <f>[20]Agosto!$C$31</f>
        <v>26.7</v>
      </c>
      <c r="AC24" s="17">
        <f>[20]Agosto!$C$32</f>
        <v>31.5</v>
      </c>
      <c r="AD24" s="17">
        <f>[20]Agosto!$C$33</f>
        <v>33.5</v>
      </c>
      <c r="AE24" s="17">
        <f>[20]Agosto!$C$34</f>
        <v>35.799999999999997</v>
      </c>
      <c r="AF24" s="17">
        <f>[20]Agosto!$C$35</f>
        <v>38</v>
      </c>
      <c r="AG24" s="29">
        <f t="shared" si="5"/>
        <v>38</v>
      </c>
      <c r="AH24" s="31">
        <f t="shared" si="6"/>
        <v>31.680645161290322</v>
      </c>
    </row>
    <row r="25" spans="1:36" ht="17.100000000000001" customHeight="1" x14ac:dyDescent="0.2">
      <c r="A25" s="15" t="s">
        <v>15</v>
      </c>
      <c r="B25" s="17">
        <f>[21]Agosto!$C$5</f>
        <v>30.4</v>
      </c>
      <c r="C25" s="17">
        <f>[21]Agosto!$C$6</f>
        <v>30</v>
      </c>
      <c r="D25" s="17">
        <f>[21]Agosto!$C$7</f>
        <v>30</v>
      </c>
      <c r="E25" s="17">
        <f>[21]Agosto!$C$8</f>
        <v>29.8</v>
      </c>
      <c r="F25" s="17">
        <f>[21]Agosto!$C$9</f>
        <v>28.2</v>
      </c>
      <c r="G25" s="17">
        <f>[21]Agosto!$C$10</f>
        <v>26.5</v>
      </c>
      <c r="H25" s="17">
        <f>[21]Agosto!$C$11</f>
        <v>30.4</v>
      </c>
      <c r="I25" s="17">
        <f>[21]Agosto!$C$12</f>
        <v>23</v>
      </c>
      <c r="J25" s="17">
        <f>[21]Agosto!$C$13</f>
        <v>26.7</v>
      </c>
      <c r="K25" s="17">
        <f>[21]Agosto!$C$14</f>
        <v>25.7</v>
      </c>
      <c r="L25" s="17">
        <f>[21]Agosto!$C$15</f>
        <v>29.3</v>
      </c>
      <c r="M25" s="17">
        <f>[21]Agosto!$C$16</f>
        <v>29.4</v>
      </c>
      <c r="N25" s="17">
        <f>[21]Agosto!$C$17</f>
        <v>25.3</v>
      </c>
      <c r="O25" s="17">
        <f>[21]Agosto!$C$18</f>
        <v>20.9</v>
      </c>
      <c r="P25" s="17">
        <f>[21]Agosto!$C$19</f>
        <v>20.7</v>
      </c>
      <c r="Q25" s="17">
        <f>[21]Agosto!$C$20</f>
        <v>28.6</v>
      </c>
      <c r="R25" s="17">
        <f>[21]Agosto!$C$21</f>
        <v>26.2</v>
      </c>
      <c r="S25" s="17">
        <f>[21]Agosto!$C$22</f>
        <v>29.1</v>
      </c>
      <c r="T25" s="17">
        <f>[21]Agosto!$C$23</f>
        <v>29.8</v>
      </c>
      <c r="U25" s="17">
        <f>[21]Agosto!$C$24</f>
        <v>27.9</v>
      </c>
      <c r="V25" s="17">
        <f>[21]Agosto!$C$25</f>
        <v>29.9</v>
      </c>
      <c r="W25" s="17">
        <f>[21]Agosto!$C$26</f>
        <v>31.5</v>
      </c>
      <c r="X25" s="17">
        <f>[21]Agosto!$C$27</f>
        <v>32.1</v>
      </c>
      <c r="Y25" s="17">
        <f>[21]Agosto!$C$28</f>
        <v>31.2</v>
      </c>
      <c r="Z25" s="17">
        <f>[21]Agosto!$C$29</f>
        <v>27.7</v>
      </c>
      <c r="AA25" s="17">
        <f>[21]Agosto!$C$30</f>
        <v>19.7</v>
      </c>
      <c r="AB25" s="17">
        <f>[21]Agosto!$C$31</f>
        <v>21.2</v>
      </c>
      <c r="AC25" s="17">
        <f>[21]Agosto!$C$32</f>
        <v>26.2</v>
      </c>
      <c r="AD25" s="17">
        <f>[21]Agosto!$C$33</f>
        <v>30</v>
      </c>
      <c r="AE25" s="17">
        <f>[21]Agosto!$C$34</f>
        <v>33</v>
      </c>
      <c r="AF25" s="17">
        <f>[21]Agosto!$C$35</f>
        <v>32.5</v>
      </c>
      <c r="AG25" s="29">
        <f t="shared" si="5"/>
        <v>33</v>
      </c>
      <c r="AH25" s="31">
        <f t="shared" si="6"/>
        <v>27.835483870967749</v>
      </c>
    </row>
    <row r="26" spans="1:36" ht="17.100000000000001" customHeight="1" x14ac:dyDescent="0.2">
      <c r="A26" s="15" t="s">
        <v>16</v>
      </c>
      <c r="B26" s="17">
        <f>[22]Agosto!$C$5</f>
        <v>32.6</v>
      </c>
      <c r="C26" s="17">
        <f>[22]Agosto!$C$6</f>
        <v>32.799999999999997</v>
      </c>
      <c r="D26" s="17">
        <f>[22]Agosto!$C$7</f>
        <v>32.299999999999997</v>
      </c>
      <c r="E26" s="17">
        <f>[22]Agosto!$C$8</f>
        <v>33.1</v>
      </c>
      <c r="F26" s="17">
        <f>[22]Agosto!$C$9</f>
        <v>25.8</v>
      </c>
      <c r="G26" s="17">
        <f>[22]Agosto!$C$10</f>
        <v>33.4</v>
      </c>
      <c r="H26" s="17">
        <f>[22]Agosto!$C$11</f>
        <v>28.5</v>
      </c>
      <c r="I26" s="17">
        <f>[22]Agosto!$C$12</f>
        <v>20.6</v>
      </c>
      <c r="J26" s="17">
        <f>[22]Agosto!$C$13</f>
        <v>27.5</v>
      </c>
      <c r="K26" s="17">
        <f>[22]Agosto!$C$14</f>
        <v>29.3</v>
      </c>
      <c r="L26" s="17">
        <f>[22]Agosto!$C$15</f>
        <v>32</v>
      </c>
      <c r="M26" s="17">
        <f>[22]Agosto!$C$16</f>
        <v>33.5</v>
      </c>
      <c r="N26" s="17">
        <f>[22]Agosto!$C$17</f>
        <v>28</v>
      </c>
      <c r="O26" s="17">
        <f>[22]Agosto!$C$18</f>
        <v>22.6</v>
      </c>
      <c r="P26" s="17">
        <f>[22]Agosto!$C$19</f>
        <v>28.2</v>
      </c>
      <c r="Q26" s="17">
        <f>[22]Agosto!$C$20</f>
        <v>32.5</v>
      </c>
      <c r="R26" s="17">
        <f>[22]Agosto!$C$21</f>
        <v>30</v>
      </c>
      <c r="S26" s="17">
        <f>[22]Agosto!$C$22</f>
        <v>29.5</v>
      </c>
      <c r="T26" s="17">
        <f>[22]Agosto!$C$23</f>
        <v>33.299999999999997</v>
      </c>
      <c r="U26" s="17">
        <f>[22]Agosto!$C$24</f>
        <v>34.1</v>
      </c>
      <c r="V26" s="17">
        <f>[22]Agosto!$C$25</f>
        <v>34.4</v>
      </c>
      <c r="W26" s="17">
        <f>[22]Agosto!$C$26</f>
        <v>34.9</v>
      </c>
      <c r="X26" s="17">
        <f>[22]Agosto!$C$27</f>
        <v>33.700000000000003</v>
      </c>
      <c r="Y26" s="17">
        <f>[22]Agosto!$C$28</f>
        <v>33.9</v>
      </c>
      <c r="Z26" s="17">
        <f>[22]Agosto!$C$29</f>
        <v>28.6</v>
      </c>
      <c r="AA26" s="17">
        <f>[22]Agosto!$C$30</f>
        <v>22.2</v>
      </c>
      <c r="AB26" s="17">
        <f>[22]Agosto!$C$31</f>
        <v>23.8</v>
      </c>
      <c r="AC26" s="17">
        <f>[22]Agosto!$C$32</f>
        <v>27.7</v>
      </c>
      <c r="AD26" s="17">
        <f>[22]Agosto!$C$33</f>
        <v>32.200000000000003</v>
      </c>
      <c r="AE26" s="17">
        <f>[22]Agosto!$C$34</f>
        <v>34.299999999999997</v>
      </c>
      <c r="AF26" s="17">
        <f>[22]Agosto!$C$35</f>
        <v>37.200000000000003</v>
      </c>
      <c r="AG26" s="29">
        <f t="shared" si="5"/>
        <v>37.200000000000003</v>
      </c>
      <c r="AH26" s="31">
        <f t="shared" si="6"/>
        <v>30.403225806451616</v>
      </c>
    </row>
    <row r="27" spans="1:36" ht="17.100000000000001" customHeight="1" x14ac:dyDescent="0.2">
      <c r="A27" s="15" t="s">
        <v>17</v>
      </c>
      <c r="B27" s="17">
        <f>[23]Agosto!$C$5</f>
        <v>32.1</v>
      </c>
      <c r="C27" s="17">
        <f>[23]Agosto!$C$6</f>
        <v>33</v>
      </c>
      <c r="D27" s="17">
        <f>[23]Agosto!$C$7</f>
        <v>33.1</v>
      </c>
      <c r="E27" s="17">
        <f>[23]Agosto!$C$8</f>
        <v>33.6</v>
      </c>
      <c r="F27" s="17">
        <f>[23]Agosto!$C$9</f>
        <v>31.8</v>
      </c>
      <c r="G27" s="17">
        <f>[23]Agosto!$C$10</f>
        <v>29.8</v>
      </c>
      <c r="H27" s="17">
        <f>[23]Agosto!$C$11</f>
        <v>32.700000000000003</v>
      </c>
      <c r="I27" s="17">
        <f>[23]Agosto!$C$12</f>
        <v>31.3</v>
      </c>
      <c r="J27" s="17">
        <f>[23]Agosto!$C$13</f>
        <v>29</v>
      </c>
      <c r="K27" s="17">
        <f>[23]Agosto!$C$14</f>
        <v>31.7</v>
      </c>
      <c r="L27" s="17">
        <f>[23]Agosto!$C$15</f>
        <v>32.5</v>
      </c>
      <c r="M27" s="17">
        <f>[23]Agosto!$C$16</f>
        <v>33.700000000000003</v>
      </c>
      <c r="N27" s="17">
        <f>[23]Agosto!$C$17</f>
        <v>25.2</v>
      </c>
      <c r="O27" s="17">
        <f>[23]Agosto!$C$18</f>
        <v>23.9</v>
      </c>
      <c r="P27" s="17">
        <f>[23]Agosto!$C$19</f>
        <v>25.3</v>
      </c>
      <c r="Q27" s="17">
        <f>[23]Agosto!$C$20</f>
        <v>31.7</v>
      </c>
      <c r="R27" s="17">
        <f>[23]Agosto!$C$21</f>
        <v>26.8</v>
      </c>
      <c r="S27" s="17">
        <f>[23]Agosto!$C$22</f>
        <v>31.1</v>
      </c>
      <c r="T27" s="17">
        <f>[23]Agosto!$C$23</f>
        <v>31.9</v>
      </c>
      <c r="U27" s="17">
        <f>[23]Agosto!$C$24</f>
        <v>30.4</v>
      </c>
      <c r="V27" s="17">
        <f>[23]Agosto!$C$25</f>
        <v>33.4</v>
      </c>
      <c r="W27" s="17">
        <f>[23]Agosto!$C$26</f>
        <v>34.700000000000003</v>
      </c>
      <c r="X27" s="17">
        <f>[23]Agosto!$C$27</f>
        <v>35</v>
      </c>
      <c r="Y27" s="17">
        <f>[23]Agosto!$C$28</f>
        <v>35.4</v>
      </c>
      <c r="Z27" s="17">
        <f>[23]Agosto!$C$29</f>
        <v>34.6</v>
      </c>
      <c r="AA27" s="17">
        <f>[23]Agosto!$C$30</f>
        <v>22.9</v>
      </c>
      <c r="AB27" s="17">
        <f>[23]Agosto!$C$31</f>
        <v>22.3</v>
      </c>
      <c r="AC27" s="17">
        <f>[23]Agosto!$C$32</f>
        <v>28.3</v>
      </c>
      <c r="AD27" s="17">
        <f>[23]Agosto!$C$33</f>
        <v>32.700000000000003</v>
      </c>
      <c r="AE27" s="17">
        <f>[23]Agosto!$C$34</f>
        <v>35.299999999999997</v>
      </c>
      <c r="AF27" s="17">
        <f>[23]Agosto!$C$35</f>
        <v>36.700000000000003</v>
      </c>
      <c r="AG27" s="29">
        <f t="shared" si="5"/>
        <v>36.700000000000003</v>
      </c>
      <c r="AH27" s="31">
        <f t="shared" si="6"/>
        <v>31.029032258064511</v>
      </c>
    </row>
    <row r="28" spans="1:36" ht="17.100000000000001" customHeight="1" x14ac:dyDescent="0.2">
      <c r="A28" s="15" t="s">
        <v>18</v>
      </c>
      <c r="B28" s="17">
        <f>[24]Agosto!$C$5</f>
        <v>30</v>
      </c>
      <c r="C28" s="17">
        <f>[24]Agosto!$C$6</f>
        <v>29.7</v>
      </c>
      <c r="D28" s="17">
        <f>[24]Agosto!$C$7</f>
        <v>30.3</v>
      </c>
      <c r="E28" s="17">
        <f>[24]Agosto!$C$8</f>
        <v>30.9</v>
      </c>
      <c r="F28" s="17">
        <f>[24]Agosto!$C$9</f>
        <v>30.5</v>
      </c>
      <c r="G28" s="17">
        <f>[24]Agosto!$C$10</f>
        <v>30.2</v>
      </c>
      <c r="H28" s="17">
        <f>[24]Agosto!$C$11</f>
        <v>30.5</v>
      </c>
      <c r="I28" s="17">
        <f>[24]Agosto!$C$12</f>
        <v>29.8</v>
      </c>
      <c r="J28" s="17">
        <f>[24]Agosto!$C$13</f>
        <v>28.3</v>
      </c>
      <c r="K28" s="17">
        <f>[24]Agosto!$C$14</f>
        <v>29.9</v>
      </c>
      <c r="L28" s="17">
        <f>[24]Agosto!$C$15</f>
        <v>31</v>
      </c>
      <c r="M28" s="17">
        <f>[24]Agosto!$C$16</f>
        <v>31.2</v>
      </c>
      <c r="N28" s="17">
        <f>[24]Agosto!$C$17</f>
        <v>26.1</v>
      </c>
      <c r="O28" s="17">
        <f>[24]Agosto!$C$18</f>
        <v>26.1</v>
      </c>
      <c r="P28" s="17">
        <f>[24]Agosto!$C$19</f>
        <v>30.3</v>
      </c>
      <c r="Q28" s="17">
        <f>[24]Agosto!$C$20</f>
        <v>30.7</v>
      </c>
      <c r="R28" s="17">
        <f>[24]Agosto!$C$21</f>
        <v>30.5</v>
      </c>
      <c r="S28" s="17">
        <f>[24]Agosto!$C$22</f>
        <v>30.3</v>
      </c>
      <c r="T28" s="17">
        <f>[24]Agosto!$C$23</f>
        <v>30.7</v>
      </c>
      <c r="U28" s="17">
        <f>[24]Agosto!$C$24</f>
        <v>30.3</v>
      </c>
      <c r="V28" s="17">
        <f>[24]Agosto!$C$25</f>
        <v>31.2</v>
      </c>
      <c r="W28" s="17">
        <f>[24]Agosto!$C$26</f>
        <v>30.9</v>
      </c>
      <c r="X28" s="17">
        <f>[24]Agosto!$C$27</f>
        <v>31.7</v>
      </c>
      <c r="Y28" s="17">
        <f>[24]Agosto!$C$28</f>
        <v>31.7</v>
      </c>
      <c r="Z28" s="17">
        <f>[24]Agosto!$C$29</f>
        <v>31.4</v>
      </c>
      <c r="AA28" s="17">
        <f>[24]Agosto!$C$30</f>
        <v>28.2</v>
      </c>
      <c r="AB28" s="17">
        <f>[24]Agosto!$C$31</f>
        <v>28.9</v>
      </c>
      <c r="AC28" s="17">
        <f>[24]Agosto!$C$32</f>
        <v>30.7</v>
      </c>
      <c r="AD28" s="17">
        <f>[24]Agosto!$C$33</f>
        <v>31.3</v>
      </c>
      <c r="AE28" s="17">
        <f>[24]Agosto!$C$34</f>
        <v>31</v>
      </c>
      <c r="AF28" s="17">
        <f>[24]Agosto!$C$35</f>
        <v>31.7</v>
      </c>
      <c r="AG28" s="29">
        <f t="shared" si="5"/>
        <v>31.7</v>
      </c>
      <c r="AH28" s="31">
        <f t="shared" si="6"/>
        <v>30.193548387096779</v>
      </c>
    </row>
    <row r="29" spans="1:36" ht="17.100000000000001" customHeight="1" x14ac:dyDescent="0.2">
      <c r="A29" s="15" t="s">
        <v>19</v>
      </c>
      <c r="B29" s="17">
        <f>[25]Agosto!$C$5</f>
        <v>29.9</v>
      </c>
      <c r="C29" s="17">
        <f>[25]Agosto!$C$6</f>
        <v>31.5</v>
      </c>
      <c r="D29" s="17">
        <f>[25]Agosto!$C$7</f>
        <v>31.3</v>
      </c>
      <c r="E29" s="17">
        <f>[25]Agosto!$C$8</f>
        <v>31.4</v>
      </c>
      <c r="F29" s="17">
        <f>[25]Agosto!$C$9</f>
        <v>28.2</v>
      </c>
      <c r="G29" s="17">
        <f>[25]Agosto!$C$10</f>
        <v>26.3</v>
      </c>
      <c r="H29" s="17">
        <f>[25]Agosto!$C$11</f>
        <v>30.5</v>
      </c>
      <c r="I29" s="17">
        <f>[25]Agosto!$C$12</f>
        <v>23.2</v>
      </c>
      <c r="J29" s="17">
        <f>[25]Agosto!$C$13</f>
        <v>27.3</v>
      </c>
      <c r="K29" s="17">
        <f>[25]Agosto!$C$14</f>
        <v>27.5</v>
      </c>
      <c r="L29" s="17">
        <f>[25]Agosto!$C$15</f>
        <v>30.6</v>
      </c>
      <c r="M29" s="17">
        <f>[25]Agosto!$C$16</f>
        <v>30.2</v>
      </c>
      <c r="N29" s="17">
        <f>[25]Agosto!$C$17</f>
        <v>22.8</v>
      </c>
      <c r="O29" s="17">
        <f>[25]Agosto!$C$18</f>
        <v>20.6</v>
      </c>
      <c r="P29" s="17">
        <f>[25]Agosto!$C$19</f>
        <v>23.5</v>
      </c>
      <c r="Q29" s="17">
        <f>[25]Agosto!$C$20</f>
        <v>27.8</v>
      </c>
      <c r="R29" s="17">
        <f>[25]Agosto!$C$21</f>
        <v>26.6</v>
      </c>
      <c r="S29" s="17">
        <f>[25]Agosto!$C$22</f>
        <v>29.5</v>
      </c>
      <c r="T29" s="17">
        <f>[25]Agosto!$C$23</f>
        <v>30.1</v>
      </c>
      <c r="U29" s="17">
        <f>[25]Agosto!$C$24</f>
        <v>28.7</v>
      </c>
      <c r="V29" s="17">
        <f>[25]Agosto!$C$25</f>
        <v>30.7</v>
      </c>
      <c r="W29" s="17">
        <f>[25]Agosto!$C$26</f>
        <v>32.299999999999997</v>
      </c>
      <c r="X29" s="17">
        <f>[25]Agosto!$C$27</f>
        <v>33</v>
      </c>
      <c r="Y29" s="17">
        <f>[25]Agosto!$C$28</f>
        <v>33.299999999999997</v>
      </c>
      <c r="Z29" s="17">
        <f>[25]Agosto!$C$29</f>
        <v>25.8</v>
      </c>
      <c r="AA29" s="17">
        <f>[25]Agosto!$C$30</f>
        <v>21.2</v>
      </c>
      <c r="AB29" s="17">
        <f>[25]Agosto!$C$31</f>
        <v>21.5</v>
      </c>
      <c r="AC29" s="17">
        <f>[25]Agosto!$C$32</f>
        <v>25.5</v>
      </c>
      <c r="AD29" s="17">
        <f>[25]Agosto!$C$33</f>
        <v>29.4</v>
      </c>
      <c r="AE29" s="17">
        <f>[25]Agosto!$C$34</f>
        <v>32.700000000000003</v>
      </c>
      <c r="AF29" s="17">
        <f>[25]Agosto!$C$35</f>
        <v>27.9</v>
      </c>
      <c r="AG29" s="29">
        <f t="shared" si="5"/>
        <v>33.299999999999997</v>
      </c>
      <c r="AH29" s="31">
        <f t="shared" si="6"/>
        <v>28.090322580645164</v>
      </c>
    </row>
    <row r="30" spans="1:36" ht="17.100000000000001" customHeight="1" x14ac:dyDescent="0.2">
      <c r="A30" s="15" t="s">
        <v>31</v>
      </c>
      <c r="B30" s="17">
        <f>[26]Agosto!$C$5</f>
        <v>31.9</v>
      </c>
      <c r="C30" s="17">
        <f>[26]Agosto!$C$6</f>
        <v>31.6</v>
      </c>
      <c r="D30" s="17">
        <f>[26]Agosto!$C$7</f>
        <v>31.8</v>
      </c>
      <c r="E30" s="17">
        <f>[26]Agosto!$C$8</f>
        <v>32.299999999999997</v>
      </c>
      <c r="F30" s="17">
        <f>[26]Agosto!$C$9</f>
        <v>31.8</v>
      </c>
      <c r="G30" s="17">
        <f>[26]Agosto!$C$10</f>
        <v>31.8</v>
      </c>
      <c r="H30" s="17">
        <f>[26]Agosto!$C$11</f>
        <v>32.700000000000003</v>
      </c>
      <c r="I30" s="17">
        <f>[26]Agosto!$C$12</f>
        <v>31.6</v>
      </c>
      <c r="J30" s="17">
        <f>[26]Agosto!$C$13</f>
        <v>29.1</v>
      </c>
      <c r="K30" s="17">
        <f>[26]Agosto!$C$14</f>
        <v>31.7</v>
      </c>
      <c r="L30" s="17">
        <f>[26]Agosto!$C$15</f>
        <v>30.2</v>
      </c>
      <c r="M30" s="17">
        <f>[26]Agosto!$C$16</f>
        <v>31.7</v>
      </c>
      <c r="N30" s="17">
        <f>[26]Agosto!$C$17</f>
        <v>25.5</v>
      </c>
      <c r="O30" s="17">
        <f>[26]Agosto!$C$18</f>
        <v>23.5</v>
      </c>
      <c r="P30" s="17">
        <f>[26]Agosto!$C$19</f>
        <v>29.5</v>
      </c>
      <c r="Q30" s="17">
        <f>[26]Agosto!$C$20</f>
        <v>31.8</v>
      </c>
      <c r="R30" s="17">
        <f>[26]Agosto!$C$21</f>
        <v>31.1</v>
      </c>
      <c r="S30" s="17">
        <f>[26]Agosto!$C$22</f>
        <v>31</v>
      </c>
      <c r="T30" s="17">
        <f>[26]Agosto!$C$23</f>
        <v>32.200000000000003</v>
      </c>
      <c r="U30" s="17">
        <f>[26]Agosto!$C$24</f>
        <v>30.2</v>
      </c>
      <c r="V30" s="17">
        <f>[26]Agosto!$C$25</f>
        <v>33.200000000000003</v>
      </c>
      <c r="W30" s="17">
        <f>[26]Agosto!$C$26</f>
        <v>34.9</v>
      </c>
      <c r="X30" s="17">
        <f>[26]Agosto!$C$27</f>
        <v>34.200000000000003</v>
      </c>
      <c r="Y30" s="17">
        <f>[26]Agosto!$C$28</f>
        <v>33.799999999999997</v>
      </c>
      <c r="Z30" s="17">
        <f>[26]Agosto!$C$29</f>
        <v>32.799999999999997</v>
      </c>
      <c r="AA30" s="17">
        <f>[26]Agosto!$C$30</f>
        <v>22.9</v>
      </c>
      <c r="AB30" s="17">
        <f>[26]Agosto!$C$31</f>
        <v>24.4</v>
      </c>
      <c r="AC30" s="17">
        <f>[26]Agosto!$C$32</f>
        <v>27.4</v>
      </c>
      <c r="AD30" s="17">
        <f>[26]Agosto!$C$33</f>
        <v>32.299999999999997</v>
      </c>
      <c r="AE30" s="17">
        <f>[26]Agosto!$C$34</f>
        <v>35.1</v>
      </c>
      <c r="AF30" s="17">
        <f>[26]Agosto!$C$35</f>
        <v>34.799999999999997</v>
      </c>
      <c r="AG30" s="29">
        <f t="shared" si="5"/>
        <v>35.1</v>
      </c>
      <c r="AH30" s="31">
        <f t="shared" si="6"/>
        <v>30.929032258064513</v>
      </c>
    </row>
    <row r="31" spans="1:36" ht="17.100000000000001" customHeight="1" x14ac:dyDescent="0.2">
      <c r="A31" s="15" t="s">
        <v>48</v>
      </c>
      <c r="B31" s="17">
        <f>[27]Agosto!$C$5</f>
        <v>32.700000000000003</v>
      </c>
      <c r="C31" s="17">
        <f>[27]Agosto!$C$6</f>
        <v>32.799999999999997</v>
      </c>
      <c r="D31" s="17">
        <f>[27]Agosto!$C$7</f>
        <v>32.5</v>
      </c>
      <c r="E31" s="17">
        <f>[27]Agosto!$C$8</f>
        <v>33.6</v>
      </c>
      <c r="F31" s="17">
        <f>[27]Agosto!$C$9</f>
        <v>32.4</v>
      </c>
      <c r="G31" s="17">
        <f>[27]Agosto!$C$10</f>
        <v>33.6</v>
      </c>
      <c r="H31" s="17">
        <f>[27]Agosto!$C$11</f>
        <v>33.5</v>
      </c>
      <c r="I31" s="17">
        <f>[27]Agosto!$C$12</f>
        <v>30.3</v>
      </c>
      <c r="J31" s="17">
        <f>[27]Agosto!$C$13</f>
        <v>29.9</v>
      </c>
      <c r="K31" s="17">
        <f>[27]Agosto!$C$14</f>
        <v>32.299999999999997</v>
      </c>
      <c r="L31" s="17">
        <f>[27]Agosto!$C$15</f>
        <v>33.6</v>
      </c>
      <c r="M31" s="17">
        <f>[27]Agosto!$C$16</f>
        <v>34.1</v>
      </c>
      <c r="N31" s="17">
        <f>[27]Agosto!$C$17</f>
        <v>30.3</v>
      </c>
      <c r="O31" s="17">
        <f>[27]Agosto!$C$18</f>
        <v>26.9</v>
      </c>
      <c r="P31" s="17">
        <f>[27]Agosto!$C$19</f>
        <v>33.6</v>
      </c>
      <c r="Q31" s="17">
        <f>[27]Agosto!$C$20</f>
        <v>32.9</v>
      </c>
      <c r="R31" s="17">
        <f>[27]Agosto!$C$21</f>
        <v>32.5</v>
      </c>
      <c r="S31" s="17">
        <f>[27]Agosto!$C$22</f>
        <v>32.1</v>
      </c>
      <c r="T31" s="17">
        <f>[27]Agosto!$C$23</f>
        <v>32.4</v>
      </c>
      <c r="U31" s="17">
        <f>[27]Agosto!$C$24</f>
        <v>33</v>
      </c>
      <c r="V31" s="17">
        <f>[27]Agosto!$C$25</f>
        <v>34.1</v>
      </c>
      <c r="W31" s="17">
        <f>[27]Agosto!$C$26</f>
        <v>33.9</v>
      </c>
      <c r="X31" s="17">
        <f>[27]Agosto!$C$27</f>
        <v>34.1</v>
      </c>
      <c r="Y31" s="17">
        <f>[27]Agosto!$C$28</f>
        <v>35.200000000000003</v>
      </c>
      <c r="Z31" s="17">
        <f>[27]Agosto!$C$29</f>
        <v>34.200000000000003</v>
      </c>
      <c r="AA31" s="17">
        <f>[27]Agosto!$C$30</f>
        <v>28</v>
      </c>
      <c r="AB31" s="17">
        <f>[27]Agosto!$C$31</f>
        <v>27.2</v>
      </c>
      <c r="AC31" s="17">
        <f>[27]Agosto!$C$32</f>
        <v>32.200000000000003</v>
      </c>
      <c r="AD31" s="17">
        <f>[27]Agosto!$C$33</f>
        <v>34.799999999999997</v>
      </c>
      <c r="AE31" s="17">
        <f>[27]Agosto!$C$34</f>
        <v>37</v>
      </c>
      <c r="AF31" s="17">
        <f>[27]Agosto!$C$35</f>
        <v>34.9</v>
      </c>
      <c r="AG31" s="29">
        <f>MAX(B31:AF31)</f>
        <v>37</v>
      </c>
      <c r="AH31" s="31">
        <f>AVERAGE(B31:AF31)</f>
        <v>32.6</v>
      </c>
    </row>
    <row r="32" spans="1:36" ht="17.100000000000001" customHeight="1" x14ac:dyDescent="0.2">
      <c r="A32" s="15" t="s">
        <v>20</v>
      </c>
      <c r="B32" s="17">
        <f>[28]Agosto!$C$5</f>
        <v>32</v>
      </c>
      <c r="C32" s="17">
        <f>[28]Agosto!$C$6</f>
        <v>32.9</v>
      </c>
      <c r="D32" s="17">
        <f>[28]Agosto!$C$7</f>
        <v>33.700000000000003</v>
      </c>
      <c r="E32" s="17">
        <f>[28]Agosto!$C$8</f>
        <v>34.6</v>
      </c>
      <c r="F32" s="17">
        <f>[28]Agosto!$C$9</f>
        <v>33.5</v>
      </c>
      <c r="G32" s="17">
        <f>[28]Agosto!$C$10</f>
        <v>31</v>
      </c>
      <c r="H32" s="17">
        <f>[28]Agosto!$C$11</f>
        <v>32.1</v>
      </c>
      <c r="I32" s="17">
        <f>[28]Agosto!$C$12</f>
        <v>33.5</v>
      </c>
      <c r="J32" s="17">
        <f>[28]Agosto!$C$13</f>
        <v>30.8</v>
      </c>
      <c r="K32" s="17">
        <f>[28]Agosto!$C$14</f>
        <v>31.3</v>
      </c>
      <c r="L32" s="17">
        <f>[28]Agosto!$C$15</f>
        <v>33.9</v>
      </c>
      <c r="M32" s="17">
        <f>[28]Agosto!$C$16</f>
        <v>35.6</v>
      </c>
      <c r="N32" s="17">
        <f>[28]Agosto!$C$17</f>
        <v>27.8</v>
      </c>
      <c r="O32" s="17">
        <f>[28]Agosto!$C$18</f>
        <v>27.3</v>
      </c>
      <c r="P32" s="17">
        <f>[28]Agosto!$C$19</f>
        <v>30.7</v>
      </c>
      <c r="Q32" s="17">
        <f>[28]Agosto!$C$20</f>
        <v>32.200000000000003</v>
      </c>
      <c r="R32" s="17">
        <f>[28]Agosto!$C$21</f>
        <v>32.1</v>
      </c>
      <c r="S32" s="17">
        <f>[28]Agosto!$C$22</f>
        <v>33</v>
      </c>
      <c r="T32" s="17">
        <f>[28]Agosto!$C$23</f>
        <v>33.700000000000003</v>
      </c>
      <c r="U32" s="17">
        <f>[28]Agosto!$C$24</f>
        <v>32.5</v>
      </c>
      <c r="V32" s="17">
        <f>[28]Agosto!$C$25</f>
        <v>34.200000000000003</v>
      </c>
      <c r="W32" s="17">
        <f>[28]Agosto!$C$26</f>
        <v>36</v>
      </c>
      <c r="X32" s="17">
        <f>[28]Agosto!$C$27</f>
        <v>35.299999999999997</v>
      </c>
      <c r="Y32" s="17">
        <f>[28]Agosto!$C$28</f>
        <v>35.799999999999997</v>
      </c>
      <c r="Z32" s="17">
        <f>[28]Agosto!$C$29</f>
        <v>36.700000000000003</v>
      </c>
      <c r="AA32" s="17">
        <f>[28]Agosto!$C$30</f>
        <v>30.1</v>
      </c>
      <c r="AB32" s="17">
        <f>[28]Agosto!$C$31</f>
        <v>27.2</v>
      </c>
      <c r="AC32" s="17">
        <f>[28]Agosto!$C$32</f>
        <v>32.4</v>
      </c>
      <c r="AD32" s="17">
        <f>[28]Agosto!$C$33</f>
        <v>33.700000000000003</v>
      </c>
      <c r="AE32" s="17">
        <f>[28]Agosto!$C$34</f>
        <v>36</v>
      </c>
      <c r="AF32" s="17">
        <f>[28]Agosto!$C$35</f>
        <v>38.6</v>
      </c>
      <c r="AG32" s="29">
        <f>MAX(B32:AF32)</f>
        <v>38.6</v>
      </c>
      <c r="AH32" s="31">
        <f>AVERAGE(B32:AF32)</f>
        <v>32.90967741935485</v>
      </c>
    </row>
    <row r="33" spans="1:35" s="5" customFormat="1" ht="17.100000000000001" customHeight="1" x14ac:dyDescent="0.2">
      <c r="A33" s="24" t="s">
        <v>33</v>
      </c>
      <c r="B33" s="25">
        <f t="shared" ref="B33:AG33" si="7">MAX(B5:B32)</f>
        <v>33.200000000000003</v>
      </c>
      <c r="C33" s="25">
        <f t="shared" si="7"/>
        <v>33.700000000000003</v>
      </c>
      <c r="D33" s="25">
        <f t="shared" si="7"/>
        <v>34.299999999999997</v>
      </c>
      <c r="E33" s="25">
        <f t="shared" si="7"/>
        <v>34.6</v>
      </c>
      <c r="F33" s="25">
        <f t="shared" si="7"/>
        <v>33.9</v>
      </c>
      <c r="G33" s="25">
        <f t="shared" si="7"/>
        <v>33.799999999999997</v>
      </c>
      <c r="H33" s="25">
        <f t="shared" si="7"/>
        <v>34</v>
      </c>
      <c r="I33" s="25">
        <f t="shared" si="7"/>
        <v>33.5</v>
      </c>
      <c r="J33" s="25">
        <f t="shared" si="7"/>
        <v>32</v>
      </c>
      <c r="K33" s="25">
        <f t="shared" si="7"/>
        <v>33.5</v>
      </c>
      <c r="L33" s="25">
        <f t="shared" si="7"/>
        <v>34.5</v>
      </c>
      <c r="M33" s="25">
        <f t="shared" si="7"/>
        <v>35.6</v>
      </c>
      <c r="N33" s="25">
        <f t="shared" si="7"/>
        <v>30.7</v>
      </c>
      <c r="O33" s="25">
        <f t="shared" si="7"/>
        <v>28.4</v>
      </c>
      <c r="P33" s="25">
        <f t="shared" si="7"/>
        <v>33.6</v>
      </c>
      <c r="Q33" s="25">
        <f t="shared" si="7"/>
        <v>33.5</v>
      </c>
      <c r="R33" s="25">
        <f t="shared" si="7"/>
        <v>33.299999999999997</v>
      </c>
      <c r="S33" s="25">
        <f t="shared" si="7"/>
        <v>33.5</v>
      </c>
      <c r="T33" s="25">
        <f t="shared" si="7"/>
        <v>34.200000000000003</v>
      </c>
      <c r="U33" s="25">
        <f t="shared" si="7"/>
        <v>34.4</v>
      </c>
      <c r="V33" s="25">
        <f t="shared" si="7"/>
        <v>35.4</v>
      </c>
      <c r="W33" s="25">
        <f t="shared" si="7"/>
        <v>36</v>
      </c>
      <c r="X33" s="25">
        <f t="shared" si="7"/>
        <v>36.700000000000003</v>
      </c>
      <c r="Y33" s="25">
        <f t="shared" si="7"/>
        <v>36.6</v>
      </c>
      <c r="Z33" s="25">
        <f t="shared" si="7"/>
        <v>37.1</v>
      </c>
      <c r="AA33" s="25">
        <f t="shared" si="7"/>
        <v>30.1</v>
      </c>
      <c r="AB33" s="25">
        <f t="shared" si="7"/>
        <v>29.1</v>
      </c>
      <c r="AC33" s="25">
        <f t="shared" si="7"/>
        <v>33.9</v>
      </c>
      <c r="AD33" s="25">
        <f t="shared" si="7"/>
        <v>35.299999999999997</v>
      </c>
      <c r="AE33" s="25">
        <f t="shared" si="7"/>
        <v>37.700000000000003</v>
      </c>
      <c r="AF33" s="25">
        <f t="shared" si="7"/>
        <v>39</v>
      </c>
      <c r="AG33" s="29">
        <f t="shared" si="7"/>
        <v>39</v>
      </c>
      <c r="AH33" s="31">
        <f>AVERAGE(AH5:AH32)</f>
        <v>30.720383171189624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 t="s">
        <v>51</v>
      </c>
      <c r="AE37" s="1"/>
      <c r="AF37"/>
      <c r="AG37" s="41"/>
      <c r="AH37" s="41"/>
      <c r="AI37" s="2"/>
    </row>
    <row r="42" spans="1:35" x14ac:dyDescent="0.2">
      <c r="S42" s="2" t="s">
        <v>51</v>
      </c>
    </row>
    <row r="44" spans="1:35" x14ac:dyDescent="0.2">
      <c r="W44" s="2" t="s">
        <v>51</v>
      </c>
    </row>
  </sheetData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90" zoomScaleNormal="90" workbookViewId="0">
      <selection activeCell="Q42" sqref="Q4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5" ht="20.100000000000001" customHeight="1" x14ac:dyDescent="0.2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s="4" customFormat="1" ht="20.100000000000001" customHeight="1" x14ac:dyDescent="0.2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5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40</v>
      </c>
      <c r="AH3" s="34" t="s">
        <v>38</v>
      </c>
    </row>
    <row r="4" spans="1:35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34" t="s">
        <v>37</v>
      </c>
    </row>
    <row r="5" spans="1:35" s="5" customFormat="1" ht="20.100000000000001" customHeight="1" x14ac:dyDescent="0.2">
      <c r="A5" s="15" t="s">
        <v>44</v>
      </c>
      <c r="B5" s="17">
        <f>[1]Agosto!$D$5</f>
        <v>11.7</v>
      </c>
      <c r="C5" s="17">
        <f>[1]Agosto!$D$6</f>
        <v>11.6</v>
      </c>
      <c r="D5" s="17">
        <f>[1]Agosto!$D$7</f>
        <v>10.7</v>
      </c>
      <c r="E5" s="17">
        <f>[1]Agosto!$D$8</f>
        <v>13</v>
      </c>
      <c r="F5" s="17">
        <f>[1]Agosto!$D$9</f>
        <v>15.2</v>
      </c>
      <c r="G5" s="17">
        <f>[1]Agosto!$D$10</f>
        <v>14.6</v>
      </c>
      <c r="H5" s="17">
        <f>[1]Agosto!$D$11</f>
        <v>14.2</v>
      </c>
      <c r="I5" s="17">
        <f>[1]Agosto!$D$12</f>
        <v>13.6</v>
      </c>
      <c r="J5" s="17">
        <f>[1]Agosto!$D$13</f>
        <v>12</v>
      </c>
      <c r="K5" s="17">
        <f>[1]Agosto!$D$14</f>
        <v>10.9</v>
      </c>
      <c r="L5" s="17">
        <f>[1]Agosto!$D$15</f>
        <v>11.5</v>
      </c>
      <c r="M5" s="17">
        <f>[1]Agosto!$D$16</f>
        <v>15.5</v>
      </c>
      <c r="N5" s="17">
        <f>[1]Agosto!$D$17</f>
        <v>17</v>
      </c>
      <c r="O5" s="17">
        <f>[1]Agosto!$D$18</f>
        <v>15.2</v>
      </c>
      <c r="P5" s="17">
        <f>[1]Agosto!$D$19</f>
        <v>13.7</v>
      </c>
      <c r="Q5" s="17">
        <f>[1]Agosto!$D$20</f>
        <v>15.2</v>
      </c>
      <c r="R5" s="17">
        <f>[1]Agosto!$D$21</f>
        <v>15.6</v>
      </c>
      <c r="S5" s="17">
        <f>[1]Agosto!$D$22</f>
        <v>16</v>
      </c>
      <c r="T5" s="17">
        <f>[1]Agosto!$D$23</f>
        <v>14.8</v>
      </c>
      <c r="U5" s="17">
        <f>[1]Agosto!$D$24</f>
        <v>12.8</v>
      </c>
      <c r="V5" s="17">
        <f>[1]Agosto!$D$25</f>
        <v>12.3</v>
      </c>
      <c r="W5" s="17">
        <f>[1]Agosto!$D$26</f>
        <v>13.3</v>
      </c>
      <c r="X5" s="17">
        <f>[1]Agosto!$D$27</f>
        <v>13.5</v>
      </c>
      <c r="Y5" s="17">
        <f>[1]Agosto!$D$28</f>
        <v>12.9</v>
      </c>
      <c r="Z5" s="17">
        <f>[1]Agosto!$D$29</f>
        <v>14.4</v>
      </c>
      <c r="AA5" s="17">
        <f>[1]Agosto!$D$30</f>
        <v>15.9</v>
      </c>
      <c r="AB5" s="17">
        <f>[1]Agosto!$D$31</f>
        <v>13.7</v>
      </c>
      <c r="AC5" s="17">
        <f>[1]Agosto!$D$32</f>
        <v>11.4</v>
      </c>
      <c r="AD5" s="17">
        <f>[1]Agosto!$D$33</f>
        <v>13.5</v>
      </c>
      <c r="AE5" s="17">
        <f>[1]Agosto!$D$34</f>
        <v>15.8</v>
      </c>
      <c r="AF5" s="17">
        <f>[1]Agosto!$D$35</f>
        <v>16.5</v>
      </c>
      <c r="AG5" s="27">
        <f>MIN(B5:AF5)</f>
        <v>10.7</v>
      </c>
      <c r="AH5" s="35">
        <f>AVERAGE(B5:AF5)</f>
        <v>13.806451612903222</v>
      </c>
    </row>
    <row r="6" spans="1:35" ht="17.100000000000001" customHeight="1" x14ac:dyDescent="0.2">
      <c r="A6" s="15" t="s">
        <v>0</v>
      </c>
      <c r="B6" s="17">
        <f>[2]Agosto!$D$5</f>
        <v>13.3</v>
      </c>
      <c r="C6" s="17">
        <f>[2]Agosto!$D$6</f>
        <v>13.8</v>
      </c>
      <c r="D6" s="17">
        <f>[2]Agosto!$D$7</f>
        <v>14</v>
      </c>
      <c r="E6" s="17">
        <f>[2]Agosto!$D$8</f>
        <v>13.4</v>
      </c>
      <c r="F6" s="17">
        <f>[2]Agosto!$D$9</f>
        <v>15</v>
      </c>
      <c r="G6" s="17">
        <f>[2]Agosto!$D$10</f>
        <v>12.7</v>
      </c>
      <c r="H6" s="17">
        <f>[2]Agosto!$D$11</f>
        <v>12.6</v>
      </c>
      <c r="I6" s="17">
        <f>[2]Agosto!$D$12</f>
        <v>15.2</v>
      </c>
      <c r="J6" s="17">
        <f>[2]Agosto!$D$13</f>
        <v>11.3</v>
      </c>
      <c r="K6" s="17">
        <f>[2]Agosto!$D$14</f>
        <v>13.1</v>
      </c>
      <c r="L6" s="17">
        <f>[2]Agosto!$D$15</f>
        <v>11.9</v>
      </c>
      <c r="M6" s="17">
        <f>[2]Agosto!$D$16</f>
        <v>18.5</v>
      </c>
      <c r="N6" s="17">
        <f>[2]Agosto!$D$17</f>
        <v>10.7</v>
      </c>
      <c r="O6" s="17">
        <f>[2]Agosto!$D$18</f>
        <v>5.9</v>
      </c>
      <c r="P6" s="17">
        <f>[2]Agosto!$D$19</f>
        <v>11.6</v>
      </c>
      <c r="Q6" s="17">
        <f>[2]Agosto!$D$20</f>
        <v>14.7</v>
      </c>
      <c r="R6" s="17">
        <f>[2]Agosto!$D$21</f>
        <v>17.3</v>
      </c>
      <c r="S6" s="17">
        <f>[2]Agosto!$D$22</f>
        <v>14.5</v>
      </c>
      <c r="T6" s="17">
        <f>[2]Agosto!$D$23</f>
        <v>13.6</v>
      </c>
      <c r="U6" s="17">
        <f>[2]Agosto!$D$24</f>
        <v>11.7</v>
      </c>
      <c r="V6" s="17">
        <f>[2]Agosto!$D$25</f>
        <v>9.8000000000000007</v>
      </c>
      <c r="W6" s="17">
        <f>[2]Agosto!$D$26</f>
        <v>12.6</v>
      </c>
      <c r="X6" s="17">
        <f>[2]Agosto!$D$27</f>
        <v>14.3</v>
      </c>
      <c r="Y6" s="17">
        <f>[2]Agosto!$D$28</f>
        <v>15.1</v>
      </c>
      <c r="Z6" s="17">
        <f>[2]Agosto!$D$29</f>
        <v>15.6</v>
      </c>
      <c r="AA6" s="17">
        <f>[2]Agosto!$D$30</f>
        <v>7.4</v>
      </c>
      <c r="AB6" s="17">
        <f>[2]Agosto!$D$31</f>
        <v>7.6</v>
      </c>
      <c r="AC6" s="17">
        <f>[2]Agosto!$D$32</f>
        <v>8.1999999999999993</v>
      </c>
      <c r="AD6" s="17">
        <f>[2]Agosto!$D$33</f>
        <v>10.8</v>
      </c>
      <c r="AE6" s="17">
        <f>[2]Agosto!$D$34</f>
        <v>15.3</v>
      </c>
      <c r="AF6" s="17">
        <f>[2]Agosto!$D$35</f>
        <v>17.5</v>
      </c>
      <c r="AG6" s="28">
        <f t="shared" ref="AG6:AG17" si="1">MIN(B6:AF6)</f>
        <v>5.9</v>
      </c>
      <c r="AH6" s="31">
        <f>AVERAGE(B6:AF6)</f>
        <v>12.870967741935488</v>
      </c>
    </row>
    <row r="7" spans="1:35" ht="17.100000000000001" customHeight="1" x14ac:dyDescent="0.2">
      <c r="A7" s="15" t="s">
        <v>1</v>
      </c>
      <c r="B7" s="83" t="str">
        <f>[3]Agosto!$D$5</f>
        <v>*</v>
      </c>
      <c r="C7" s="83" t="str">
        <f>[3]Agosto!$D$6</f>
        <v>*</v>
      </c>
      <c r="D7" s="83" t="str">
        <f>[3]Agosto!$D$7</f>
        <v>*</v>
      </c>
      <c r="E7" s="83" t="str">
        <f>[3]Agosto!$D$8</f>
        <v>*</v>
      </c>
      <c r="F7" s="83" t="str">
        <f>[3]Agosto!$D$9</f>
        <v>*</v>
      </c>
      <c r="G7" s="83" t="str">
        <f>[3]Agosto!$D$10</f>
        <v>*</v>
      </c>
      <c r="H7" s="83" t="str">
        <f>[3]Agosto!$D$11</f>
        <v>*</v>
      </c>
      <c r="I7" s="83" t="str">
        <f>[3]Agosto!$D$12</f>
        <v>*</v>
      </c>
      <c r="J7" s="83" t="str">
        <f>[3]Agosto!$D$13</f>
        <v>*</v>
      </c>
      <c r="K7" s="83" t="str">
        <f>[3]Agosto!$D$14</f>
        <v>*</v>
      </c>
      <c r="L7" s="83" t="str">
        <f>[3]Agosto!$D$15</f>
        <v>*</v>
      </c>
      <c r="M7" s="83" t="str">
        <f>[3]Agosto!$D$16</f>
        <v>*</v>
      </c>
      <c r="N7" s="83" t="str">
        <f>[3]Agosto!$D$17</f>
        <v>*</v>
      </c>
      <c r="O7" s="83" t="str">
        <f>[3]Agosto!$D$18</f>
        <v>*</v>
      </c>
      <c r="P7" s="83" t="str">
        <f>[3]Agosto!$D$19</f>
        <v>*</v>
      </c>
      <c r="Q7" s="83" t="str">
        <f>[3]Agosto!$D$20</f>
        <v>*</v>
      </c>
      <c r="R7" s="83" t="str">
        <f>[3]Agosto!$D$21</f>
        <v>*</v>
      </c>
      <c r="S7" s="83" t="str">
        <f>[3]Agosto!$D$22</f>
        <v>*</v>
      </c>
      <c r="T7" s="83" t="str">
        <f>[3]Agosto!$D$23</f>
        <v>*</v>
      </c>
      <c r="U7" s="83" t="str">
        <f>[3]Agosto!$D$24</f>
        <v>*</v>
      </c>
      <c r="V7" s="83" t="str">
        <f>[3]Agosto!$D$25</f>
        <v>*</v>
      </c>
      <c r="W7" s="83" t="str">
        <f>[3]Agosto!$D$26</f>
        <v>*</v>
      </c>
      <c r="X7" s="83" t="str">
        <f>[3]Agosto!$D$27</f>
        <v>*</v>
      </c>
      <c r="Y7" s="17" t="str">
        <f>[3]Agosto!$D$28</f>
        <v>*</v>
      </c>
      <c r="Z7" s="17">
        <f>[3]Agosto!$D$29</f>
        <v>25.1</v>
      </c>
      <c r="AA7" s="17">
        <f>[3]Agosto!$D$30</f>
        <v>16.7</v>
      </c>
      <c r="AB7" s="17">
        <f>[3]Agosto!$D$31</f>
        <v>15.5</v>
      </c>
      <c r="AC7" s="17">
        <f>[3]Agosto!$D$32</f>
        <v>14</v>
      </c>
      <c r="AD7" s="17">
        <f>[3]Agosto!$D$33</f>
        <v>15.6</v>
      </c>
      <c r="AE7" s="17">
        <f>[3]Agosto!$D$34</f>
        <v>19.5</v>
      </c>
      <c r="AF7" s="17">
        <f>[3]Agosto!$D$35</f>
        <v>19.2</v>
      </c>
      <c r="AG7" s="28">
        <f t="shared" si="1"/>
        <v>14</v>
      </c>
      <c r="AH7" s="31">
        <f>AVERAGE(B7:AF7)</f>
        <v>17.942857142857143</v>
      </c>
    </row>
    <row r="8" spans="1:35" ht="17.100000000000001" customHeight="1" x14ac:dyDescent="0.2">
      <c r="A8" s="15" t="s">
        <v>79</v>
      </c>
      <c r="B8" s="17">
        <f>[4]Agosto!$D$5</f>
        <v>17.5</v>
      </c>
      <c r="C8" s="17">
        <f>[4]Agosto!$D$6</f>
        <v>16.3</v>
      </c>
      <c r="D8" s="17">
        <f>[4]Agosto!$D$7</f>
        <v>17.100000000000001</v>
      </c>
      <c r="E8" s="17">
        <f>[4]Agosto!$D$8</f>
        <v>19.5</v>
      </c>
      <c r="F8" s="17">
        <f>[4]Agosto!$D$9</f>
        <v>19.100000000000001</v>
      </c>
      <c r="G8" s="17">
        <f>[4]Agosto!$D$10</f>
        <v>13.2</v>
      </c>
      <c r="H8" s="17">
        <f>[4]Agosto!$D$11</f>
        <v>18</v>
      </c>
      <c r="I8" s="17">
        <f>[4]Agosto!$D$12</f>
        <v>17.399999999999999</v>
      </c>
      <c r="J8" s="17">
        <f>[4]Agosto!$D$13</f>
        <v>15.6</v>
      </c>
      <c r="K8" s="17">
        <f>[4]Agosto!$D$14</f>
        <v>16.2</v>
      </c>
      <c r="L8" s="17">
        <f>[4]Agosto!$D$15</f>
        <v>17.5</v>
      </c>
      <c r="M8" s="17">
        <f>[4]Agosto!$D$16</f>
        <v>19.8</v>
      </c>
      <c r="N8" s="17">
        <f>[4]Agosto!$D$17</f>
        <v>17.2</v>
      </c>
      <c r="O8" s="17">
        <f>[4]Agosto!$D$18</f>
        <v>12.6</v>
      </c>
      <c r="P8" s="17">
        <f>[4]Agosto!$D$19</f>
        <v>13.6</v>
      </c>
      <c r="Q8" s="17">
        <f>[4]Agosto!$D$20</f>
        <v>16.899999999999999</v>
      </c>
      <c r="R8" s="17">
        <f>[4]Agosto!$D$21</f>
        <v>18.100000000000001</v>
      </c>
      <c r="S8" s="17">
        <f>[4]Agosto!$D$22</f>
        <v>19</v>
      </c>
      <c r="T8" s="17">
        <f>[4]Agosto!$D$23</f>
        <v>19.600000000000001</v>
      </c>
      <c r="U8" s="17">
        <f>[4]Agosto!$D$24</f>
        <v>16.3</v>
      </c>
      <c r="V8" s="17">
        <f>[4]Agosto!$D$25</f>
        <v>16.399999999999999</v>
      </c>
      <c r="W8" s="17">
        <f>[4]Agosto!$D$26</f>
        <v>18.8</v>
      </c>
      <c r="X8" s="17">
        <f>[4]Agosto!$D$27</f>
        <v>19.5</v>
      </c>
      <c r="Y8" s="17">
        <f>[4]Agosto!$D$28</f>
        <v>19.100000000000001</v>
      </c>
      <c r="Z8" s="17">
        <f>[4]Agosto!$D$29</f>
        <v>21.3</v>
      </c>
      <c r="AA8" s="17">
        <f>[4]Agosto!$D$30</f>
        <v>14.3</v>
      </c>
      <c r="AB8" s="17">
        <f>[4]Agosto!$D$31</f>
        <v>13.5</v>
      </c>
      <c r="AC8" s="17">
        <f>[4]Agosto!$D$32</f>
        <v>14.8</v>
      </c>
      <c r="AD8" s="17">
        <f>[4]Agosto!$D$33</f>
        <v>16.600000000000001</v>
      </c>
      <c r="AE8" s="17">
        <f>[4]Agosto!$D$34</f>
        <v>17.2</v>
      </c>
      <c r="AF8" s="17">
        <f>[4]Agosto!$D$35</f>
        <v>20.2</v>
      </c>
      <c r="AG8" s="28">
        <f t="shared" si="1"/>
        <v>12.6</v>
      </c>
      <c r="AH8" s="31">
        <f t="shared" ref="AH8:AH15" si="2">AVERAGE(B8:AF8)</f>
        <v>17.167741935483875</v>
      </c>
    </row>
    <row r="9" spans="1:35" ht="17.100000000000001" customHeight="1" x14ac:dyDescent="0.2">
      <c r="A9" s="15" t="s">
        <v>45</v>
      </c>
      <c r="B9" s="17">
        <f>[5]Agosto!$D$5</f>
        <v>16.100000000000001</v>
      </c>
      <c r="C9" s="17">
        <f>[5]Agosto!$D$6</f>
        <v>15.6</v>
      </c>
      <c r="D9" s="17">
        <f>[5]Agosto!$D$7</f>
        <v>18.3</v>
      </c>
      <c r="E9" s="17">
        <f>[5]Agosto!$D$8</f>
        <v>15.4</v>
      </c>
      <c r="F9" s="17">
        <f>[5]Agosto!$D$9</f>
        <v>16.600000000000001</v>
      </c>
      <c r="G9" s="17">
        <f>[5]Agosto!$D$10</f>
        <v>14.8</v>
      </c>
      <c r="H9" s="17">
        <f>[5]Agosto!$D$11</f>
        <v>13.4</v>
      </c>
      <c r="I9" s="17">
        <f>[5]Agosto!$D$12</f>
        <v>15.2</v>
      </c>
      <c r="J9" s="17">
        <f>[5]Agosto!$D$13</f>
        <v>11.5</v>
      </c>
      <c r="K9" s="17">
        <f>[5]Agosto!$D$14</f>
        <v>14.6</v>
      </c>
      <c r="L9" s="17">
        <f>[5]Agosto!$D$15</f>
        <v>14</v>
      </c>
      <c r="M9" s="17">
        <f>[5]Agosto!$D$16</f>
        <v>19.8</v>
      </c>
      <c r="N9" s="17">
        <f>[5]Agosto!$D$17</f>
        <v>11.8</v>
      </c>
      <c r="O9" s="17">
        <f>[5]Agosto!$D$18</f>
        <v>6.6</v>
      </c>
      <c r="P9" s="17">
        <f>[5]Agosto!$D$19</f>
        <v>13.9</v>
      </c>
      <c r="Q9" s="17">
        <f>[5]Agosto!$D$20</f>
        <v>17.2</v>
      </c>
      <c r="R9" s="17">
        <f>[5]Agosto!$D$21</f>
        <v>17.899999999999999</v>
      </c>
      <c r="S9" s="17">
        <f>[5]Agosto!$D$22</f>
        <v>15.1</v>
      </c>
      <c r="T9" s="17">
        <f>[5]Agosto!$D$23</f>
        <v>15</v>
      </c>
      <c r="U9" s="17">
        <f>[5]Agosto!$D$24</f>
        <v>13.8</v>
      </c>
      <c r="V9" s="17">
        <f>[5]Agosto!$D$25</f>
        <v>11.6</v>
      </c>
      <c r="W9" s="17">
        <f>[5]Agosto!$D$26</f>
        <v>14.8</v>
      </c>
      <c r="X9" s="17">
        <f>[5]Agosto!$D$27</f>
        <v>17.600000000000001</v>
      </c>
      <c r="Y9" s="17">
        <f>[5]Agosto!$D$28</f>
        <v>17.899999999999999</v>
      </c>
      <c r="Z9" s="17">
        <f>[5]Agosto!$D$29</f>
        <v>18.2</v>
      </c>
      <c r="AA9" s="17">
        <f>[5]Agosto!$D$30</f>
        <v>8.6</v>
      </c>
      <c r="AB9" s="17">
        <f>[5]Agosto!$D$31</f>
        <v>10.7</v>
      </c>
      <c r="AC9" s="17">
        <f>[5]Agosto!$D$32</f>
        <v>9.1999999999999993</v>
      </c>
      <c r="AD9" s="17">
        <f>[5]Agosto!$D$33</f>
        <v>11.8</v>
      </c>
      <c r="AE9" s="17">
        <f>[5]Agosto!$D$34</f>
        <v>17</v>
      </c>
      <c r="AF9" s="17">
        <f>[5]Agosto!$D$35</f>
        <v>19.3</v>
      </c>
      <c r="AG9" s="28">
        <f t="shared" ref="AG9" si="3">MIN(B9:AF9)</f>
        <v>6.6</v>
      </c>
      <c r="AH9" s="31">
        <f t="shared" ref="AH9" si="4">AVERAGE(B9:AF9)</f>
        <v>14.622580645161293</v>
      </c>
    </row>
    <row r="10" spans="1:35" ht="17.100000000000001" customHeight="1" x14ac:dyDescent="0.2">
      <c r="A10" s="15" t="s">
        <v>2</v>
      </c>
      <c r="B10" s="17">
        <f>[6]Agosto!$D$5</f>
        <v>20.100000000000001</v>
      </c>
      <c r="C10" s="17">
        <f>[6]Agosto!$D$6</f>
        <v>16.399999999999999</v>
      </c>
      <c r="D10" s="17">
        <f>[6]Agosto!$D$7</f>
        <v>16.600000000000001</v>
      </c>
      <c r="E10" s="17">
        <f>[6]Agosto!$D$8</f>
        <v>18.8</v>
      </c>
      <c r="F10" s="17">
        <f>[6]Agosto!$D$9</f>
        <v>15.7</v>
      </c>
      <c r="G10" s="17">
        <f>[6]Agosto!$D$10</f>
        <v>18.899999999999999</v>
      </c>
      <c r="H10" s="17">
        <f>[6]Agosto!$D$11</f>
        <v>20.5</v>
      </c>
      <c r="I10" s="17">
        <f>[6]Agosto!$D$12</f>
        <v>15.8</v>
      </c>
      <c r="J10" s="17">
        <f>[6]Agosto!$D$13</f>
        <v>15.5</v>
      </c>
      <c r="K10" s="17">
        <f>[6]Agosto!$D$14</f>
        <v>18.100000000000001</v>
      </c>
      <c r="L10" s="17">
        <f>[6]Agosto!$D$15</f>
        <v>18</v>
      </c>
      <c r="M10" s="17">
        <f>[6]Agosto!$D$16</f>
        <v>17</v>
      </c>
      <c r="N10" s="17">
        <f>[6]Agosto!$D$17</f>
        <v>13.6</v>
      </c>
      <c r="O10" s="17">
        <f>[6]Agosto!$D$18</f>
        <v>11.7</v>
      </c>
      <c r="P10" s="17">
        <f>[6]Agosto!$D$19</f>
        <v>15.7</v>
      </c>
      <c r="Q10" s="17">
        <f>[6]Agosto!$D$20</f>
        <v>21</v>
      </c>
      <c r="R10" s="17">
        <f>[6]Agosto!$D$21</f>
        <v>18.7</v>
      </c>
      <c r="S10" s="17">
        <f>[6]Agosto!$D$22</f>
        <v>18.600000000000001</v>
      </c>
      <c r="T10" s="17">
        <f>[6]Agosto!$D$23</f>
        <v>19.3</v>
      </c>
      <c r="U10" s="17">
        <f>[6]Agosto!$D$24</f>
        <v>17.5</v>
      </c>
      <c r="V10" s="17">
        <f>[6]Agosto!$D$25</f>
        <v>17.899999999999999</v>
      </c>
      <c r="W10" s="17">
        <f>[6]Agosto!$D$26</f>
        <v>19.8</v>
      </c>
      <c r="X10" s="17">
        <f>[6]Agosto!$D$27</f>
        <v>17.8</v>
      </c>
      <c r="Y10" s="17">
        <f>[6]Agosto!$D$28</f>
        <v>18.7</v>
      </c>
      <c r="Z10" s="17">
        <f>[6]Agosto!$D$29</f>
        <v>18</v>
      </c>
      <c r="AA10" s="17">
        <f>[6]Agosto!$D$30</f>
        <v>10.9</v>
      </c>
      <c r="AB10" s="17">
        <f>[6]Agosto!$D$31</f>
        <v>13.2</v>
      </c>
      <c r="AC10" s="17">
        <f>[6]Agosto!$D$32</f>
        <v>11.9</v>
      </c>
      <c r="AD10" s="17">
        <f>[6]Agosto!$D$33</f>
        <v>18.3</v>
      </c>
      <c r="AE10" s="17">
        <f>[6]Agosto!$D$34</f>
        <v>21.6</v>
      </c>
      <c r="AF10" s="17">
        <f>[6]Agosto!$D$35</f>
        <v>21</v>
      </c>
      <c r="AG10" s="28">
        <f t="shared" si="1"/>
        <v>10.9</v>
      </c>
      <c r="AH10" s="31">
        <f t="shared" si="2"/>
        <v>17.309677419354834</v>
      </c>
    </row>
    <row r="11" spans="1:35" ht="17.100000000000001" customHeight="1" x14ac:dyDescent="0.2">
      <c r="A11" s="15" t="s">
        <v>3</v>
      </c>
      <c r="B11" s="17">
        <f>[7]Agosto!$D$5</f>
        <v>11.8</v>
      </c>
      <c r="C11" s="17">
        <f>[7]Agosto!$D$6</f>
        <v>11.8</v>
      </c>
      <c r="D11" s="17">
        <f>[7]Agosto!$D$7</f>
        <v>12.2</v>
      </c>
      <c r="E11" s="17">
        <f>[7]Agosto!$D$8</f>
        <v>13.2</v>
      </c>
      <c r="F11" s="17">
        <f>[7]Agosto!$D$9</f>
        <v>15.1</v>
      </c>
      <c r="G11" s="17">
        <f>[7]Agosto!$D$10</f>
        <v>16.3</v>
      </c>
      <c r="H11" s="17">
        <f>[7]Agosto!$D$11</f>
        <v>15.8</v>
      </c>
      <c r="I11" s="17">
        <f>[7]Agosto!$D$12</f>
        <v>13.3</v>
      </c>
      <c r="J11" s="17">
        <f>[7]Agosto!$D$13</f>
        <v>11.3</v>
      </c>
      <c r="K11" s="17">
        <f>[7]Agosto!$D$14</f>
        <v>9.6999999999999993</v>
      </c>
      <c r="L11" s="17">
        <f>[7]Agosto!$D$15</f>
        <v>12.4</v>
      </c>
      <c r="M11" s="17">
        <f>[7]Agosto!$D$16</f>
        <v>13.9</v>
      </c>
      <c r="N11" s="17">
        <f>[7]Agosto!$D$17</f>
        <v>16.5</v>
      </c>
      <c r="O11" s="17">
        <f>[7]Agosto!$D$18</f>
        <v>16.3</v>
      </c>
      <c r="P11" s="17">
        <f>[7]Agosto!$D$19</f>
        <v>14.7</v>
      </c>
      <c r="Q11" s="17">
        <f>[7]Agosto!$D$20</f>
        <v>16.399999999999999</v>
      </c>
      <c r="R11" s="17">
        <f>[7]Agosto!$D$21</f>
        <v>15.1</v>
      </c>
      <c r="S11" s="17">
        <f>[7]Agosto!$D$22</f>
        <v>15.1</v>
      </c>
      <c r="T11" s="17">
        <f>[7]Agosto!$D$23</f>
        <v>15.6</v>
      </c>
      <c r="U11" s="17">
        <f>[7]Agosto!$D$24</f>
        <v>15.6</v>
      </c>
      <c r="V11" s="17">
        <f>[7]Agosto!$D$25</f>
        <v>13.3</v>
      </c>
      <c r="W11" s="17">
        <f>[7]Agosto!$D$26</f>
        <v>13.5</v>
      </c>
      <c r="X11" s="17">
        <f>[7]Agosto!$D$27</f>
        <v>13.7</v>
      </c>
      <c r="Y11" s="17">
        <f>[7]Agosto!$D$28</f>
        <v>13.4</v>
      </c>
      <c r="Z11" s="17">
        <f>[7]Agosto!$D$29</f>
        <v>13.8</v>
      </c>
      <c r="AA11" s="17">
        <f>[7]Agosto!$D$30</f>
        <v>16.5</v>
      </c>
      <c r="AB11" s="17">
        <f>[7]Agosto!$D$31</f>
        <v>12.5</v>
      </c>
      <c r="AC11" s="17">
        <f>[7]Agosto!$D$32</f>
        <v>12.5</v>
      </c>
      <c r="AD11" s="17">
        <f>[7]Agosto!$D$33</f>
        <v>15.2</v>
      </c>
      <c r="AE11" s="17">
        <f>[7]Agosto!$D$34</f>
        <v>18.399999999999999</v>
      </c>
      <c r="AF11" s="17">
        <f>[7]Agosto!$D$35</f>
        <v>17.7</v>
      </c>
      <c r="AG11" s="28">
        <f t="shared" si="1"/>
        <v>9.6999999999999993</v>
      </c>
      <c r="AH11" s="31">
        <f>AVERAGE(B11:AF11)</f>
        <v>14.277419354838708</v>
      </c>
    </row>
    <row r="12" spans="1:35" ht="17.100000000000001" customHeight="1" x14ac:dyDescent="0.2">
      <c r="A12" s="15" t="s">
        <v>4</v>
      </c>
      <c r="B12" s="17">
        <f>[8]Agosto!$D$5</f>
        <v>15.5</v>
      </c>
      <c r="C12" s="17">
        <f>[8]Agosto!$D$6</f>
        <v>15.5</v>
      </c>
      <c r="D12" s="17">
        <f>[8]Agosto!$D$7</f>
        <v>15.1</v>
      </c>
      <c r="E12" s="17">
        <f>[8]Agosto!$D$8</f>
        <v>17</v>
      </c>
      <c r="F12" s="17">
        <f>[8]Agosto!$D$9</f>
        <v>16.899999999999999</v>
      </c>
      <c r="G12" s="17">
        <f>[8]Agosto!$D$10</f>
        <v>16.600000000000001</v>
      </c>
      <c r="H12" s="17">
        <f>[8]Agosto!$D$11</f>
        <v>16.899999999999999</v>
      </c>
      <c r="I12" s="17">
        <f>[8]Agosto!$D$12</f>
        <v>17.100000000000001</v>
      </c>
      <c r="J12" s="17">
        <f>[8]Agosto!$D$13</f>
        <v>15.9</v>
      </c>
      <c r="K12" s="17">
        <f>[8]Agosto!$D$14</f>
        <v>14.6</v>
      </c>
      <c r="L12" s="17">
        <f>[8]Agosto!$D$15</f>
        <v>16.8</v>
      </c>
      <c r="M12" s="17">
        <f>[8]Agosto!$D$16</f>
        <v>17.5</v>
      </c>
      <c r="N12" s="17">
        <f>[8]Agosto!$D$17</f>
        <v>18.399999999999999</v>
      </c>
      <c r="O12" s="17">
        <f>[8]Agosto!$D$18</f>
        <v>14.3</v>
      </c>
      <c r="P12" s="17">
        <f>[8]Agosto!$D$19</f>
        <v>14.1</v>
      </c>
      <c r="Q12" s="17">
        <f>[8]Agosto!$D$20</f>
        <v>16.2</v>
      </c>
      <c r="R12" s="17">
        <f>[8]Agosto!$D$21</f>
        <v>16.100000000000001</v>
      </c>
      <c r="S12" s="17">
        <f>[8]Agosto!$D$22</f>
        <v>15.9</v>
      </c>
      <c r="T12" s="17">
        <f>[8]Agosto!$D$23</f>
        <v>18.899999999999999</v>
      </c>
      <c r="U12" s="17">
        <f>[8]Agosto!$D$24</f>
        <v>17.3</v>
      </c>
      <c r="V12" s="17">
        <f>[8]Agosto!$D$25</f>
        <v>16.100000000000001</v>
      </c>
      <c r="W12" s="17">
        <f>[8]Agosto!$D$26</f>
        <v>17.899999999999999</v>
      </c>
      <c r="X12" s="17">
        <f>[8]Agosto!$D$27</f>
        <v>18.2</v>
      </c>
      <c r="Y12" s="17">
        <f>[8]Agosto!$D$28</f>
        <v>17.8</v>
      </c>
      <c r="Z12" s="17">
        <f>[8]Agosto!$D$29</f>
        <v>18.600000000000001</v>
      </c>
      <c r="AA12" s="17">
        <f>[8]Agosto!$D$30</f>
        <v>16.100000000000001</v>
      </c>
      <c r="AB12" s="17">
        <f>[8]Agosto!$D$31</f>
        <v>10.8</v>
      </c>
      <c r="AC12" s="17">
        <f>[8]Agosto!$D$32</f>
        <v>14.7</v>
      </c>
      <c r="AD12" s="17">
        <f>[8]Agosto!$D$33</f>
        <v>19.3</v>
      </c>
      <c r="AE12" s="17">
        <f>[8]Agosto!$D$34</f>
        <v>19.8</v>
      </c>
      <c r="AF12" s="17">
        <f>[8]Agosto!$D$35</f>
        <v>20</v>
      </c>
      <c r="AG12" s="28">
        <f t="shared" si="1"/>
        <v>10.8</v>
      </c>
      <c r="AH12" s="31">
        <f t="shared" si="2"/>
        <v>16.64193548387097</v>
      </c>
      <c r="AI12" s="23" t="s">
        <v>51</v>
      </c>
    </row>
    <row r="13" spans="1:35" ht="17.100000000000001" customHeight="1" x14ac:dyDescent="0.2">
      <c r="A13" s="15" t="s">
        <v>5</v>
      </c>
      <c r="B13" s="17">
        <f>[9]Agosto!$D$5</f>
        <v>23.9</v>
      </c>
      <c r="C13" s="17">
        <f>[9]Agosto!$D$6</f>
        <v>24.4</v>
      </c>
      <c r="D13" s="17">
        <f>[9]Agosto!$D$7</f>
        <v>23.6</v>
      </c>
      <c r="E13" s="17">
        <f>[9]Agosto!$D$8</f>
        <v>22.2</v>
      </c>
      <c r="F13" s="17">
        <f>[9]Agosto!$D$9</f>
        <v>19.899999999999999</v>
      </c>
      <c r="G13" s="17">
        <f>[9]Agosto!$D$10</f>
        <v>19.899999999999999</v>
      </c>
      <c r="H13" s="17">
        <f>[9]Agosto!$D$11</f>
        <v>24.4</v>
      </c>
      <c r="I13" s="17">
        <f>[9]Agosto!$D$12</f>
        <v>15.5</v>
      </c>
      <c r="J13" s="17">
        <f>[9]Agosto!$D$13</f>
        <v>16</v>
      </c>
      <c r="K13" s="17">
        <f>[9]Agosto!$D$14</f>
        <v>17.7</v>
      </c>
      <c r="L13" s="17">
        <f>[9]Agosto!$D$15</f>
        <v>21.9</v>
      </c>
      <c r="M13" s="17">
        <f>[9]Agosto!$D$16</f>
        <v>23.4</v>
      </c>
      <c r="N13" s="17">
        <f>[9]Agosto!$D$17</f>
        <v>16.100000000000001</v>
      </c>
      <c r="O13" s="17">
        <f>[9]Agosto!$D$18</f>
        <v>14.9</v>
      </c>
      <c r="P13" s="17">
        <f>[9]Agosto!$D$19</f>
        <v>17.2</v>
      </c>
      <c r="Q13" s="17">
        <f>[9]Agosto!$D$20</f>
        <v>20.9</v>
      </c>
      <c r="R13" s="17">
        <f>[9]Agosto!$D$21</f>
        <v>21.7</v>
      </c>
      <c r="S13" s="17">
        <f>[9]Agosto!$D$22</f>
        <v>21.2</v>
      </c>
      <c r="T13" s="17">
        <f>[9]Agosto!$D$23</f>
        <v>21.8</v>
      </c>
      <c r="U13" s="17">
        <f>[9]Agosto!$D$24</f>
        <v>22.4</v>
      </c>
      <c r="V13" s="17">
        <f>[9]Agosto!$D$25</f>
        <v>23.9</v>
      </c>
      <c r="W13" s="17">
        <f>[9]Agosto!$D$26</f>
        <v>24</v>
      </c>
      <c r="X13" s="17">
        <f>[9]Agosto!$D$27</f>
        <v>25.9</v>
      </c>
      <c r="Y13" s="17">
        <f>[9]Agosto!$D$28</f>
        <v>25.1</v>
      </c>
      <c r="Z13" s="17">
        <f>[9]Agosto!$D$29</f>
        <v>23.6</v>
      </c>
      <c r="AA13" s="17">
        <f>[9]Agosto!$D$30</f>
        <v>18.899999999999999</v>
      </c>
      <c r="AB13" s="17">
        <f>[9]Agosto!$D$31</f>
        <v>18.100000000000001</v>
      </c>
      <c r="AC13" s="17">
        <f>[9]Agosto!$D$32</f>
        <v>18.7</v>
      </c>
      <c r="AD13" s="17">
        <f>[9]Agosto!$D$33</f>
        <v>20.5</v>
      </c>
      <c r="AE13" s="17">
        <f>[9]Agosto!$D$34</f>
        <v>25.2</v>
      </c>
      <c r="AF13" s="17">
        <f>[9]Agosto!$D$35</f>
        <v>26.6</v>
      </c>
      <c r="AG13" s="28">
        <f t="shared" si="1"/>
        <v>14.9</v>
      </c>
      <c r="AH13" s="31">
        <f>AVERAGE(B13:AF13)</f>
        <v>21.274193548387096</v>
      </c>
    </row>
    <row r="14" spans="1:35" ht="17.100000000000001" customHeight="1" x14ac:dyDescent="0.2">
      <c r="A14" s="15" t="s">
        <v>47</v>
      </c>
      <c r="B14" s="17">
        <f>[10]Agosto!$D$5</f>
        <v>14</v>
      </c>
      <c r="C14" s="17">
        <f>[10]Agosto!$D$6</f>
        <v>14.1</v>
      </c>
      <c r="D14" s="17">
        <f>[10]Agosto!$D$7</f>
        <v>13.8</v>
      </c>
      <c r="E14" s="17">
        <f>[10]Agosto!$D$8</f>
        <v>14.6</v>
      </c>
      <c r="F14" s="17">
        <f>[10]Agosto!$D$9</f>
        <v>15.4</v>
      </c>
      <c r="G14" s="17">
        <f>[10]Agosto!$D$10</f>
        <v>16.399999999999999</v>
      </c>
      <c r="H14" s="17">
        <f>[10]Agosto!$D$11</f>
        <v>15.6</v>
      </c>
      <c r="I14" s="17">
        <f>[10]Agosto!$D$12</f>
        <v>14.9</v>
      </c>
      <c r="J14" s="17">
        <f>[10]Agosto!$D$13</f>
        <v>13.4</v>
      </c>
      <c r="K14" s="17">
        <f>[10]Agosto!$D$14</f>
        <v>11.4</v>
      </c>
      <c r="L14" s="17">
        <f>[10]Agosto!$D$15</f>
        <v>14</v>
      </c>
      <c r="M14" s="17">
        <f>[10]Agosto!$D$16</f>
        <v>15.6</v>
      </c>
      <c r="N14" s="17">
        <f>[10]Agosto!$D$17</f>
        <v>16.899999999999999</v>
      </c>
      <c r="O14" s="17">
        <f>[10]Agosto!$D$18</f>
        <v>15.3</v>
      </c>
      <c r="P14" s="17">
        <f>[10]Agosto!$D$19</f>
        <v>14.2</v>
      </c>
      <c r="Q14" s="17">
        <f>[10]Agosto!$D$20</f>
        <v>17.100000000000001</v>
      </c>
      <c r="R14" s="17">
        <f>[10]Agosto!$D$21</f>
        <v>15.2</v>
      </c>
      <c r="S14" s="17">
        <f>[10]Agosto!$D$22</f>
        <v>15.6</v>
      </c>
      <c r="T14" s="17">
        <f>[10]Agosto!$D$23</f>
        <v>17.2</v>
      </c>
      <c r="U14" s="17">
        <f>[10]Agosto!$D$24</f>
        <v>15.9</v>
      </c>
      <c r="V14" s="17">
        <f>[10]Agosto!$D$25</f>
        <v>15.7</v>
      </c>
      <c r="W14" s="17">
        <f>[10]Agosto!$D$26</f>
        <v>16.5</v>
      </c>
      <c r="X14" s="17">
        <f>[10]Agosto!$D$27</f>
        <v>15.2</v>
      </c>
      <c r="Y14" s="17">
        <f>[10]Agosto!$D$28</f>
        <v>15.9</v>
      </c>
      <c r="Z14" s="17">
        <f>[10]Agosto!$D$29</f>
        <v>14.5</v>
      </c>
      <c r="AA14" s="17">
        <f>[10]Agosto!$D$30</f>
        <v>16.2</v>
      </c>
      <c r="AB14" s="17">
        <f>[10]Agosto!$D$31</f>
        <v>12.8</v>
      </c>
      <c r="AC14" s="17">
        <f>[10]Agosto!$D$32</f>
        <v>12.7</v>
      </c>
      <c r="AD14" s="17">
        <f>[10]Agosto!$D$33</f>
        <v>16.600000000000001</v>
      </c>
      <c r="AE14" s="17">
        <f>[10]Agosto!$D$34</f>
        <v>18.5</v>
      </c>
      <c r="AF14" s="17">
        <f>[10]Agosto!$D$35</f>
        <v>19.399999999999999</v>
      </c>
      <c r="AG14" s="28">
        <f>MIN(B14:AF14)</f>
        <v>11.4</v>
      </c>
      <c r="AH14" s="31">
        <f>AVERAGE(B14:AF14)</f>
        <v>15.309677419354836</v>
      </c>
    </row>
    <row r="15" spans="1:35" ht="17.100000000000001" customHeight="1" x14ac:dyDescent="0.2">
      <c r="A15" s="15" t="s">
        <v>6</v>
      </c>
      <c r="B15" s="17">
        <f>[11]Agosto!$D$5</f>
        <v>14.3</v>
      </c>
      <c r="C15" s="17">
        <f>[11]Agosto!$D$6</f>
        <v>14.4</v>
      </c>
      <c r="D15" s="17">
        <f>[11]Agosto!$D$7</f>
        <v>12.7</v>
      </c>
      <c r="E15" s="17">
        <f>[11]Agosto!$D$8</f>
        <v>14.7</v>
      </c>
      <c r="F15" s="17">
        <f>[11]Agosto!$D$9</f>
        <v>14.9</v>
      </c>
      <c r="G15" s="17">
        <f>[11]Agosto!$D$10</f>
        <v>15.4</v>
      </c>
      <c r="H15" s="17">
        <f>[11]Agosto!$D$11</f>
        <v>15</v>
      </c>
      <c r="I15" s="17">
        <f>[11]Agosto!$D$12</f>
        <v>15.1</v>
      </c>
      <c r="J15" s="17">
        <f>[11]Agosto!$D$13</f>
        <v>15.6</v>
      </c>
      <c r="K15" s="17">
        <f>[11]Agosto!$D$14</f>
        <v>10.3</v>
      </c>
      <c r="L15" s="17">
        <f>[11]Agosto!$D$15</f>
        <v>15.2</v>
      </c>
      <c r="M15" s="17">
        <f>[11]Agosto!$D$16</f>
        <v>16.3</v>
      </c>
      <c r="N15" s="17">
        <f>[11]Agosto!$D$17</f>
        <v>16.100000000000001</v>
      </c>
      <c r="O15" s="17">
        <f>[11]Agosto!$D$18</f>
        <v>17.600000000000001</v>
      </c>
      <c r="P15" s="17">
        <f>[11]Agosto!$D$19</f>
        <v>15.8</v>
      </c>
      <c r="Q15" s="17">
        <f>[11]Agosto!$D$20</f>
        <v>15.3</v>
      </c>
      <c r="R15" s="17">
        <f>[11]Agosto!$D$21</f>
        <v>15</v>
      </c>
      <c r="S15" s="17">
        <f>[11]Agosto!$D$22</f>
        <v>17.3</v>
      </c>
      <c r="T15" s="17">
        <f>[11]Agosto!$D$23</f>
        <v>16.100000000000001</v>
      </c>
      <c r="U15" s="17">
        <f>[11]Agosto!$D$24</f>
        <v>15.9</v>
      </c>
      <c r="V15" s="17">
        <f>[11]Agosto!$D$25</f>
        <v>14.2</v>
      </c>
      <c r="W15" s="17">
        <f>[11]Agosto!$D$26</f>
        <v>14.7</v>
      </c>
      <c r="X15" s="17">
        <f>[11]Agosto!$D$27</f>
        <v>13.9</v>
      </c>
      <c r="Y15" s="17">
        <f>[11]Agosto!$D$28</f>
        <v>13.8</v>
      </c>
      <c r="Z15" s="17">
        <f>[11]Agosto!$D$29</f>
        <v>14.9</v>
      </c>
      <c r="AA15" s="17">
        <f>[11]Agosto!$D$30</f>
        <v>18.5</v>
      </c>
      <c r="AB15" s="17">
        <f>[11]Agosto!$D$31</f>
        <v>12.7</v>
      </c>
      <c r="AC15" s="17">
        <f>[11]Agosto!$D$32</f>
        <v>13.7</v>
      </c>
      <c r="AD15" s="17">
        <f>[11]Agosto!$D$33</f>
        <v>15.8</v>
      </c>
      <c r="AE15" s="17">
        <f>[11]Agosto!$D$34</f>
        <v>17.7</v>
      </c>
      <c r="AF15" s="17">
        <f>[11]Agosto!$D$35</f>
        <v>17.600000000000001</v>
      </c>
      <c r="AG15" s="28">
        <f t="shared" si="1"/>
        <v>10.3</v>
      </c>
      <c r="AH15" s="31">
        <f t="shared" si="2"/>
        <v>15.17741935483871</v>
      </c>
    </row>
    <row r="16" spans="1:35" ht="17.100000000000001" customHeight="1" x14ac:dyDescent="0.2">
      <c r="A16" s="15" t="s">
        <v>7</v>
      </c>
      <c r="B16" s="17">
        <f>[12]Agosto!$D$5</f>
        <v>17.3</v>
      </c>
      <c r="C16" s="17">
        <f>[12]Agosto!$D$6</f>
        <v>18.3</v>
      </c>
      <c r="D16" s="17">
        <f>[12]Agosto!$D$7</f>
        <v>16.8</v>
      </c>
      <c r="E16" s="17">
        <f>[12]Agosto!$D$8</f>
        <v>16.2</v>
      </c>
      <c r="F16" s="17">
        <f>[12]Agosto!$D$9</f>
        <v>16.399999999999999</v>
      </c>
      <c r="G16" s="17">
        <f>[12]Agosto!$D$10</f>
        <v>15.6</v>
      </c>
      <c r="H16" s="17">
        <f>[12]Agosto!$D$11</f>
        <v>15.2</v>
      </c>
      <c r="I16" s="17">
        <f>[12]Agosto!$D$12</f>
        <v>15.8</v>
      </c>
      <c r="J16" s="17">
        <f>[12]Agosto!$D$13</f>
        <v>14.6</v>
      </c>
      <c r="K16" s="17">
        <f>[12]Agosto!$D$14</f>
        <v>14.9</v>
      </c>
      <c r="L16" s="17">
        <f>[12]Agosto!$D$15</f>
        <v>17.399999999999999</v>
      </c>
      <c r="M16" s="17">
        <f>[12]Agosto!$D$16</f>
        <v>18.399999999999999</v>
      </c>
      <c r="N16" s="17">
        <f>[12]Agosto!$D$17</f>
        <v>11.3</v>
      </c>
      <c r="O16" s="17">
        <f>[12]Agosto!$D$18</f>
        <v>7.4</v>
      </c>
      <c r="P16" s="17">
        <f>[12]Agosto!$D$19</f>
        <v>13.2</v>
      </c>
      <c r="Q16" s="17">
        <f>[12]Agosto!$D$20</f>
        <v>14.6</v>
      </c>
      <c r="R16" s="17">
        <f>[12]Agosto!$D$21</f>
        <v>18.3</v>
      </c>
      <c r="S16" s="17">
        <f>[12]Agosto!$D$22</f>
        <v>16.5</v>
      </c>
      <c r="T16" s="17">
        <f>[12]Agosto!$D$23</f>
        <v>17.8</v>
      </c>
      <c r="U16" s="17">
        <f>[12]Agosto!$D$24</f>
        <v>17.600000000000001</v>
      </c>
      <c r="V16" s="17">
        <f>[12]Agosto!$D$25</f>
        <v>17.7</v>
      </c>
      <c r="W16" s="17">
        <f>[12]Agosto!$D$26</f>
        <v>18.7</v>
      </c>
      <c r="X16" s="17">
        <f>[12]Agosto!$D$27</f>
        <v>19.3</v>
      </c>
      <c r="Y16" s="17">
        <f>[12]Agosto!$D$28</f>
        <v>19.5</v>
      </c>
      <c r="Z16" s="17">
        <f>[12]Agosto!$D$29</f>
        <v>17.5</v>
      </c>
      <c r="AA16" s="17">
        <f>[12]Agosto!$D$30</f>
        <v>10.4</v>
      </c>
      <c r="AB16" s="17">
        <f>[12]Agosto!$D$31</f>
        <v>10.3</v>
      </c>
      <c r="AC16" s="17">
        <f>[12]Agosto!$D$32</f>
        <v>11.2</v>
      </c>
      <c r="AD16" s="17">
        <f>[12]Agosto!$D$33</f>
        <v>14</v>
      </c>
      <c r="AE16" s="17">
        <f>[12]Agosto!$D$34</f>
        <v>18.600000000000001</v>
      </c>
      <c r="AF16" s="17">
        <f>[12]Agosto!$D$35</f>
        <v>19.8</v>
      </c>
      <c r="AG16" s="28">
        <f t="shared" si="1"/>
        <v>7.4</v>
      </c>
      <c r="AH16" s="31">
        <f>AVERAGE(B16:AF16)</f>
        <v>15.825806451612904</v>
      </c>
    </row>
    <row r="17" spans="1:36" ht="17.100000000000001" customHeight="1" x14ac:dyDescent="0.2">
      <c r="A17" s="15" t="s">
        <v>8</v>
      </c>
      <c r="B17" s="17" t="str">
        <f>[13]Agosto!$D$5</f>
        <v>*</v>
      </c>
      <c r="C17" s="17" t="str">
        <f>[13]Agosto!$D$6</f>
        <v>*</v>
      </c>
      <c r="D17" s="17" t="str">
        <f>[13]Agosto!$D$7</f>
        <v>*</v>
      </c>
      <c r="E17" s="17" t="str">
        <f>[13]Agosto!$D$8</f>
        <v>*</v>
      </c>
      <c r="F17" s="17" t="str">
        <f>[13]Agosto!$D$9</f>
        <v>*</v>
      </c>
      <c r="G17" s="17" t="str">
        <f>[13]Agosto!$D$10</f>
        <v>*</v>
      </c>
      <c r="H17" s="17" t="str">
        <f>[13]Agosto!$D$11</f>
        <v>*</v>
      </c>
      <c r="I17" s="17" t="str">
        <f>[13]Agosto!$D$12</f>
        <v>*</v>
      </c>
      <c r="J17" s="17" t="str">
        <f>[13]Agosto!$D$13</f>
        <v>*</v>
      </c>
      <c r="K17" s="17" t="str">
        <f>[13]Agosto!$D$14</f>
        <v>*</v>
      </c>
      <c r="L17" s="17" t="str">
        <f>[13]Agosto!$D$15</f>
        <v>*</v>
      </c>
      <c r="M17" s="17" t="str">
        <f>[13]Agosto!$D$16</f>
        <v>*</v>
      </c>
      <c r="N17" s="17" t="str">
        <f>[13]Agosto!$D$17</f>
        <v>*</v>
      </c>
      <c r="O17" s="17" t="str">
        <f>[13]Agosto!$D$18</f>
        <v>*</v>
      </c>
      <c r="P17" s="17" t="str">
        <f>[13]Agosto!$D$19</f>
        <v>*</v>
      </c>
      <c r="Q17" s="17" t="str">
        <f>[13]Agosto!$D$20</f>
        <v>*</v>
      </c>
      <c r="R17" s="17" t="str">
        <f>[13]Agosto!$D$21</f>
        <v>*</v>
      </c>
      <c r="S17" s="17" t="str">
        <f>[13]Agosto!$D$22</f>
        <v>*</v>
      </c>
      <c r="T17" s="17" t="str">
        <f>[13]Agosto!$D$23</f>
        <v>*</v>
      </c>
      <c r="U17" s="17" t="str">
        <f>[13]Agosto!$D$24</f>
        <v>*</v>
      </c>
      <c r="V17" s="17" t="str">
        <f>[13]Agosto!$D$25</f>
        <v>*</v>
      </c>
      <c r="W17" s="17" t="str">
        <f>[13]Agosto!$D$26</f>
        <v>*</v>
      </c>
      <c r="X17" s="17" t="str">
        <f>[13]Agosto!$D$27</f>
        <v>*</v>
      </c>
      <c r="Y17" s="17">
        <f>[13]Agosto!$D$28</f>
        <v>26.3</v>
      </c>
      <c r="Z17" s="17">
        <f>[13]Agosto!$D$29</f>
        <v>17.899999999999999</v>
      </c>
      <c r="AA17" s="17">
        <f>[13]Agosto!$D$30</f>
        <v>10.1</v>
      </c>
      <c r="AB17" s="17">
        <f>[13]Agosto!$D$31</f>
        <v>8.9</v>
      </c>
      <c r="AC17" s="17">
        <f>[13]Agosto!$D$32</f>
        <v>11.2</v>
      </c>
      <c r="AD17" s="17">
        <f>[13]Agosto!$D$33</f>
        <v>12.8</v>
      </c>
      <c r="AE17" s="17">
        <f>[13]Agosto!$D$34</f>
        <v>16</v>
      </c>
      <c r="AF17" s="17">
        <f>[13]Agosto!$D$35</f>
        <v>20.100000000000001</v>
      </c>
      <c r="AG17" s="28">
        <f t="shared" si="1"/>
        <v>8.9</v>
      </c>
      <c r="AH17" s="31">
        <f>AVERAGE(B17:AF17)</f>
        <v>15.412500000000001</v>
      </c>
    </row>
    <row r="18" spans="1:36" ht="17.100000000000001" customHeight="1" x14ac:dyDescent="0.2">
      <c r="A18" s="15" t="s">
        <v>9</v>
      </c>
      <c r="B18" s="17">
        <f>[14]Agosto!$D$5</f>
        <v>16.7</v>
      </c>
      <c r="C18" s="17">
        <f>[14]Agosto!$D$6</f>
        <v>16.899999999999999</v>
      </c>
      <c r="D18" s="17">
        <f>[14]Agosto!$D$7</f>
        <v>16.100000000000001</v>
      </c>
      <c r="E18" s="17">
        <f>[14]Agosto!$D$8</f>
        <v>18</v>
      </c>
      <c r="F18" s="17">
        <f>[14]Agosto!$D$9</f>
        <v>17.899999999999999</v>
      </c>
      <c r="G18" s="17">
        <f>[14]Agosto!$D$10</f>
        <v>14.4</v>
      </c>
      <c r="H18" s="17">
        <f>[14]Agosto!$D$11</f>
        <v>18.600000000000001</v>
      </c>
      <c r="I18" s="17">
        <f>[14]Agosto!$D$12</f>
        <v>17.899999999999999</v>
      </c>
      <c r="J18" s="17">
        <f>[14]Agosto!$D$13</f>
        <v>17</v>
      </c>
      <c r="K18" s="17">
        <f>[14]Agosto!$D$14</f>
        <v>16.899999999999999</v>
      </c>
      <c r="L18" s="17">
        <f>[14]Agosto!$D$15</f>
        <v>18.100000000000001</v>
      </c>
      <c r="M18" s="17">
        <f>[14]Agosto!$D$16</f>
        <v>19</v>
      </c>
      <c r="N18" s="17">
        <f>[14]Agosto!$D$17</f>
        <v>13.7</v>
      </c>
      <c r="O18" s="17">
        <f>[14]Agosto!$D$18</f>
        <v>10.1</v>
      </c>
      <c r="P18" s="17">
        <f>[14]Agosto!$D$19</f>
        <v>13.3</v>
      </c>
      <c r="Q18" s="17">
        <f>[14]Agosto!$D$20</f>
        <v>17.7</v>
      </c>
      <c r="R18" s="17">
        <f>[14]Agosto!$D$21</f>
        <v>19.100000000000001</v>
      </c>
      <c r="S18" s="17">
        <f>[14]Agosto!$D$22</f>
        <v>16.600000000000001</v>
      </c>
      <c r="T18" s="17">
        <f>[14]Agosto!$D$23</f>
        <v>19.100000000000001</v>
      </c>
      <c r="U18" s="17">
        <f>[14]Agosto!$D$24</f>
        <v>17.7</v>
      </c>
      <c r="V18" s="17">
        <f>[14]Agosto!$D$25</f>
        <v>17.600000000000001</v>
      </c>
      <c r="W18" s="17">
        <f>[14]Agosto!$D$26</f>
        <v>18.7</v>
      </c>
      <c r="X18" s="17">
        <f>[14]Agosto!$D$27</f>
        <v>19.2</v>
      </c>
      <c r="Y18" s="17">
        <f>[14]Agosto!$D$28</f>
        <v>18.399999999999999</v>
      </c>
      <c r="Z18" s="17">
        <f>[14]Agosto!$D$29</f>
        <v>18.600000000000001</v>
      </c>
      <c r="AA18" s="17">
        <f>[14]Agosto!$D$30</f>
        <v>12</v>
      </c>
      <c r="AB18" s="17">
        <f>[14]Agosto!$D$31</f>
        <v>11.4</v>
      </c>
      <c r="AC18" s="17">
        <f>[14]Agosto!$D$32</f>
        <v>14.2</v>
      </c>
      <c r="AD18" s="17">
        <f>[14]Agosto!$D$33</f>
        <v>17.5</v>
      </c>
      <c r="AE18" s="17">
        <f>[14]Agosto!$D$34</f>
        <v>18.8</v>
      </c>
      <c r="AF18" s="17">
        <f>[14]Agosto!$D$35</f>
        <v>20.7</v>
      </c>
      <c r="AG18" s="28">
        <f t="shared" ref="AG18:AG30" si="5">MIN(B18:AF18)</f>
        <v>10.1</v>
      </c>
      <c r="AH18" s="31">
        <f t="shared" ref="AH18:AH30" si="6">AVERAGE(B18:AF18)</f>
        <v>16.835483870967746</v>
      </c>
      <c r="AJ18" s="23" t="s">
        <v>51</v>
      </c>
    </row>
    <row r="19" spans="1:36" ht="17.100000000000001" customHeight="1" x14ac:dyDescent="0.2">
      <c r="A19" s="15" t="s">
        <v>46</v>
      </c>
      <c r="B19" s="17">
        <f>[15]Agosto!$D$5</f>
        <v>15.7</v>
      </c>
      <c r="C19" s="17">
        <f>[15]Agosto!$D$6</f>
        <v>16.5</v>
      </c>
      <c r="D19" s="17">
        <f>[15]Agosto!$D$7</f>
        <v>14.6</v>
      </c>
      <c r="E19" s="17">
        <f>[15]Agosto!$D$8</f>
        <v>15.3</v>
      </c>
      <c r="F19" s="17">
        <f>[15]Agosto!$D$9</f>
        <v>18.5</v>
      </c>
      <c r="G19" s="17">
        <f>[15]Agosto!$D$10</f>
        <v>15.5</v>
      </c>
      <c r="H19" s="17">
        <f>[15]Agosto!$D$11</f>
        <v>15.4</v>
      </c>
      <c r="I19" s="17">
        <f>[15]Agosto!$D$12</f>
        <v>16.7</v>
      </c>
      <c r="J19" s="17">
        <f>[15]Agosto!$D$13</f>
        <v>14.7</v>
      </c>
      <c r="K19" s="17">
        <f>[15]Agosto!$D$14</f>
        <v>13.7</v>
      </c>
      <c r="L19" s="17">
        <f>[15]Agosto!$D$15</f>
        <v>14.6</v>
      </c>
      <c r="M19" s="17">
        <f>[15]Agosto!$D$16</f>
        <v>17.399999999999999</v>
      </c>
      <c r="N19" s="17">
        <f>[15]Agosto!$D$17</f>
        <v>14.1</v>
      </c>
      <c r="O19" s="17">
        <f>[15]Agosto!$D$18</f>
        <v>8.6999999999999993</v>
      </c>
      <c r="P19" s="17">
        <f>[15]Agosto!$D$19</f>
        <v>15.6</v>
      </c>
      <c r="Q19" s="17">
        <f>[15]Agosto!$D$20</f>
        <v>17.600000000000001</v>
      </c>
      <c r="R19" s="17">
        <f>[15]Agosto!$D$21</f>
        <v>19.7</v>
      </c>
      <c r="S19" s="17">
        <f>[15]Agosto!$D$22</f>
        <v>16.5</v>
      </c>
      <c r="T19" s="17">
        <f>[15]Agosto!$D$23</f>
        <v>16.100000000000001</v>
      </c>
      <c r="U19" s="17">
        <f>[15]Agosto!$D$24</f>
        <v>15.4</v>
      </c>
      <c r="V19" s="17">
        <f>[15]Agosto!$D$25</f>
        <v>12.8</v>
      </c>
      <c r="W19" s="17">
        <f>[15]Agosto!$D$26</f>
        <v>15.5</v>
      </c>
      <c r="X19" s="17">
        <f>[15]Agosto!$D$27</f>
        <v>16.3</v>
      </c>
      <c r="Y19" s="17">
        <f>[15]Agosto!$D$28</f>
        <v>17.3</v>
      </c>
      <c r="Z19" s="17">
        <f>[15]Agosto!$D$29</f>
        <v>18.7</v>
      </c>
      <c r="AA19" s="17">
        <f>[15]Agosto!$D$30</f>
        <v>12.2</v>
      </c>
      <c r="AB19" s="17">
        <f>[15]Agosto!$D$31</f>
        <v>14.4</v>
      </c>
      <c r="AC19" s="17">
        <f>[15]Agosto!$D$32</f>
        <v>12.1</v>
      </c>
      <c r="AD19" s="17">
        <f>[15]Agosto!$D$33</f>
        <v>14.2</v>
      </c>
      <c r="AE19" s="17">
        <f>[15]Agosto!$D$34</f>
        <v>17</v>
      </c>
      <c r="AF19" s="17">
        <f>[15]Agosto!$D$35</f>
        <v>19.100000000000001</v>
      </c>
      <c r="AG19" s="28">
        <f t="shared" ref="AG19" si="7">MIN(B19:AF19)</f>
        <v>8.6999999999999993</v>
      </c>
      <c r="AH19" s="31">
        <f t="shared" ref="AH19" si="8">AVERAGE(B19:AF19)</f>
        <v>15.54516129032258</v>
      </c>
    </row>
    <row r="20" spans="1:36" ht="17.100000000000001" customHeight="1" x14ac:dyDescent="0.2">
      <c r="A20" s="15" t="s">
        <v>10</v>
      </c>
      <c r="B20" s="17">
        <f>[16]Agosto!$D$5</f>
        <v>14.1</v>
      </c>
      <c r="C20" s="17">
        <f>[16]Agosto!$D$6</f>
        <v>16.3</v>
      </c>
      <c r="D20" s="17">
        <f>[16]Agosto!$D$7</f>
        <v>17.2</v>
      </c>
      <c r="E20" s="17">
        <f>[16]Agosto!$D$8</f>
        <v>15.4</v>
      </c>
      <c r="F20" s="17">
        <f>[16]Agosto!$D$9</f>
        <v>15.7</v>
      </c>
      <c r="G20" s="17">
        <f>[16]Agosto!$D$10</f>
        <v>14.7</v>
      </c>
      <c r="H20" s="17">
        <f>[16]Agosto!$D$11</f>
        <v>15.5</v>
      </c>
      <c r="I20" s="17">
        <f>[16]Agosto!$D$12</f>
        <v>16.5</v>
      </c>
      <c r="J20" s="17">
        <f>[16]Agosto!$D$13</f>
        <v>13.6</v>
      </c>
      <c r="K20" s="17">
        <f>[16]Agosto!$D$14</f>
        <v>16.3</v>
      </c>
      <c r="L20" s="17">
        <f>[16]Agosto!$D$15</f>
        <v>14.5</v>
      </c>
      <c r="M20" s="17">
        <f>[16]Agosto!$D$16</f>
        <v>18.899999999999999</v>
      </c>
      <c r="N20" s="17">
        <f>[16]Agosto!$D$17</f>
        <v>11.7</v>
      </c>
      <c r="O20" s="17">
        <f>[16]Agosto!$D$18</f>
        <v>7.1</v>
      </c>
      <c r="P20" s="17">
        <f>[16]Agosto!$D$19</f>
        <v>13.5</v>
      </c>
      <c r="Q20" s="17">
        <f>[16]Agosto!$D$20</f>
        <v>16.2</v>
      </c>
      <c r="R20" s="17">
        <f>[16]Agosto!$D$21</f>
        <v>18.899999999999999</v>
      </c>
      <c r="S20" s="17">
        <f>[16]Agosto!$D$22</f>
        <v>14.6</v>
      </c>
      <c r="T20" s="17">
        <f>[16]Agosto!$D$23</f>
        <v>15.7</v>
      </c>
      <c r="U20" s="17">
        <f>[16]Agosto!$D$24</f>
        <v>15.7</v>
      </c>
      <c r="V20" s="17">
        <f>[16]Agosto!$D$25</f>
        <v>13</v>
      </c>
      <c r="W20" s="17">
        <f>[16]Agosto!$D$26</f>
        <v>16.600000000000001</v>
      </c>
      <c r="X20" s="17">
        <f>[16]Agosto!$D$27</f>
        <v>16.2</v>
      </c>
      <c r="Y20" s="17">
        <f>[16]Agosto!$D$28</f>
        <v>19.399999999999999</v>
      </c>
      <c r="Z20" s="17">
        <f>[16]Agosto!$D$29</f>
        <v>17.899999999999999</v>
      </c>
      <c r="AA20" s="17">
        <f>[16]Agosto!$D$30</f>
        <v>10.9</v>
      </c>
      <c r="AB20" s="17">
        <f>[16]Agosto!$D$31</f>
        <v>8.6</v>
      </c>
      <c r="AC20" s="17">
        <f>[16]Agosto!$D$32</f>
        <v>10.8</v>
      </c>
      <c r="AD20" s="17">
        <f>[16]Agosto!$D$33</f>
        <v>12.9</v>
      </c>
      <c r="AE20" s="17">
        <f>[16]Agosto!$D$34</f>
        <v>16.7</v>
      </c>
      <c r="AF20" s="17">
        <f>[16]Agosto!$D$35</f>
        <v>19.899999999999999</v>
      </c>
      <c r="AG20" s="28">
        <f t="shared" si="5"/>
        <v>7.1</v>
      </c>
      <c r="AH20" s="31">
        <f t="shared" si="6"/>
        <v>14.999999999999996</v>
      </c>
    </row>
    <row r="21" spans="1:36" ht="17.100000000000001" customHeight="1" x14ac:dyDescent="0.2">
      <c r="A21" s="15" t="s">
        <v>11</v>
      </c>
      <c r="B21" s="17">
        <f>[17]Agosto!$D$5</f>
        <v>11.7</v>
      </c>
      <c r="C21" s="17">
        <f>[17]Agosto!$D$6</f>
        <v>12.9</v>
      </c>
      <c r="D21" s="17">
        <f>[17]Agosto!$D$7</f>
        <v>10.6</v>
      </c>
      <c r="E21" s="17">
        <f>[17]Agosto!$D$8</f>
        <v>12.7</v>
      </c>
      <c r="F21" s="17">
        <f>[17]Agosto!$D$9</f>
        <v>16.7</v>
      </c>
      <c r="G21" s="17">
        <f>[17]Agosto!$D$10</f>
        <v>15.1</v>
      </c>
      <c r="H21" s="17">
        <f>[17]Agosto!$D$11</f>
        <v>13.4</v>
      </c>
      <c r="I21" s="17">
        <f>[17]Agosto!$D$12</f>
        <v>17.100000000000001</v>
      </c>
      <c r="J21" s="17">
        <f>[17]Agosto!$D$13</f>
        <v>11.8</v>
      </c>
      <c r="K21" s="17">
        <f>[17]Agosto!$D$14</f>
        <v>10</v>
      </c>
      <c r="L21" s="17">
        <f>[17]Agosto!$D$15</f>
        <v>12</v>
      </c>
      <c r="M21" s="17">
        <f>[17]Agosto!$D$16</f>
        <v>14.8</v>
      </c>
      <c r="N21" s="17">
        <f>[17]Agosto!$D$17</f>
        <v>12.4</v>
      </c>
      <c r="O21" s="17">
        <f>[17]Agosto!$D$18</f>
        <v>9</v>
      </c>
      <c r="P21" s="17">
        <f>[17]Agosto!$D$19</f>
        <v>12.6</v>
      </c>
      <c r="Q21" s="17">
        <f>[17]Agosto!$D$20</f>
        <v>13.9</v>
      </c>
      <c r="R21" s="17">
        <f>[17]Agosto!$D$21</f>
        <v>18.100000000000001</v>
      </c>
      <c r="S21" s="17">
        <f>[17]Agosto!$D$22</f>
        <v>14.4</v>
      </c>
      <c r="T21" s="17">
        <f>[17]Agosto!$D$23</f>
        <v>14.4</v>
      </c>
      <c r="U21" s="17">
        <f>[17]Agosto!$D$24</f>
        <v>13.1</v>
      </c>
      <c r="V21" s="17">
        <f>[17]Agosto!$D$25</f>
        <v>10.3</v>
      </c>
      <c r="W21" s="17">
        <f>[17]Agosto!$D$26</f>
        <v>12.9</v>
      </c>
      <c r="X21" s="17">
        <f>[17]Agosto!$D$27</f>
        <v>13.8</v>
      </c>
      <c r="Y21" s="17">
        <f>[17]Agosto!$D$28</f>
        <v>13.8</v>
      </c>
      <c r="Z21" s="17">
        <f>[17]Agosto!$D$29</f>
        <v>14.9</v>
      </c>
      <c r="AA21" s="17">
        <f>[17]Agosto!$D$30</f>
        <v>12.1</v>
      </c>
      <c r="AB21" s="17">
        <f>[17]Agosto!$D$31</f>
        <v>12.8</v>
      </c>
      <c r="AC21" s="17">
        <f>[17]Agosto!$D$32</f>
        <v>10.1</v>
      </c>
      <c r="AD21" s="17">
        <f>[17]Agosto!$D$33</f>
        <v>12.2</v>
      </c>
      <c r="AE21" s="17">
        <f>[17]Agosto!$D$34</f>
        <v>14.3</v>
      </c>
      <c r="AF21" s="17">
        <f>[17]Agosto!$D$35</f>
        <v>16.600000000000001</v>
      </c>
      <c r="AG21" s="28">
        <f t="shared" si="5"/>
        <v>9</v>
      </c>
      <c r="AH21" s="31">
        <f t="shared" si="6"/>
        <v>13.241935483870972</v>
      </c>
    </row>
    <row r="22" spans="1:36" ht="17.100000000000001" customHeight="1" x14ac:dyDescent="0.2">
      <c r="A22" s="15" t="s">
        <v>12</v>
      </c>
      <c r="B22" s="17">
        <f>[18]Agosto!$D$5</f>
        <v>17.2</v>
      </c>
      <c r="C22" s="17">
        <f>[18]Agosto!$D$6</f>
        <v>17.399999999999999</v>
      </c>
      <c r="D22" s="17">
        <f>[18]Agosto!$D$7</f>
        <v>15.6</v>
      </c>
      <c r="E22" s="17">
        <f>[18]Agosto!$D$8</f>
        <v>16.7</v>
      </c>
      <c r="F22" s="17">
        <f>[18]Agosto!$D$9</f>
        <v>19.7</v>
      </c>
      <c r="G22" s="17">
        <f>[18]Agosto!$D$10</f>
        <v>17.2</v>
      </c>
      <c r="H22" s="17">
        <f>[18]Agosto!$D$11</f>
        <v>17.8</v>
      </c>
      <c r="I22" s="17">
        <f>[18]Agosto!$D$12</f>
        <v>18.399999999999999</v>
      </c>
      <c r="J22" s="17">
        <f>[18]Agosto!$D$13</f>
        <v>14.4</v>
      </c>
      <c r="K22" s="17">
        <f>[18]Agosto!$D$14</f>
        <v>15.4</v>
      </c>
      <c r="L22" s="17">
        <f>[18]Agosto!$D$15</f>
        <v>17</v>
      </c>
      <c r="M22" s="17">
        <f>[18]Agosto!$D$16</f>
        <v>18.100000000000001</v>
      </c>
      <c r="N22" s="17">
        <f>[18]Agosto!$D$17</f>
        <v>14.6</v>
      </c>
      <c r="O22" s="17">
        <f>[18]Agosto!$D$18</f>
        <v>10.8</v>
      </c>
      <c r="P22" s="17">
        <f>[18]Agosto!$D$19</f>
        <v>16.100000000000001</v>
      </c>
      <c r="Q22" s="17">
        <f>[18]Agosto!$D$20</f>
        <v>18.399999999999999</v>
      </c>
      <c r="R22" s="17">
        <f>[18]Agosto!$D$21</f>
        <v>20.100000000000001</v>
      </c>
      <c r="S22" s="17">
        <f>[18]Agosto!$D$22</f>
        <v>17.8</v>
      </c>
      <c r="T22" s="17">
        <f>[18]Agosto!$D$23</f>
        <v>19</v>
      </c>
      <c r="U22" s="17">
        <f>[18]Agosto!$D$24</f>
        <v>19.600000000000001</v>
      </c>
      <c r="V22" s="17">
        <f>[18]Agosto!$D$25</f>
        <v>16.3</v>
      </c>
      <c r="W22" s="17">
        <f>[18]Agosto!$D$26</f>
        <v>17.7</v>
      </c>
      <c r="X22" s="17">
        <f>[18]Agosto!$D$27</f>
        <v>17.600000000000001</v>
      </c>
      <c r="Y22" s="17">
        <f>[18]Agosto!$D$28</f>
        <v>17.8</v>
      </c>
      <c r="Z22" s="17">
        <f>[18]Agosto!$D$29</f>
        <v>18.100000000000001</v>
      </c>
      <c r="AA22" s="17">
        <f>[18]Agosto!$D$30</f>
        <v>15.3</v>
      </c>
      <c r="AB22" s="17">
        <f>[18]Agosto!$D$31</f>
        <v>14</v>
      </c>
      <c r="AC22" s="17">
        <f>[18]Agosto!$D$32</f>
        <v>14.1</v>
      </c>
      <c r="AD22" s="17">
        <f>[18]Agosto!$D$33</f>
        <v>16.899999999999999</v>
      </c>
      <c r="AE22" s="17">
        <f>[18]Agosto!$D$34</f>
        <v>19.3</v>
      </c>
      <c r="AF22" s="17">
        <f>[18]Agosto!$D$35</f>
        <v>19</v>
      </c>
      <c r="AG22" s="28">
        <f t="shared" si="5"/>
        <v>10.8</v>
      </c>
      <c r="AH22" s="31">
        <f t="shared" si="6"/>
        <v>17.012903225806454</v>
      </c>
    </row>
    <row r="23" spans="1:36" ht="17.100000000000001" customHeight="1" x14ac:dyDescent="0.2">
      <c r="A23" s="15" t="s">
        <v>13</v>
      </c>
      <c r="B23" s="83" t="str">
        <f>[19]Agosto!$D$5</f>
        <v>*</v>
      </c>
      <c r="C23" s="83" t="str">
        <f>[19]Agosto!$D$6</f>
        <v>*</v>
      </c>
      <c r="D23" s="83" t="str">
        <f>[19]Agosto!$D$7</f>
        <v>*</v>
      </c>
      <c r="E23" s="83" t="str">
        <f>[19]Agosto!$D$8</f>
        <v>*</v>
      </c>
      <c r="F23" s="83" t="str">
        <f>[19]Agosto!$D$9</f>
        <v>*</v>
      </c>
      <c r="G23" s="83" t="str">
        <f>[19]Agosto!$D$10</f>
        <v>*</v>
      </c>
      <c r="H23" s="83" t="str">
        <f>[19]Agosto!$D$11</f>
        <v>*</v>
      </c>
      <c r="I23" s="83" t="str">
        <f>[19]Agosto!$D$12</f>
        <v>*</v>
      </c>
      <c r="J23" s="83" t="str">
        <f>[19]Agosto!$D$13</f>
        <v>*</v>
      </c>
      <c r="K23" s="83" t="str">
        <f>[19]Agosto!$D$14</f>
        <v>*</v>
      </c>
      <c r="L23" s="83" t="str">
        <f>[19]Agosto!$D$15</f>
        <v>*</v>
      </c>
      <c r="M23" s="83" t="str">
        <f>[19]Agosto!$D$16</f>
        <v>*</v>
      </c>
      <c r="N23" s="83" t="str">
        <f>[19]Agosto!$D$17</f>
        <v>*</v>
      </c>
      <c r="O23" s="83" t="str">
        <f>[19]Agosto!$D$18</f>
        <v>*</v>
      </c>
      <c r="P23" s="83" t="str">
        <f>[19]Agosto!$D$19</f>
        <v>*</v>
      </c>
      <c r="Q23" s="83" t="str">
        <f>[19]Agosto!$D$20</f>
        <v>*</v>
      </c>
      <c r="R23" s="83" t="str">
        <f>[19]Agosto!$D$21</f>
        <v>*</v>
      </c>
      <c r="S23" s="83" t="str">
        <f>[19]Agosto!$D$22</f>
        <v>*</v>
      </c>
      <c r="T23" s="83" t="str">
        <f>[19]Agosto!$D$23</f>
        <v>*</v>
      </c>
      <c r="U23" s="83" t="str">
        <f>[19]Agosto!$D$24</f>
        <v>*</v>
      </c>
      <c r="V23" s="83" t="str">
        <f>[19]Agosto!$D$25</f>
        <v>*</v>
      </c>
      <c r="W23" s="17" t="str">
        <f>[19]Agosto!$D$26</f>
        <v>*</v>
      </c>
      <c r="X23" s="17" t="str">
        <f>[19]Agosto!$D$27</f>
        <v>*</v>
      </c>
      <c r="Y23" s="83" t="str">
        <f>[19]Agosto!$D$28</f>
        <v>*</v>
      </c>
      <c r="Z23" s="83" t="str">
        <f>[19]Agosto!$D$29</f>
        <v>*</v>
      </c>
      <c r="AA23" s="83" t="str">
        <f>[19]Agosto!$D$30</f>
        <v>*</v>
      </c>
      <c r="AB23" s="83" t="str">
        <f>[19]Agosto!$D$31</f>
        <v>*</v>
      </c>
      <c r="AC23" s="17" t="str">
        <f>[19]Agosto!$D$32</f>
        <v>*</v>
      </c>
      <c r="AD23" s="17" t="str">
        <f>[19]Agosto!$D$33</f>
        <v>*</v>
      </c>
      <c r="AE23" s="17" t="str">
        <f>[19]Agosto!$D$34</f>
        <v>*</v>
      </c>
      <c r="AF23" s="17" t="str">
        <f>[19]Agosto!$D$35</f>
        <v>*</v>
      </c>
      <c r="AG23" s="28" t="s">
        <v>142</v>
      </c>
      <c r="AH23" s="31" t="s">
        <v>142</v>
      </c>
    </row>
    <row r="24" spans="1:36" ht="17.100000000000001" customHeight="1" x14ac:dyDescent="0.2">
      <c r="A24" s="15" t="s">
        <v>14</v>
      </c>
      <c r="B24" s="17">
        <f>[20]Agosto!$D$5</f>
        <v>17.2</v>
      </c>
      <c r="C24" s="17">
        <f>[20]Agosto!$D$6</f>
        <v>17.399999999999999</v>
      </c>
      <c r="D24" s="17">
        <f>[20]Agosto!$D$7</f>
        <v>15.6</v>
      </c>
      <c r="E24" s="17">
        <f>[20]Agosto!$D$8</f>
        <v>16.7</v>
      </c>
      <c r="F24" s="17">
        <f>[20]Agosto!$D$9</f>
        <v>19.7</v>
      </c>
      <c r="G24" s="17">
        <f>[20]Agosto!$D$10</f>
        <v>17.2</v>
      </c>
      <c r="H24" s="17">
        <f>[20]Agosto!$D$11</f>
        <v>17.8</v>
      </c>
      <c r="I24" s="17">
        <f>[20]Agosto!$D$12</f>
        <v>18.399999999999999</v>
      </c>
      <c r="J24" s="17">
        <f>[20]Agosto!$D$13</f>
        <v>14.4</v>
      </c>
      <c r="K24" s="17">
        <f>[20]Agosto!$D$14</f>
        <v>15.4</v>
      </c>
      <c r="L24" s="17">
        <f>[20]Agosto!$D$15</f>
        <v>17</v>
      </c>
      <c r="M24" s="17">
        <f>[20]Agosto!$D$16</f>
        <v>18.100000000000001</v>
      </c>
      <c r="N24" s="17">
        <f>[20]Agosto!$D$17</f>
        <v>14.6</v>
      </c>
      <c r="O24" s="17">
        <f>[20]Agosto!$D$18</f>
        <v>10.8</v>
      </c>
      <c r="P24" s="17">
        <f>[20]Agosto!$D$19</f>
        <v>16.100000000000001</v>
      </c>
      <c r="Q24" s="17">
        <f>[20]Agosto!$D$20</f>
        <v>18</v>
      </c>
      <c r="R24" s="17">
        <f>[20]Agosto!$D$21</f>
        <v>16.600000000000001</v>
      </c>
      <c r="S24" s="17">
        <f>[20]Agosto!$D$22</f>
        <v>15.8</v>
      </c>
      <c r="T24" s="17">
        <f>[20]Agosto!$D$23</f>
        <v>16.7</v>
      </c>
      <c r="U24" s="17">
        <f>[20]Agosto!$D$24</f>
        <v>13.7</v>
      </c>
      <c r="V24" s="17">
        <f>[20]Agosto!$D$25</f>
        <v>14.8</v>
      </c>
      <c r="W24" s="17">
        <f>[20]Agosto!$D$26</f>
        <v>13.7</v>
      </c>
      <c r="X24" s="17">
        <f>[20]Agosto!$D$27</f>
        <v>14.2</v>
      </c>
      <c r="Y24" s="17">
        <f>[20]Agosto!$D$28</f>
        <v>14.1</v>
      </c>
      <c r="Z24" s="17">
        <f>[20]Agosto!$D$29</f>
        <v>16</v>
      </c>
      <c r="AA24" s="17">
        <f>[20]Agosto!$D$30</f>
        <v>19.2</v>
      </c>
      <c r="AB24" s="17">
        <f>[20]Agosto!$D$31</f>
        <v>13.4</v>
      </c>
      <c r="AC24" s="17">
        <f>[20]Agosto!$D$32</f>
        <v>12.4</v>
      </c>
      <c r="AD24" s="17">
        <f>[20]Agosto!$D$33</f>
        <v>16.100000000000001</v>
      </c>
      <c r="AE24" s="17">
        <f>[20]Agosto!$D$34</f>
        <v>17.5</v>
      </c>
      <c r="AF24" s="17">
        <f>[20]Agosto!$D$35</f>
        <v>19.399999999999999</v>
      </c>
      <c r="AG24" s="28">
        <f t="shared" si="5"/>
        <v>10.8</v>
      </c>
      <c r="AH24" s="31">
        <f t="shared" si="6"/>
        <v>16.064516129032256</v>
      </c>
    </row>
    <row r="25" spans="1:36" ht="17.100000000000001" customHeight="1" x14ac:dyDescent="0.2">
      <c r="A25" s="15" t="s">
        <v>15</v>
      </c>
      <c r="B25" s="17">
        <f>[21]Agosto!$D$5</f>
        <v>16.8</v>
      </c>
      <c r="C25" s="17">
        <f>[21]Agosto!$D$6</f>
        <v>16</v>
      </c>
      <c r="D25" s="17">
        <f>[21]Agosto!$D$7</f>
        <v>21.2</v>
      </c>
      <c r="E25" s="17">
        <f>[21]Agosto!$D$8</f>
        <v>18.2</v>
      </c>
      <c r="F25" s="17">
        <f>[21]Agosto!$D$9</f>
        <v>15.9</v>
      </c>
      <c r="G25" s="17">
        <f>[21]Agosto!$D$10</f>
        <v>14</v>
      </c>
      <c r="H25" s="17">
        <f>[21]Agosto!$D$11</f>
        <v>16.2</v>
      </c>
      <c r="I25" s="17">
        <f>[21]Agosto!$D$12</f>
        <v>13.8</v>
      </c>
      <c r="J25" s="17">
        <f>[21]Agosto!$D$13</f>
        <v>13.4</v>
      </c>
      <c r="K25" s="17">
        <f>[21]Agosto!$D$14</f>
        <v>13.9</v>
      </c>
      <c r="L25" s="17">
        <f>[21]Agosto!$D$15</f>
        <v>15.5</v>
      </c>
      <c r="M25" s="17">
        <f>[21]Agosto!$D$16</f>
        <v>21.3</v>
      </c>
      <c r="N25" s="17">
        <f>[21]Agosto!$D$17</f>
        <v>9.1</v>
      </c>
      <c r="O25" s="17">
        <f>[21]Agosto!$D$18</f>
        <v>7.6</v>
      </c>
      <c r="P25" s="17">
        <f>[21]Agosto!$D$19</f>
        <v>11.8</v>
      </c>
      <c r="Q25" s="17">
        <f>[21]Agosto!$D$20</f>
        <v>15.5</v>
      </c>
      <c r="R25" s="17">
        <f>[21]Agosto!$D$21</f>
        <v>18.100000000000001</v>
      </c>
      <c r="S25" s="17">
        <f>[21]Agosto!$D$22</f>
        <v>16.5</v>
      </c>
      <c r="T25" s="17">
        <f>[21]Agosto!$D$23</f>
        <v>16.899999999999999</v>
      </c>
      <c r="U25" s="17">
        <f>[21]Agosto!$D$24</f>
        <v>16.7</v>
      </c>
      <c r="V25" s="17">
        <f>[21]Agosto!$D$25</f>
        <v>13.8</v>
      </c>
      <c r="W25" s="17">
        <f>[21]Agosto!$D$26</f>
        <v>18.100000000000001</v>
      </c>
      <c r="X25" s="17">
        <f>[21]Agosto!$D$27</f>
        <v>17.600000000000001</v>
      </c>
      <c r="Y25" s="17">
        <f>[21]Agosto!$D$28</f>
        <v>16.5</v>
      </c>
      <c r="Z25" s="17">
        <f>[21]Agosto!$D$29</f>
        <v>14.8</v>
      </c>
      <c r="AA25" s="17">
        <f>[21]Agosto!$D$30</f>
        <v>9.5</v>
      </c>
      <c r="AB25" s="17">
        <f>[21]Agosto!$D$31</f>
        <v>8.9</v>
      </c>
      <c r="AC25" s="17">
        <f>[21]Agosto!$D$32</f>
        <v>11.4</v>
      </c>
      <c r="AD25" s="17">
        <f>[21]Agosto!$D$33</f>
        <v>14</v>
      </c>
      <c r="AE25" s="17">
        <f>[21]Agosto!$D$34</f>
        <v>16.7</v>
      </c>
      <c r="AF25" s="17">
        <f>[21]Agosto!$D$35</f>
        <v>20</v>
      </c>
      <c r="AG25" s="28">
        <f t="shared" si="5"/>
        <v>7.6</v>
      </c>
      <c r="AH25" s="31">
        <f t="shared" si="6"/>
        <v>15.151612903225807</v>
      </c>
    </row>
    <row r="26" spans="1:36" ht="17.100000000000001" customHeight="1" x14ac:dyDescent="0.2">
      <c r="A26" s="15" t="s">
        <v>16</v>
      </c>
      <c r="B26" s="17">
        <f>[22]Agosto!$D$5</f>
        <v>20.7</v>
      </c>
      <c r="C26" s="17">
        <f>[22]Agosto!$D$6</f>
        <v>21.6</v>
      </c>
      <c r="D26" s="17">
        <f>[22]Agosto!$D$7</f>
        <v>21.1</v>
      </c>
      <c r="E26" s="17">
        <f>[22]Agosto!$D$8</f>
        <v>19.899999999999999</v>
      </c>
      <c r="F26" s="17">
        <f>[22]Agosto!$D$9</f>
        <v>17.2</v>
      </c>
      <c r="G26" s="17">
        <f>[22]Agosto!$D$10</f>
        <v>14.6</v>
      </c>
      <c r="H26" s="17">
        <f>[22]Agosto!$D$11</f>
        <v>17.100000000000001</v>
      </c>
      <c r="I26" s="17">
        <f>[22]Agosto!$D$12</f>
        <v>15.1</v>
      </c>
      <c r="J26" s="17">
        <f>[22]Agosto!$D$13</f>
        <v>13.3</v>
      </c>
      <c r="K26" s="17">
        <f>[22]Agosto!$D$14</f>
        <v>17.2</v>
      </c>
      <c r="L26" s="17">
        <f>[22]Agosto!$D$15</f>
        <v>19.899999999999999</v>
      </c>
      <c r="M26" s="17">
        <f>[22]Agosto!$D$16</f>
        <v>22.8</v>
      </c>
      <c r="N26" s="17">
        <f>[22]Agosto!$D$17</f>
        <v>13.8</v>
      </c>
      <c r="O26" s="17">
        <f>[22]Agosto!$D$18</f>
        <v>9.1999999999999993</v>
      </c>
      <c r="P26" s="17">
        <f>[22]Agosto!$D$19</f>
        <v>14.3</v>
      </c>
      <c r="Q26" s="17">
        <f>[22]Agosto!$D$20</f>
        <v>17.5</v>
      </c>
      <c r="R26" s="17">
        <f>[22]Agosto!$D$21</f>
        <v>20.9</v>
      </c>
      <c r="S26" s="17">
        <f>[22]Agosto!$D$22</f>
        <v>17.5</v>
      </c>
      <c r="T26" s="17">
        <f>[22]Agosto!$D$23</f>
        <v>17.399999999999999</v>
      </c>
      <c r="U26" s="17">
        <f>[22]Agosto!$D$24</f>
        <v>17.7</v>
      </c>
      <c r="V26" s="17">
        <f>[22]Agosto!$D$25</f>
        <v>15.7</v>
      </c>
      <c r="W26" s="17">
        <f>[22]Agosto!$D$26</f>
        <v>18.7</v>
      </c>
      <c r="X26" s="17">
        <f>[22]Agosto!$D$27</f>
        <v>22.7</v>
      </c>
      <c r="Y26" s="17">
        <f>[22]Agosto!$D$28</f>
        <v>22.4</v>
      </c>
      <c r="Z26" s="17">
        <f>[22]Agosto!$D$29</f>
        <v>18.899999999999999</v>
      </c>
      <c r="AA26" s="17">
        <f>[22]Agosto!$D$30</f>
        <v>14.7</v>
      </c>
      <c r="AB26" s="17">
        <f>[22]Agosto!$D$31</f>
        <v>14.3</v>
      </c>
      <c r="AC26" s="17">
        <f>[22]Agosto!$D$32</f>
        <v>11.6</v>
      </c>
      <c r="AD26" s="17">
        <f>[22]Agosto!$D$33</f>
        <v>14.5</v>
      </c>
      <c r="AE26" s="17">
        <f>[22]Agosto!$D$34</f>
        <v>18.600000000000001</v>
      </c>
      <c r="AF26" s="17">
        <f>[22]Agosto!$D$35</f>
        <v>24.3</v>
      </c>
      <c r="AG26" s="28">
        <f t="shared" si="5"/>
        <v>9.1999999999999993</v>
      </c>
      <c r="AH26" s="31">
        <f t="shared" si="6"/>
        <v>17.587096774193544</v>
      </c>
    </row>
    <row r="27" spans="1:36" ht="17.100000000000001" customHeight="1" x14ac:dyDescent="0.2">
      <c r="A27" s="15" t="s">
        <v>17</v>
      </c>
      <c r="B27" s="17">
        <f>[23]Agosto!$D$5</f>
        <v>11.6</v>
      </c>
      <c r="C27" s="17">
        <f>[23]Agosto!$D$6</f>
        <v>13.7</v>
      </c>
      <c r="D27" s="17">
        <f>[23]Agosto!$D$7</f>
        <v>11.3</v>
      </c>
      <c r="E27" s="17">
        <f>[23]Agosto!$D$8</f>
        <v>11.4</v>
      </c>
      <c r="F27" s="17">
        <f>[23]Agosto!$D$9</f>
        <v>14.1</v>
      </c>
      <c r="G27" s="17">
        <f>[23]Agosto!$D$10</f>
        <v>15.9</v>
      </c>
      <c r="H27" s="17">
        <f>[23]Agosto!$D$11</f>
        <v>15.9</v>
      </c>
      <c r="I27" s="17">
        <f>[23]Agosto!$D$12</f>
        <v>16.399999999999999</v>
      </c>
      <c r="J27" s="17">
        <f>[23]Agosto!$D$13</f>
        <v>12.5</v>
      </c>
      <c r="K27" s="17">
        <f>[23]Agosto!$D$14</f>
        <v>13.4</v>
      </c>
      <c r="L27" s="17">
        <f>[23]Agosto!$D$15</f>
        <v>13.2</v>
      </c>
      <c r="M27" s="17">
        <f>[23]Agosto!$D$16</f>
        <v>14.6</v>
      </c>
      <c r="N27" s="17">
        <f>[23]Agosto!$D$17</f>
        <v>12.8</v>
      </c>
      <c r="O27" s="17">
        <f>[23]Agosto!$D$18</f>
        <v>8.5</v>
      </c>
      <c r="P27" s="17">
        <f>[23]Agosto!$D$19</f>
        <v>12.4</v>
      </c>
      <c r="Q27" s="17">
        <f>[23]Agosto!$D$20</f>
        <v>12.6</v>
      </c>
      <c r="R27" s="17">
        <f>[23]Agosto!$D$21</f>
        <v>19.2</v>
      </c>
      <c r="S27" s="17">
        <f>[23]Agosto!$D$22</f>
        <v>13.8</v>
      </c>
      <c r="T27" s="17">
        <f>[23]Agosto!$D$23</f>
        <v>13.3</v>
      </c>
      <c r="U27" s="17">
        <f>[23]Agosto!$D$24</f>
        <v>11.6</v>
      </c>
      <c r="V27" s="17">
        <f>[23]Agosto!$D$25</f>
        <v>10.5</v>
      </c>
      <c r="W27" s="17">
        <f>[23]Agosto!$D$26</f>
        <v>13.3</v>
      </c>
      <c r="X27" s="17">
        <f>[23]Agosto!$D$27</f>
        <v>16.899999999999999</v>
      </c>
      <c r="Y27" s="17">
        <f>[23]Agosto!$D$28</f>
        <v>14.9</v>
      </c>
      <c r="Z27" s="17">
        <f>[23]Agosto!$D$29</f>
        <v>16.100000000000001</v>
      </c>
      <c r="AA27" s="17">
        <f>[23]Agosto!$D$30</f>
        <v>12</v>
      </c>
      <c r="AB27" s="17">
        <f>[23]Agosto!$D$31</f>
        <v>12.4</v>
      </c>
      <c r="AC27" s="17">
        <f>[23]Agosto!$D$32</f>
        <v>9</v>
      </c>
      <c r="AD27" s="17">
        <f>[23]Agosto!$D$33</f>
        <v>12.2</v>
      </c>
      <c r="AE27" s="17">
        <f>[23]Agosto!$D$34</f>
        <v>18.3</v>
      </c>
      <c r="AF27" s="17">
        <f>[23]Agosto!$D$35</f>
        <v>17.3</v>
      </c>
      <c r="AG27" s="28">
        <f t="shared" si="5"/>
        <v>8.5</v>
      </c>
      <c r="AH27" s="31">
        <f t="shared" si="6"/>
        <v>13.583870967741936</v>
      </c>
    </row>
    <row r="28" spans="1:36" ht="17.100000000000001" customHeight="1" x14ac:dyDescent="0.2">
      <c r="A28" s="15" t="s">
        <v>18</v>
      </c>
      <c r="B28" s="17">
        <f>[24]Agosto!$D$5</f>
        <v>19.5</v>
      </c>
      <c r="C28" s="17">
        <f>[24]Agosto!$D$6</f>
        <v>21.5</v>
      </c>
      <c r="D28" s="17">
        <f>[24]Agosto!$D$7</f>
        <v>18.7</v>
      </c>
      <c r="E28" s="17">
        <f>[24]Agosto!$D$8</f>
        <v>18.899999999999999</v>
      </c>
      <c r="F28" s="17">
        <f>[24]Agosto!$D$9</f>
        <v>18.3</v>
      </c>
      <c r="G28" s="17">
        <f>[24]Agosto!$D$10</f>
        <v>19.899999999999999</v>
      </c>
      <c r="H28" s="17">
        <f>[24]Agosto!$D$11</f>
        <v>20.3</v>
      </c>
      <c r="I28" s="17">
        <f>[24]Agosto!$D$12</f>
        <v>20.8</v>
      </c>
      <c r="J28" s="17">
        <f>[24]Agosto!$D$13</f>
        <v>18.7</v>
      </c>
      <c r="K28" s="17">
        <f>[24]Agosto!$D$14</f>
        <v>19.399999999999999</v>
      </c>
      <c r="L28" s="17">
        <f>[24]Agosto!$D$15</f>
        <v>21.5</v>
      </c>
      <c r="M28" s="17">
        <f>[24]Agosto!$D$16</f>
        <v>21.1</v>
      </c>
      <c r="N28" s="17">
        <f>[24]Agosto!$D$17</f>
        <v>21.7</v>
      </c>
      <c r="O28" s="17">
        <f>[24]Agosto!$D$18</f>
        <v>17.899999999999999</v>
      </c>
      <c r="P28" s="17">
        <f>[24]Agosto!$D$19</f>
        <v>18.100000000000001</v>
      </c>
      <c r="Q28" s="17">
        <f>[24]Agosto!$D$20</f>
        <v>21.7</v>
      </c>
      <c r="R28" s="17">
        <f>[24]Agosto!$D$21</f>
        <v>21.4</v>
      </c>
      <c r="S28" s="17">
        <f>[24]Agosto!$D$22</f>
        <v>22</v>
      </c>
      <c r="T28" s="17">
        <f>[24]Agosto!$D$23</f>
        <v>22.7</v>
      </c>
      <c r="U28" s="17">
        <f>[24]Agosto!$D$24</f>
        <v>22.2</v>
      </c>
      <c r="V28" s="17">
        <f>[24]Agosto!$D$25</f>
        <v>22.8</v>
      </c>
      <c r="W28" s="17">
        <f>[24]Agosto!$D$26</f>
        <v>23.2</v>
      </c>
      <c r="X28" s="17">
        <f>[24]Agosto!$D$27</f>
        <v>23.3</v>
      </c>
      <c r="Y28" s="17">
        <f>[24]Agosto!$D$28</f>
        <v>22.5</v>
      </c>
      <c r="Z28" s="17">
        <f>[24]Agosto!$D$29</f>
        <v>23.7</v>
      </c>
      <c r="AA28" s="17">
        <f>[24]Agosto!$D$30</f>
        <v>23.2</v>
      </c>
      <c r="AB28" s="17">
        <f>[24]Agosto!$D$31</f>
        <v>20.8</v>
      </c>
      <c r="AC28" s="17">
        <f>[24]Agosto!$D$32</f>
        <v>23</v>
      </c>
      <c r="AD28" s="17">
        <f>[24]Agosto!$D$33</f>
        <v>24.6</v>
      </c>
      <c r="AE28" s="17">
        <f>[24]Agosto!$D$34</f>
        <v>24.5</v>
      </c>
      <c r="AF28" s="17">
        <f>[24]Agosto!$D$35</f>
        <v>24.3</v>
      </c>
      <c r="AG28" s="28">
        <f t="shared" si="5"/>
        <v>17.899999999999999</v>
      </c>
      <c r="AH28" s="31">
        <f t="shared" si="6"/>
        <v>21.361290322580643</v>
      </c>
    </row>
    <row r="29" spans="1:36" ht="17.100000000000001" customHeight="1" x14ac:dyDescent="0.2">
      <c r="A29" s="15" t="s">
        <v>19</v>
      </c>
      <c r="B29" s="17">
        <f>[25]Agosto!$D$5</f>
        <v>16.100000000000001</v>
      </c>
      <c r="C29" s="17">
        <f>[25]Agosto!$D$6</f>
        <v>17.899999999999999</v>
      </c>
      <c r="D29" s="17">
        <f>[25]Agosto!$D$7</f>
        <v>15.6</v>
      </c>
      <c r="E29" s="17">
        <f>[25]Agosto!$D$8</f>
        <v>17.2</v>
      </c>
      <c r="F29" s="17">
        <f>[25]Agosto!$D$9</f>
        <v>13.7</v>
      </c>
      <c r="G29" s="17">
        <f>[25]Agosto!$D$10</f>
        <v>14.5</v>
      </c>
      <c r="H29" s="17">
        <f>[25]Agosto!$D$11</f>
        <v>16.5</v>
      </c>
      <c r="I29" s="17">
        <f>[25]Agosto!$D$12</f>
        <v>14.9</v>
      </c>
      <c r="J29" s="17">
        <f>[25]Agosto!$D$13</f>
        <v>13.3</v>
      </c>
      <c r="K29" s="17">
        <f>[25]Agosto!$D$14</f>
        <v>15.9</v>
      </c>
      <c r="L29" s="17">
        <f>[25]Agosto!$D$15</f>
        <v>14.7</v>
      </c>
      <c r="M29" s="17">
        <f>[25]Agosto!$D$16</f>
        <v>18.899999999999999</v>
      </c>
      <c r="N29" s="17">
        <f>[25]Agosto!$D$17</f>
        <v>10.5</v>
      </c>
      <c r="O29" s="17">
        <f>[25]Agosto!$D$18</f>
        <v>6.2</v>
      </c>
      <c r="P29" s="17">
        <f>[25]Agosto!$D$19</f>
        <v>12.6</v>
      </c>
      <c r="Q29" s="17">
        <f>[25]Agosto!$D$20</f>
        <v>16.3</v>
      </c>
      <c r="R29" s="17">
        <f>[25]Agosto!$D$21</f>
        <v>18.2</v>
      </c>
      <c r="S29" s="17">
        <f>[25]Agosto!$D$22</f>
        <v>15.8</v>
      </c>
      <c r="T29" s="17">
        <f>[25]Agosto!$D$23</f>
        <v>19</v>
      </c>
      <c r="U29" s="17">
        <f>[25]Agosto!$D$24</f>
        <v>16.7</v>
      </c>
      <c r="V29" s="17">
        <f>[25]Agosto!$D$25</f>
        <v>14.1</v>
      </c>
      <c r="W29" s="17">
        <f>[25]Agosto!$D$26</f>
        <v>18.7</v>
      </c>
      <c r="X29" s="17">
        <f>[25]Agosto!$D$27</f>
        <v>18.899999999999999</v>
      </c>
      <c r="Y29" s="17">
        <f>[25]Agosto!$D$28</f>
        <v>18.2</v>
      </c>
      <c r="Z29" s="17">
        <f>[25]Agosto!$D$29</f>
        <v>15.3</v>
      </c>
      <c r="AA29" s="17">
        <f>[25]Agosto!$D$30</f>
        <v>8.1999999999999993</v>
      </c>
      <c r="AB29" s="17">
        <f>[25]Agosto!$D$31</f>
        <v>6.7</v>
      </c>
      <c r="AC29" s="17">
        <f>[25]Agosto!$D$32</f>
        <v>10.4</v>
      </c>
      <c r="AD29" s="17">
        <f>[25]Agosto!$D$33</f>
        <v>12.9</v>
      </c>
      <c r="AE29" s="17">
        <f>[25]Agosto!$D$34</f>
        <v>17.7</v>
      </c>
      <c r="AF29" s="17">
        <f>[25]Agosto!$D$35</f>
        <v>20.8</v>
      </c>
      <c r="AG29" s="28">
        <f t="shared" si="5"/>
        <v>6.2</v>
      </c>
      <c r="AH29" s="31">
        <f t="shared" si="6"/>
        <v>15.045161290322579</v>
      </c>
    </row>
    <row r="30" spans="1:36" ht="17.100000000000001" customHeight="1" x14ac:dyDescent="0.2">
      <c r="A30" s="15" t="s">
        <v>31</v>
      </c>
      <c r="B30" s="17">
        <f>[26]Agosto!$D$5</f>
        <v>15</v>
      </c>
      <c r="C30" s="17">
        <f>[26]Agosto!$D$6</f>
        <v>17.2</v>
      </c>
      <c r="D30" s="17">
        <f>[26]Agosto!$D$7</f>
        <v>17.100000000000001</v>
      </c>
      <c r="E30" s="17">
        <f>[26]Agosto!$D$8</f>
        <v>16.7</v>
      </c>
      <c r="F30" s="17">
        <f>[26]Agosto!$D$9</f>
        <v>14.1</v>
      </c>
      <c r="G30" s="17">
        <f>[26]Agosto!$D$10</f>
        <v>18</v>
      </c>
      <c r="H30" s="17">
        <f>[26]Agosto!$D$11</f>
        <v>17</v>
      </c>
      <c r="I30" s="17">
        <f>[26]Agosto!$D$12</f>
        <v>16.2</v>
      </c>
      <c r="J30" s="17">
        <f>[26]Agosto!$D$13</f>
        <v>13.1</v>
      </c>
      <c r="K30" s="17">
        <f>[26]Agosto!$D$14</f>
        <v>17.600000000000001</v>
      </c>
      <c r="L30" s="17">
        <f>[26]Agosto!$D$15</f>
        <v>16.5</v>
      </c>
      <c r="M30" s="17">
        <f>[26]Agosto!$D$16</f>
        <v>17.899999999999999</v>
      </c>
      <c r="N30" s="17">
        <f>[26]Agosto!$D$17</f>
        <v>12.4</v>
      </c>
      <c r="O30" s="17">
        <f>[26]Agosto!$D$18</f>
        <v>9.1</v>
      </c>
      <c r="P30" s="17">
        <f>[26]Agosto!$D$19</f>
        <v>12.2</v>
      </c>
      <c r="Q30" s="17">
        <f>[26]Agosto!$D$20</f>
        <v>15.1</v>
      </c>
      <c r="R30" s="17">
        <f>[26]Agosto!$D$21</f>
        <v>18.899999999999999</v>
      </c>
      <c r="S30" s="17">
        <f>[26]Agosto!$D$22</f>
        <v>14.9</v>
      </c>
      <c r="T30" s="17">
        <f>[26]Agosto!$D$23</f>
        <v>16.600000000000001</v>
      </c>
      <c r="U30" s="17">
        <f>[26]Agosto!$D$24</f>
        <v>17.100000000000001</v>
      </c>
      <c r="V30" s="17">
        <f>[26]Agosto!$D$25</f>
        <v>15.5</v>
      </c>
      <c r="W30" s="17">
        <f>[26]Agosto!$D$26</f>
        <v>19.7</v>
      </c>
      <c r="X30" s="17">
        <f>[26]Agosto!$D$27</f>
        <v>18.2</v>
      </c>
      <c r="Y30" s="17">
        <f>[26]Agosto!$D$28</f>
        <v>18.3</v>
      </c>
      <c r="Z30" s="17">
        <f>[26]Agosto!$D$29</f>
        <v>18.600000000000001</v>
      </c>
      <c r="AA30" s="17">
        <f>[26]Agosto!$D$30</f>
        <v>12.3</v>
      </c>
      <c r="AB30" s="17">
        <f>[26]Agosto!$D$31</f>
        <v>11.5</v>
      </c>
      <c r="AC30" s="17">
        <f>[26]Agosto!$D$32</f>
        <v>11</v>
      </c>
      <c r="AD30" s="17">
        <f>[26]Agosto!$D$33</f>
        <v>15.5</v>
      </c>
      <c r="AE30" s="17">
        <f>[26]Agosto!$D$34</f>
        <v>21.1</v>
      </c>
      <c r="AF30" s="17">
        <f>[26]Agosto!$D$35</f>
        <v>18.600000000000001</v>
      </c>
      <c r="AG30" s="28">
        <f t="shared" si="5"/>
        <v>9.1</v>
      </c>
      <c r="AH30" s="31">
        <f t="shared" si="6"/>
        <v>15.903225806451614</v>
      </c>
    </row>
    <row r="31" spans="1:36" ht="17.100000000000001" customHeight="1" x14ac:dyDescent="0.2">
      <c r="A31" s="15" t="s">
        <v>48</v>
      </c>
      <c r="B31" s="17">
        <f>[27]Agosto!$D$5</f>
        <v>18.2</v>
      </c>
      <c r="C31" s="17">
        <f>[27]Agosto!$D$6</f>
        <v>16.2</v>
      </c>
      <c r="D31" s="17">
        <f>[27]Agosto!$D$7</f>
        <v>16.3</v>
      </c>
      <c r="E31" s="17">
        <f>[27]Agosto!$D$8</f>
        <v>17.899999999999999</v>
      </c>
      <c r="F31" s="17">
        <f>[27]Agosto!$D$9</f>
        <v>19.899999999999999</v>
      </c>
      <c r="G31" s="17">
        <f>[27]Agosto!$D$10</f>
        <v>17.899999999999999</v>
      </c>
      <c r="H31" s="17">
        <f>[27]Agosto!$D$11</f>
        <v>19.899999999999999</v>
      </c>
      <c r="I31" s="17">
        <f>[27]Agosto!$D$12</f>
        <v>16.8</v>
      </c>
      <c r="J31" s="17">
        <f>[27]Agosto!$D$13</f>
        <v>14.3</v>
      </c>
      <c r="K31" s="17">
        <f>[27]Agosto!$D$14</f>
        <v>15.5</v>
      </c>
      <c r="L31" s="17">
        <f>[27]Agosto!$D$15</f>
        <v>17.899999999999999</v>
      </c>
      <c r="M31" s="17">
        <f>[27]Agosto!$D$16</f>
        <v>18.100000000000001</v>
      </c>
      <c r="N31" s="17">
        <f>[27]Agosto!$D$17</f>
        <v>17.7</v>
      </c>
      <c r="O31" s="17">
        <f>[27]Agosto!$D$18</f>
        <v>16.2</v>
      </c>
      <c r="P31" s="17">
        <f>[27]Agosto!$D$19</f>
        <v>16.8</v>
      </c>
      <c r="Q31" s="17">
        <f>[27]Agosto!$D$20</f>
        <v>18.5</v>
      </c>
      <c r="R31" s="17">
        <f>[27]Agosto!$D$21</f>
        <v>19.399999999999999</v>
      </c>
      <c r="S31" s="17">
        <f>[27]Agosto!$D$22</f>
        <v>17.2</v>
      </c>
      <c r="T31" s="17">
        <f>[27]Agosto!$D$23</f>
        <v>19.399999999999999</v>
      </c>
      <c r="U31" s="17">
        <f>[27]Agosto!$D$24</f>
        <v>17.8</v>
      </c>
      <c r="V31" s="17">
        <f>[27]Agosto!$D$25</f>
        <v>19</v>
      </c>
      <c r="W31" s="17">
        <f>[27]Agosto!$D$26</f>
        <v>19.8</v>
      </c>
      <c r="X31" s="17">
        <f>[27]Agosto!$D$27</f>
        <v>19.7</v>
      </c>
      <c r="Y31" s="17">
        <f>[27]Agosto!$D$28</f>
        <v>18.399999999999999</v>
      </c>
      <c r="Z31" s="17">
        <f>[27]Agosto!$D$29</f>
        <v>18</v>
      </c>
      <c r="AA31" s="17">
        <f>[27]Agosto!$D$30</f>
        <v>17.100000000000001</v>
      </c>
      <c r="AB31" s="17">
        <f>[27]Agosto!$D$31</f>
        <v>14.7</v>
      </c>
      <c r="AC31" s="17">
        <f>[27]Agosto!$D$32</f>
        <v>16.600000000000001</v>
      </c>
      <c r="AD31" s="17">
        <f>[27]Agosto!$D$33</f>
        <v>18.899999999999999</v>
      </c>
      <c r="AE31" s="17">
        <f>[27]Agosto!$D$34</f>
        <v>19</v>
      </c>
      <c r="AF31" s="17">
        <f>[27]Agosto!$D$35</f>
        <v>20.7</v>
      </c>
      <c r="AG31" s="28">
        <f>MIN(B31:AF31)</f>
        <v>14.3</v>
      </c>
      <c r="AH31" s="31">
        <f>AVERAGE(B31:AF31)</f>
        <v>17.86451612903226</v>
      </c>
    </row>
    <row r="32" spans="1:36" ht="17.100000000000001" customHeight="1" x14ac:dyDescent="0.2">
      <c r="A32" s="15" t="s">
        <v>20</v>
      </c>
      <c r="B32" s="17">
        <f>[28]Agosto!$D$5</f>
        <v>14.7</v>
      </c>
      <c r="C32" s="17">
        <f>[28]Agosto!$D$6</f>
        <v>14.9</v>
      </c>
      <c r="D32" s="17">
        <f>[28]Agosto!$D$7</f>
        <v>14.8</v>
      </c>
      <c r="E32" s="17">
        <f>[28]Agosto!$D$8</f>
        <v>16.600000000000001</v>
      </c>
      <c r="F32" s="17">
        <f>[28]Agosto!$D$9</f>
        <v>18</v>
      </c>
      <c r="G32" s="17">
        <f>[28]Agosto!$D$10</f>
        <v>14.5</v>
      </c>
      <c r="H32" s="17">
        <f>[28]Agosto!$D$11</f>
        <v>16.100000000000001</v>
      </c>
      <c r="I32" s="17">
        <f>[28]Agosto!$D$12</f>
        <v>15.9</v>
      </c>
      <c r="J32" s="17">
        <f>[28]Agosto!$D$13</f>
        <v>15.7</v>
      </c>
      <c r="K32" s="17">
        <f>[28]Agosto!$D$14</f>
        <v>14.9</v>
      </c>
      <c r="L32" s="17">
        <f>[28]Agosto!$D$15</f>
        <v>14.3</v>
      </c>
      <c r="M32" s="17">
        <f>[28]Agosto!$D$16</f>
        <v>17.600000000000001</v>
      </c>
      <c r="N32" s="17">
        <f>[28]Agosto!$D$17</f>
        <v>20.8</v>
      </c>
      <c r="O32" s="17">
        <f>[28]Agosto!$D$18</f>
        <v>15</v>
      </c>
      <c r="P32" s="17">
        <f>[28]Agosto!$D$19</f>
        <v>14.8</v>
      </c>
      <c r="Q32" s="17">
        <f>[28]Agosto!$D$20</f>
        <v>19.5</v>
      </c>
      <c r="R32" s="17">
        <f>[28]Agosto!$D$21</f>
        <v>18.399999999999999</v>
      </c>
      <c r="S32" s="17">
        <f>[28]Agosto!$D$22</f>
        <v>18.2</v>
      </c>
      <c r="T32" s="17">
        <f>[28]Agosto!$D$23</f>
        <v>18.100000000000001</v>
      </c>
      <c r="U32" s="17">
        <f>[28]Agosto!$D$24</f>
        <v>15.6</v>
      </c>
      <c r="V32" s="17">
        <f>[28]Agosto!$D$25</f>
        <v>15.6</v>
      </c>
      <c r="W32" s="17">
        <f>[28]Agosto!$D$26</f>
        <v>16.899999999999999</v>
      </c>
      <c r="X32" s="17">
        <f>[28]Agosto!$D$27</f>
        <v>16.7</v>
      </c>
      <c r="Y32" s="17">
        <f>[28]Agosto!$D$28</f>
        <v>18.5</v>
      </c>
      <c r="Z32" s="17">
        <f>[28]Agosto!$D$29</f>
        <v>18.5</v>
      </c>
      <c r="AA32" s="17">
        <f>[28]Agosto!$D$30</f>
        <v>17.100000000000001</v>
      </c>
      <c r="AB32" s="17">
        <f>[28]Agosto!$D$31</f>
        <v>16.399999999999999</v>
      </c>
      <c r="AC32" s="17">
        <f>[28]Agosto!$D$32</f>
        <v>14.9</v>
      </c>
      <c r="AD32" s="17">
        <f>[28]Agosto!$D$33</f>
        <v>17.2</v>
      </c>
      <c r="AE32" s="17">
        <f>[28]Agosto!$D$34</f>
        <v>18.100000000000001</v>
      </c>
      <c r="AF32" s="17">
        <f>[28]Agosto!$D$35</f>
        <v>21.1</v>
      </c>
      <c r="AG32" s="28">
        <f>MIN(B32:AF32)</f>
        <v>14.3</v>
      </c>
      <c r="AH32" s="31">
        <f>AVERAGE(B32:AF32)</f>
        <v>16.754838709677419</v>
      </c>
    </row>
    <row r="33" spans="1:35" s="5" customFormat="1" ht="17.100000000000001" customHeight="1" x14ac:dyDescent="0.2">
      <c r="A33" s="24" t="s">
        <v>35</v>
      </c>
      <c r="B33" s="25">
        <f t="shared" ref="B33:AG33" si="9">MIN(B5:B32)</f>
        <v>11.6</v>
      </c>
      <c r="C33" s="25">
        <f t="shared" si="9"/>
        <v>11.6</v>
      </c>
      <c r="D33" s="25">
        <f t="shared" si="9"/>
        <v>10.6</v>
      </c>
      <c r="E33" s="25">
        <f t="shared" si="9"/>
        <v>11.4</v>
      </c>
      <c r="F33" s="25">
        <f t="shared" si="9"/>
        <v>13.7</v>
      </c>
      <c r="G33" s="25">
        <f t="shared" si="9"/>
        <v>12.7</v>
      </c>
      <c r="H33" s="25">
        <f t="shared" si="9"/>
        <v>12.6</v>
      </c>
      <c r="I33" s="25">
        <f t="shared" si="9"/>
        <v>13.3</v>
      </c>
      <c r="J33" s="25">
        <f t="shared" si="9"/>
        <v>11.3</v>
      </c>
      <c r="K33" s="25">
        <f t="shared" si="9"/>
        <v>9.6999999999999993</v>
      </c>
      <c r="L33" s="25">
        <f t="shared" si="9"/>
        <v>11.5</v>
      </c>
      <c r="M33" s="25">
        <f t="shared" si="9"/>
        <v>13.9</v>
      </c>
      <c r="N33" s="25">
        <f t="shared" si="9"/>
        <v>9.1</v>
      </c>
      <c r="O33" s="25">
        <f t="shared" si="9"/>
        <v>5.9</v>
      </c>
      <c r="P33" s="25">
        <f t="shared" si="9"/>
        <v>11.6</v>
      </c>
      <c r="Q33" s="25">
        <f t="shared" si="9"/>
        <v>12.6</v>
      </c>
      <c r="R33" s="25">
        <f t="shared" si="9"/>
        <v>15</v>
      </c>
      <c r="S33" s="25">
        <f t="shared" si="9"/>
        <v>13.8</v>
      </c>
      <c r="T33" s="25">
        <f t="shared" si="9"/>
        <v>13.3</v>
      </c>
      <c r="U33" s="25">
        <f t="shared" si="9"/>
        <v>11.6</v>
      </c>
      <c r="V33" s="25">
        <f t="shared" si="9"/>
        <v>9.8000000000000007</v>
      </c>
      <c r="W33" s="25">
        <f t="shared" si="9"/>
        <v>12.6</v>
      </c>
      <c r="X33" s="25">
        <f t="shared" si="9"/>
        <v>13.5</v>
      </c>
      <c r="Y33" s="25">
        <f t="shared" si="9"/>
        <v>12.9</v>
      </c>
      <c r="Z33" s="25">
        <f t="shared" si="9"/>
        <v>13.8</v>
      </c>
      <c r="AA33" s="25">
        <f t="shared" si="9"/>
        <v>7.4</v>
      </c>
      <c r="AB33" s="25">
        <f t="shared" si="9"/>
        <v>6.7</v>
      </c>
      <c r="AC33" s="25">
        <f t="shared" si="9"/>
        <v>8.1999999999999993</v>
      </c>
      <c r="AD33" s="25">
        <f t="shared" si="9"/>
        <v>10.8</v>
      </c>
      <c r="AE33" s="25">
        <f t="shared" si="9"/>
        <v>14.3</v>
      </c>
      <c r="AF33" s="25">
        <f t="shared" si="9"/>
        <v>16.5</v>
      </c>
      <c r="AG33" s="28">
        <f t="shared" si="9"/>
        <v>5.9</v>
      </c>
      <c r="AH33" s="31">
        <f>AVERAGE(AH5:AH32)</f>
        <v>16.095957074586103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43" t="s">
        <v>51</v>
      </c>
      <c r="AF37"/>
      <c r="AG37" s="41"/>
      <c r="AH37" s="41"/>
      <c r="AI37" s="2"/>
    </row>
  </sheetData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D38" sqref="AD38"/>
    </sheetView>
  </sheetViews>
  <sheetFormatPr defaultRowHeight="12.75" x14ac:dyDescent="0.2"/>
  <cols>
    <col min="1" max="1" width="18.5703125" style="2" customWidth="1"/>
    <col min="2" max="3" width="6" style="2" customWidth="1"/>
    <col min="4" max="4" width="5" style="2" customWidth="1"/>
    <col min="5" max="5" width="6.140625" style="2" customWidth="1"/>
    <col min="6" max="6" width="6" style="2" customWidth="1"/>
    <col min="7" max="7" width="5.140625" style="2" customWidth="1"/>
    <col min="8" max="8" width="5" style="2" customWidth="1"/>
    <col min="9" max="9" width="6.140625" style="2" customWidth="1"/>
    <col min="10" max="10" width="6" style="2" customWidth="1"/>
    <col min="11" max="11" width="5" style="2" customWidth="1"/>
    <col min="12" max="12" width="6" style="2" customWidth="1"/>
    <col min="13" max="13" width="5.140625" style="2" customWidth="1"/>
    <col min="14" max="17" width="6" style="2" customWidth="1"/>
    <col min="18" max="18" width="5.140625" style="2" customWidth="1"/>
    <col min="19" max="19" width="6" style="2" customWidth="1"/>
    <col min="20" max="20" width="5.140625" style="2" customWidth="1"/>
    <col min="21" max="21" width="6.140625" style="2" customWidth="1"/>
    <col min="22" max="22" width="5" style="2" customWidth="1"/>
    <col min="23" max="23" width="6" style="2" customWidth="1"/>
    <col min="24" max="24" width="5.28515625" style="2" customWidth="1"/>
    <col min="25" max="28" width="5.140625" style="2" customWidth="1"/>
    <col min="29" max="29" width="6.140625" style="2" customWidth="1"/>
    <col min="30" max="31" width="6" style="2" customWidth="1"/>
    <col min="32" max="32" width="5.1406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4" s="4" customFormat="1" ht="20.100000000000001" customHeight="1" x14ac:dyDescent="0.2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38</v>
      </c>
      <c r="AH3" s="8"/>
    </row>
    <row r="4" spans="1:34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[1]Agosto!$E$5</f>
        <v>65.208333333333329</v>
      </c>
      <c r="C5" s="17">
        <f>[1]Agosto!$E$6</f>
        <v>62.666666666666664</v>
      </c>
      <c r="D5" s="17">
        <f>[1]Agosto!$E$7</f>
        <v>60.25</v>
      </c>
      <c r="E5" s="17">
        <f>[1]Agosto!$E$8</f>
        <v>60.541666666666664</v>
      </c>
      <c r="F5" s="17">
        <f>[1]Agosto!$E$9</f>
        <v>61.458333333333336</v>
      </c>
      <c r="G5" s="17">
        <f>[1]Agosto!$E$10</f>
        <v>55.041666666666664</v>
      </c>
      <c r="H5" s="17">
        <f>[1]Agosto!$E$11</f>
        <v>57.458333333333336</v>
      </c>
      <c r="I5" s="17">
        <f>[1]Agosto!$E$12</f>
        <v>58.416666666666664</v>
      </c>
      <c r="J5" s="17">
        <f>[1]Agosto!$E$13</f>
        <v>61.75</v>
      </c>
      <c r="K5" s="17">
        <f>[1]Agosto!$E$14</f>
        <v>56.333333333333336</v>
      </c>
      <c r="L5" s="17">
        <f>[1]Agosto!$E$15</f>
        <v>57.416666666666664</v>
      </c>
      <c r="M5" s="17">
        <f>[1]Agosto!$E$16</f>
        <v>59.916666666666664</v>
      </c>
      <c r="N5" s="17">
        <f>[1]Agosto!$E$17</f>
        <v>76.75</v>
      </c>
      <c r="O5" s="17">
        <f>[1]Agosto!$E$18</f>
        <v>66.041666666666671</v>
      </c>
      <c r="P5" s="17">
        <f>[1]Agosto!$E$19</f>
        <v>63.208333333333336</v>
      </c>
      <c r="Q5" s="17">
        <f>[1]Agosto!$E$20</f>
        <v>57.666666666666664</v>
      </c>
      <c r="R5" s="17">
        <f>[1]Agosto!$E$21</f>
        <v>56.916666666666664</v>
      </c>
      <c r="S5" s="17">
        <f>[1]Agosto!$E$22</f>
        <v>61.958333333333336</v>
      </c>
      <c r="T5" s="17">
        <f>[1]Agosto!$E$23</f>
        <v>60.208333333333336</v>
      </c>
      <c r="U5" s="17">
        <f>[1]Agosto!$E$24</f>
        <v>57.041666666666664</v>
      </c>
      <c r="V5" s="17">
        <f>[1]Agosto!$E$25</f>
        <v>50.583333333333336</v>
      </c>
      <c r="W5" s="17">
        <f>[1]Agosto!$E$26</f>
        <v>48.333333333333336</v>
      </c>
      <c r="X5" s="17">
        <f>[1]Agosto!$E$27</f>
        <v>47.208333333333336</v>
      </c>
      <c r="Y5" s="17">
        <f>[1]Agosto!$E$28</f>
        <v>44.458333333333336</v>
      </c>
      <c r="Z5" s="17">
        <f>[1]Agosto!$E$29</f>
        <v>49.916666666666664</v>
      </c>
      <c r="AA5" s="17">
        <f>[1]Agosto!$E$30</f>
        <v>49.958333333333336</v>
      </c>
      <c r="AB5" s="17">
        <f>[1]Agosto!$E$31</f>
        <v>50.041666666666664</v>
      </c>
      <c r="AC5" s="17">
        <f>[1]Agosto!$E$32</f>
        <v>50.583333333333336</v>
      </c>
      <c r="AD5" s="17">
        <f>[1]Agosto!$E$33</f>
        <v>55.958333333333336</v>
      </c>
      <c r="AE5" s="17">
        <f>[1]Agosto!$E$34</f>
        <v>50.583333333333336</v>
      </c>
      <c r="AF5" s="17">
        <f>[1]Agosto!$E$35</f>
        <v>49.583333333333336</v>
      </c>
      <c r="AG5" s="27">
        <f>AVERAGE(B5:AF5)</f>
        <v>56.885752688172026</v>
      </c>
      <c r="AH5" s="8"/>
    </row>
    <row r="6" spans="1:34" ht="17.100000000000001" customHeight="1" x14ac:dyDescent="0.2">
      <c r="A6" s="15" t="s">
        <v>0</v>
      </c>
      <c r="B6" s="17">
        <f>[2]Agosto!$E$5</f>
        <v>65.208333333333329</v>
      </c>
      <c r="C6" s="17">
        <f>[2]Agosto!$E$6</f>
        <v>59.666666666666664</v>
      </c>
      <c r="D6" s="17">
        <f>[2]Agosto!$E$7</f>
        <v>51.416666666666664</v>
      </c>
      <c r="E6" s="17">
        <f>[2]Agosto!$E$8</f>
        <v>61.541666666666664</v>
      </c>
      <c r="F6" s="17">
        <f>[2]Agosto!$E$9</f>
        <v>73.125</v>
      </c>
      <c r="G6" s="17">
        <f>[2]Agosto!$E$10</f>
        <v>67.666666666666671</v>
      </c>
      <c r="H6" s="17">
        <f>[2]Agosto!$E$11</f>
        <v>68.083333333333329</v>
      </c>
      <c r="I6" s="17">
        <f>[2]Agosto!$E$12</f>
        <v>83.083333333333329</v>
      </c>
      <c r="J6" s="17">
        <f>[2]Agosto!$E$13</f>
        <v>79.291666666666671</v>
      </c>
      <c r="K6" s="17">
        <f>[2]Agosto!$E$14</f>
        <v>71.916666666666671</v>
      </c>
      <c r="L6" s="17">
        <f>[2]Agosto!$E$15</f>
        <v>61.904761904761905</v>
      </c>
      <c r="M6" s="17">
        <f>[2]Agosto!$E$16</f>
        <v>63.666666666666664</v>
      </c>
      <c r="N6" s="17">
        <f>[2]Agosto!$E$17</f>
        <v>76.125</v>
      </c>
      <c r="O6" s="17">
        <f>[2]Agosto!$E$18</f>
        <v>67.333333333333329</v>
      </c>
      <c r="P6" s="17">
        <f>[2]Agosto!$E$19</f>
        <v>79.375</v>
      </c>
      <c r="Q6" s="17">
        <f>[2]Agosto!$E$20</f>
        <v>73.333333333333329</v>
      </c>
      <c r="R6" s="17">
        <f>[2]Agosto!$E$21</f>
        <v>85.166666666666671</v>
      </c>
      <c r="S6" s="17">
        <f>[2]Agosto!$E$22</f>
        <v>76.458333333333329</v>
      </c>
      <c r="T6" s="17">
        <f>[2]Agosto!$E$23</f>
        <v>69.875</v>
      </c>
      <c r="U6" s="17">
        <f>[2]Agosto!$E$24</f>
        <v>65.708333333333329</v>
      </c>
      <c r="V6" s="17">
        <f>[2]Agosto!$E$25</f>
        <v>57.625</v>
      </c>
      <c r="W6" s="17">
        <f>[2]Agosto!$E$26</f>
        <v>58.125</v>
      </c>
      <c r="X6" s="17">
        <f>[2]Agosto!$E$27</f>
        <v>52.136363636363633</v>
      </c>
      <c r="Y6" s="17">
        <f>[2]Agosto!$E$28</f>
        <v>49.954545454545453</v>
      </c>
      <c r="Z6" s="17">
        <f>[2]Agosto!$E$29</f>
        <v>62.416666666666664</v>
      </c>
      <c r="AA6" s="17">
        <f>[2]Agosto!$E$30</f>
        <v>51.782608695652172</v>
      </c>
      <c r="AB6" s="17">
        <f>[2]Agosto!$E$31</f>
        <v>53.791666666666664</v>
      </c>
      <c r="AC6" s="17">
        <f>[2]Agosto!$E$32</f>
        <v>53.041666666666664</v>
      </c>
      <c r="AD6" s="17">
        <f>[2]Agosto!$E$33</f>
        <v>55.541666666666664</v>
      </c>
      <c r="AE6" s="17">
        <f>[2]Agosto!$E$34</f>
        <v>57.666666666666664</v>
      </c>
      <c r="AF6" s="17">
        <f>[2]Agosto!$E$35</f>
        <v>61.695652173913047</v>
      </c>
      <c r="AG6" s="28">
        <f t="shared" ref="AG6:AG19" si="1">AVERAGE(B6:AF6)</f>
        <v>64.958836511781826</v>
      </c>
    </row>
    <row r="7" spans="1:34" ht="17.100000000000001" customHeight="1" x14ac:dyDescent="0.2">
      <c r="A7" s="15" t="s">
        <v>1</v>
      </c>
      <c r="B7" s="83" t="str">
        <f>[3]Agosto!$E$5</f>
        <v>*</v>
      </c>
      <c r="C7" s="83" t="str">
        <f>[3]Agosto!$E$6</f>
        <v>*</v>
      </c>
      <c r="D7" s="83" t="str">
        <f>[3]Agosto!$E$7</f>
        <v>*</v>
      </c>
      <c r="E7" s="83" t="str">
        <f>[3]Agosto!$E$8</f>
        <v>*</v>
      </c>
      <c r="F7" s="83" t="str">
        <f>[3]Agosto!$E$9</f>
        <v>*</v>
      </c>
      <c r="G7" s="83" t="str">
        <f>[3]Agosto!$E$10</f>
        <v>*</v>
      </c>
      <c r="H7" s="83" t="str">
        <f>[3]Agosto!$E$11</f>
        <v>*</v>
      </c>
      <c r="I7" s="83" t="str">
        <f>[3]Agosto!$E$12</f>
        <v>*</v>
      </c>
      <c r="J7" s="83" t="str">
        <f>[3]Agosto!$E$13</f>
        <v>*</v>
      </c>
      <c r="K7" s="83" t="str">
        <f>[3]Agosto!$E$14</f>
        <v>*</v>
      </c>
      <c r="L7" s="83" t="str">
        <f>[3]Agosto!$E$15</f>
        <v>*</v>
      </c>
      <c r="M7" s="83" t="str">
        <f>[3]Agosto!$E$16</f>
        <v>*</v>
      </c>
      <c r="N7" s="83" t="str">
        <f>[3]Agosto!$E$17</f>
        <v>*</v>
      </c>
      <c r="O7" s="83" t="str">
        <f>[3]Agosto!$E$18</f>
        <v>*</v>
      </c>
      <c r="P7" s="83" t="str">
        <f>[3]Agosto!$E$19</f>
        <v>*</v>
      </c>
      <c r="Q7" s="83" t="str">
        <f>[3]Agosto!$E$20</f>
        <v>*</v>
      </c>
      <c r="R7" s="83" t="str">
        <f>[3]Agosto!$E$21</f>
        <v>*</v>
      </c>
      <c r="S7" s="83" t="str">
        <f>[3]Agosto!$E$22</f>
        <v>*</v>
      </c>
      <c r="T7" s="83" t="str">
        <f>[3]Agosto!$E$23</f>
        <v>*</v>
      </c>
      <c r="U7" s="83" t="str">
        <f>[3]Agosto!$E$24</f>
        <v>*</v>
      </c>
      <c r="V7" s="83" t="str">
        <f>[3]Agosto!$E$25</f>
        <v>*</v>
      </c>
      <c r="W7" s="83" t="str">
        <f>[3]Agosto!$E$26</f>
        <v>*</v>
      </c>
      <c r="X7" s="83" t="str">
        <f>[3]Agosto!$E$27</f>
        <v>*</v>
      </c>
      <c r="Y7" s="17" t="str">
        <f>[3]Agosto!$E$28</f>
        <v>*</v>
      </c>
      <c r="Z7" s="17">
        <f>[3]Agosto!$E$29</f>
        <v>43.571428571428569</v>
      </c>
      <c r="AA7" s="17">
        <f>[3]Agosto!$E$30</f>
        <v>37.75</v>
      </c>
      <c r="AB7" s="17">
        <f>[3]Agosto!$E$31</f>
        <v>42.846153846153847</v>
      </c>
      <c r="AC7" s="17">
        <f>[3]Agosto!$E$32</f>
        <v>54.166666666666664</v>
      </c>
      <c r="AD7" s="17">
        <f>[3]Agosto!$E$33</f>
        <v>64.541666666666671</v>
      </c>
      <c r="AE7" s="17">
        <f>[3]Agosto!$E$34</f>
        <v>62.2</v>
      </c>
      <c r="AF7" s="17">
        <f>[3]Agosto!$E$35</f>
        <v>69.375</v>
      </c>
      <c r="AG7" s="28">
        <f t="shared" si="1"/>
        <v>53.492987964416535</v>
      </c>
    </row>
    <row r="8" spans="1:34" ht="17.100000000000001" customHeight="1" x14ac:dyDescent="0.2">
      <c r="A8" s="15" t="s">
        <v>79</v>
      </c>
      <c r="B8" s="17">
        <f>[4]Agosto!$E$5</f>
        <v>52.833333333333336</v>
      </c>
      <c r="C8" s="17">
        <f>[4]Agosto!$E$6</f>
        <v>48.791666666666664</v>
      </c>
      <c r="D8" s="17">
        <f>[4]Agosto!$E$7</f>
        <v>38.458333333333336</v>
      </c>
      <c r="E8" s="17">
        <f>[4]Agosto!$E$8</f>
        <v>38.208333333333336</v>
      </c>
      <c r="F8" s="17">
        <f>[4]Agosto!$E$9</f>
        <v>54.666666666666664</v>
      </c>
      <c r="G8" s="17">
        <f>[4]Agosto!$E$10</f>
        <v>58.75</v>
      </c>
      <c r="H8" s="17">
        <f>[4]Agosto!$E$11</f>
        <v>56.333333333333336</v>
      </c>
      <c r="I8" s="17">
        <f>[4]Agosto!$E$12</f>
        <v>51.541666666666664</v>
      </c>
      <c r="J8" s="17">
        <f>[4]Agosto!$E$13</f>
        <v>61.208333333333336</v>
      </c>
      <c r="K8" s="17">
        <f>[4]Agosto!$E$14</f>
        <v>54.916666666666664</v>
      </c>
      <c r="L8" s="17">
        <f>[4]Agosto!$E$15</f>
        <v>44.125</v>
      </c>
      <c r="M8" s="17">
        <f>[4]Agosto!$E$16</f>
        <v>41.375</v>
      </c>
      <c r="N8" s="17">
        <f>[4]Agosto!$E$17</f>
        <v>80.333333333333329</v>
      </c>
      <c r="O8" s="17">
        <f>[4]Agosto!$E$18</f>
        <v>68.125</v>
      </c>
      <c r="P8" s="17">
        <f>[4]Agosto!$E$19</f>
        <v>69.25</v>
      </c>
      <c r="Q8" s="17">
        <f>[4]Agosto!$E$20</f>
        <v>61.791666666666664</v>
      </c>
      <c r="R8" s="17">
        <f>[4]Agosto!$E$21</f>
        <v>67.125</v>
      </c>
      <c r="S8" s="17">
        <f>[4]Agosto!$E$22</f>
        <v>61.833333333333336</v>
      </c>
      <c r="T8" s="17">
        <f>[4]Agosto!$E$23</f>
        <v>55.916666666666664</v>
      </c>
      <c r="U8" s="17">
        <f>[4]Agosto!$E$24</f>
        <v>52.375</v>
      </c>
      <c r="V8" s="17">
        <f>[4]Agosto!$E$25</f>
        <v>44.166666666666664</v>
      </c>
      <c r="W8" s="17">
        <f>[4]Agosto!$E$26</f>
        <v>42.416666666666664</v>
      </c>
      <c r="X8" s="17">
        <f>[4]Agosto!$E$27</f>
        <v>38.5</v>
      </c>
      <c r="Y8" s="17">
        <f>[4]Agosto!$E$28</f>
        <v>28.791666666666668</v>
      </c>
      <c r="Z8" s="17">
        <f>[4]Agosto!$E$29</f>
        <v>31.291666666666668</v>
      </c>
      <c r="AA8" s="17">
        <f>[4]Agosto!$E$30</f>
        <v>53.083333333333336</v>
      </c>
      <c r="AB8" s="17">
        <f>[4]Agosto!$E$31</f>
        <v>45.166666666666664</v>
      </c>
      <c r="AC8" s="17">
        <f>[4]Agosto!$E$32</f>
        <v>37.25</v>
      </c>
      <c r="AD8" s="17">
        <f>[4]Agosto!$E$33</f>
        <v>44.791666666666664</v>
      </c>
      <c r="AE8" s="17">
        <f>[4]Agosto!$E$34</f>
        <v>52.541666666666664</v>
      </c>
      <c r="AF8" s="17">
        <f>[4]Agosto!$E$35</f>
        <v>46.875</v>
      </c>
      <c r="AG8" s="28">
        <f t="shared" si="1"/>
        <v>51.059139784946254</v>
      </c>
    </row>
    <row r="9" spans="1:34" ht="17.100000000000001" customHeight="1" x14ac:dyDescent="0.2">
      <c r="A9" s="15" t="s">
        <v>45</v>
      </c>
      <c r="B9" s="17">
        <f>[5]Agosto!$E$5</f>
        <v>100</v>
      </c>
      <c r="C9" s="17">
        <f>[5]Agosto!$E$6</f>
        <v>100</v>
      </c>
      <c r="D9" s="17">
        <f>[5]Agosto!$E$7</f>
        <v>84</v>
      </c>
      <c r="E9" s="17">
        <f>[5]Agosto!$E$8</f>
        <v>100</v>
      </c>
      <c r="F9" s="17">
        <f>[5]Agosto!$E$9</f>
        <v>100</v>
      </c>
      <c r="G9" s="17">
        <f>[5]Agosto!$E$10</f>
        <v>84</v>
      </c>
      <c r="H9" s="17">
        <f>[5]Agosto!$E$11</f>
        <v>93</v>
      </c>
      <c r="I9" s="17">
        <f>[5]Agosto!$E$12</f>
        <v>100</v>
      </c>
      <c r="J9" s="17">
        <f>[5]Agosto!$E$13</f>
        <v>100</v>
      </c>
      <c r="K9" s="17">
        <f>[5]Agosto!$E$14</f>
        <v>99</v>
      </c>
      <c r="L9" s="17">
        <f>[5]Agosto!$E$15</f>
        <v>100</v>
      </c>
      <c r="M9" s="17">
        <f>[5]Agosto!$E$16</f>
        <v>96</v>
      </c>
      <c r="N9" s="17">
        <f>[5]Agosto!$E$17</f>
        <v>100</v>
      </c>
      <c r="O9" s="17">
        <f>[5]Agosto!$E$18</f>
        <v>100</v>
      </c>
      <c r="P9" s="17">
        <f>[5]Agosto!$E$19</f>
        <v>100</v>
      </c>
      <c r="Q9" s="17">
        <f>[5]Agosto!$E$20</f>
        <v>100</v>
      </c>
      <c r="R9" s="17">
        <f>[5]Agosto!$E$21</f>
        <v>96</v>
      </c>
      <c r="S9" s="17">
        <f>[5]Agosto!$E$22</f>
        <v>100</v>
      </c>
      <c r="T9" s="17">
        <f>[5]Agosto!$E$23</f>
        <v>95</v>
      </c>
      <c r="U9" s="17">
        <f>[5]Agosto!$E$24</f>
        <v>100</v>
      </c>
      <c r="V9" s="17">
        <f>[5]Agosto!$E$25</f>
        <v>94</v>
      </c>
      <c r="W9" s="17">
        <f>[5]Agosto!$E$26</f>
        <v>100</v>
      </c>
      <c r="X9" s="17">
        <f>[5]Agosto!$E$27</f>
        <v>91</v>
      </c>
      <c r="Y9" s="17">
        <f>[5]Agosto!$E$28</f>
        <v>86</v>
      </c>
      <c r="Z9" s="17">
        <f>[5]Agosto!$E$29</f>
        <v>76</v>
      </c>
      <c r="AA9" s="17">
        <f>[5]Agosto!$E$30</f>
        <v>96</v>
      </c>
      <c r="AB9" s="17">
        <f>[5]Agosto!$E$31</f>
        <v>90</v>
      </c>
      <c r="AC9" s="17">
        <f>[5]Agosto!$E$32</f>
        <v>100</v>
      </c>
      <c r="AD9" s="17">
        <f>[5]Agosto!$E$33</f>
        <v>100</v>
      </c>
      <c r="AE9" s="17">
        <f>[5]Agosto!$E$34</f>
        <v>100</v>
      </c>
      <c r="AF9" s="17">
        <f>[5]Agosto!$E$35</f>
        <v>92</v>
      </c>
      <c r="AG9" s="28">
        <f t="shared" si="1"/>
        <v>95.870967741935488</v>
      </c>
    </row>
    <row r="10" spans="1:34" ht="17.100000000000001" customHeight="1" x14ac:dyDescent="0.2">
      <c r="A10" s="15" t="s">
        <v>2</v>
      </c>
      <c r="B10" s="17">
        <f>[6]Agosto!$E$5</f>
        <v>41.166666666666664</v>
      </c>
      <c r="C10" s="17">
        <f>[6]Agosto!$E$6</f>
        <v>46.875</v>
      </c>
      <c r="D10" s="17">
        <f>[6]Agosto!$E$7</f>
        <v>39.041666666666664</v>
      </c>
      <c r="E10" s="17">
        <f>[6]Agosto!$E$8</f>
        <v>44.666666666666664</v>
      </c>
      <c r="F10" s="17">
        <f>[6]Agosto!$E$9</f>
        <v>59.125</v>
      </c>
      <c r="G10" s="17">
        <f>[6]Agosto!$E$10</f>
        <v>49.916666666666664</v>
      </c>
      <c r="H10" s="17">
        <f>[6]Agosto!$E$11</f>
        <v>43.125</v>
      </c>
      <c r="I10" s="17">
        <f>[6]Agosto!$E$12</f>
        <v>49.916666666666664</v>
      </c>
      <c r="J10" s="17">
        <f>[6]Agosto!$E$13</f>
        <v>65.541666666666671</v>
      </c>
      <c r="K10" s="17">
        <f>[6]Agosto!$E$14</f>
        <v>37</v>
      </c>
      <c r="L10" s="17">
        <f>[6]Agosto!$E$15</f>
        <v>43.166666666666664</v>
      </c>
      <c r="M10" s="17">
        <f>[6]Agosto!$E$16</f>
        <v>58.291666666666664</v>
      </c>
      <c r="N10" s="17">
        <f>[6]Agosto!$E$17</f>
        <v>81.375</v>
      </c>
      <c r="O10" s="17">
        <f>[6]Agosto!$E$18</f>
        <v>72.583333333333329</v>
      </c>
      <c r="P10" s="17">
        <f>[6]Agosto!$E$19</f>
        <v>59.333333333333336</v>
      </c>
      <c r="Q10" s="17">
        <f>[6]Agosto!$E$20</f>
        <v>45.541666666666664</v>
      </c>
      <c r="R10" s="17">
        <f>[6]Agosto!$E$21</f>
        <v>47.583333333333336</v>
      </c>
      <c r="S10" s="17">
        <f>[6]Agosto!$E$22</f>
        <v>57.583333333333336</v>
      </c>
      <c r="T10" s="17">
        <f>[6]Agosto!$E$23</f>
        <v>51.208333333333336</v>
      </c>
      <c r="U10" s="17">
        <f>[6]Agosto!$E$24</f>
        <v>45.166666666666664</v>
      </c>
      <c r="V10" s="17">
        <f>[6]Agosto!$E$25</f>
        <v>33.916666666666664</v>
      </c>
      <c r="W10" s="17">
        <f>[6]Agosto!$E$26</f>
        <v>34.375</v>
      </c>
      <c r="X10" s="17">
        <f>[6]Agosto!$E$27</f>
        <v>35.25</v>
      </c>
      <c r="Y10" s="17">
        <f>[6]Agosto!$E$28</f>
        <v>33.583333333333336</v>
      </c>
      <c r="Z10" s="17">
        <f>[6]Agosto!$E$29</f>
        <v>46.916666666666664</v>
      </c>
      <c r="AA10" s="17">
        <f>[6]Agosto!$E$30</f>
        <v>63.541666666666664</v>
      </c>
      <c r="AB10" s="17">
        <f>[6]Agosto!$E$31</f>
        <v>45.791666666666664</v>
      </c>
      <c r="AC10" s="17">
        <f>[6]Agosto!$E$32</f>
        <v>45.125</v>
      </c>
      <c r="AD10" s="17">
        <f>[6]Agosto!$E$33</f>
        <v>44.25</v>
      </c>
      <c r="AE10" s="17">
        <f>[6]Agosto!$E$34</f>
        <v>42.708333333333336</v>
      </c>
      <c r="AF10" s="17">
        <f>[6]Agosto!$E$35</f>
        <v>45.75</v>
      </c>
      <c r="AG10" s="28">
        <f t="shared" si="1"/>
        <v>48.690860215053775</v>
      </c>
    </row>
    <row r="11" spans="1:34" ht="17.100000000000001" customHeight="1" x14ac:dyDescent="0.2">
      <c r="A11" s="15" t="s">
        <v>3</v>
      </c>
      <c r="B11" s="17">
        <f>[7]Agosto!$E$5</f>
        <v>57.375</v>
      </c>
      <c r="C11" s="17">
        <f>[7]Agosto!$E$6</f>
        <v>54.125</v>
      </c>
      <c r="D11" s="17">
        <f>[7]Agosto!$E$7</f>
        <v>54.25</v>
      </c>
      <c r="E11" s="17">
        <f>[7]Agosto!$E$8</f>
        <v>52.291666666666664</v>
      </c>
      <c r="F11" s="17">
        <f>[7]Agosto!$E$9</f>
        <v>55.541666666666664</v>
      </c>
      <c r="G11" s="17">
        <f>[7]Agosto!$E$10</f>
        <v>53.458333333333336</v>
      </c>
      <c r="H11" s="17">
        <f>[7]Agosto!$E$11</f>
        <v>49.541666666666664</v>
      </c>
      <c r="I11" s="17">
        <f>[7]Agosto!$E$12</f>
        <v>50.958333333333336</v>
      </c>
      <c r="J11" s="17">
        <f>[7]Agosto!$E$13</f>
        <v>50.541666666666664</v>
      </c>
      <c r="K11" s="17">
        <f>[7]Agosto!$E$14</f>
        <v>47.291666666666664</v>
      </c>
      <c r="L11" s="17">
        <f>[7]Agosto!$E$15</f>
        <v>46.166666666666664</v>
      </c>
      <c r="M11" s="17">
        <f>[7]Agosto!$E$16</f>
        <v>50.458333333333336</v>
      </c>
      <c r="N11" s="17">
        <f>[7]Agosto!$E$17</f>
        <v>60.583333333333336</v>
      </c>
      <c r="O11" s="17">
        <f>[7]Agosto!$E$18</f>
        <v>69.041666666666671</v>
      </c>
      <c r="P11" s="17">
        <f>[7]Agosto!$E$19</f>
        <v>56.291666666666664</v>
      </c>
      <c r="Q11" s="17">
        <f>[7]Agosto!$E$20</f>
        <v>49.791666666666664</v>
      </c>
      <c r="R11" s="17">
        <f>[7]Agosto!$E$21</f>
        <v>52.75</v>
      </c>
      <c r="S11" s="17">
        <f>[7]Agosto!$E$22</f>
        <v>54.416666666666664</v>
      </c>
      <c r="T11" s="17">
        <f>[7]Agosto!$E$23</f>
        <v>53.375</v>
      </c>
      <c r="U11" s="17">
        <f>[7]Agosto!$E$24</f>
        <v>47.583333333333336</v>
      </c>
      <c r="V11" s="17">
        <f>[7]Agosto!$E$25</f>
        <v>47.916666666666664</v>
      </c>
      <c r="W11" s="17">
        <f>[7]Agosto!$E$26</f>
        <v>45.333333333333336</v>
      </c>
      <c r="X11" s="17">
        <f>[7]Agosto!$E$27</f>
        <v>45.25</v>
      </c>
      <c r="Y11" s="17">
        <f>[7]Agosto!$E$28</f>
        <v>38.708333333333336</v>
      </c>
      <c r="Z11" s="17">
        <f>[7]Agosto!$E$29</f>
        <v>42.458333333333336</v>
      </c>
      <c r="AA11" s="17">
        <f>[7]Agosto!$E$30</f>
        <v>55.666666666666664</v>
      </c>
      <c r="AB11" s="17">
        <f>[7]Agosto!$E$31</f>
        <v>39.208333333333336</v>
      </c>
      <c r="AC11" s="17">
        <f>[7]Agosto!$E$32</f>
        <v>48.458333333333336</v>
      </c>
      <c r="AD11" s="17">
        <f>[7]Agosto!$E$33</f>
        <v>49.625</v>
      </c>
      <c r="AE11" s="17">
        <f>[7]Agosto!$E$34</f>
        <v>44.166666666666664</v>
      </c>
      <c r="AF11" s="17">
        <f>[7]Agosto!$E$35</f>
        <v>41.666666666666664</v>
      </c>
      <c r="AG11" s="28">
        <f t="shared" si="1"/>
        <v>50.461021505376337</v>
      </c>
    </row>
    <row r="12" spans="1:34" ht="17.100000000000001" customHeight="1" x14ac:dyDescent="0.2">
      <c r="A12" s="15" t="s">
        <v>4</v>
      </c>
      <c r="B12" s="17">
        <f>[8]Agosto!$E$5</f>
        <v>41.958333333333336</v>
      </c>
      <c r="C12" s="17">
        <f>[8]Agosto!$E$6</f>
        <v>34.625</v>
      </c>
      <c r="D12" s="17">
        <f>[8]Agosto!$E$7</f>
        <v>36.916666666666664</v>
      </c>
      <c r="E12" s="17">
        <f>[8]Agosto!$E$8</f>
        <v>40.791666666666664</v>
      </c>
      <c r="F12" s="17">
        <f>[8]Agosto!$E$9</f>
        <v>45.5</v>
      </c>
      <c r="G12" s="17">
        <f>[8]Agosto!$E$10</f>
        <v>49.25</v>
      </c>
      <c r="H12" s="17">
        <f>[8]Agosto!$E$11</f>
        <v>43.291666666666664</v>
      </c>
      <c r="I12" s="17">
        <f>[8]Agosto!$E$12</f>
        <v>40.791666666666664</v>
      </c>
      <c r="J12" s="17">
        <f>[8]Agosto!$E$13</f>
        <v>34.208333333333336</v>
      </c>
      <c r="K12" s="17">
        <f>[8]Agosto!$E$14</f>
        <v>30.5</v>
      </c>
      <c r="L12" s="17">
        <f>[8]Agosto!$E$15</f>
        <v>34.833333333333336</v>
      </c>
      <c r="M12" s="17">
        <f>[8]Agosto!$E$16</f>
        <v>45.208333333333336</v>
      </c>
      <c r="N12" s="17">
        <f>[8]Agosto!$E$17</f>
        <v>57</v>
      </c>
      <c r="O12" s="17">
        <f>[8]Agosto!$E$18</f>
        <v>89.75</v>
      </c>
      <c r="P12" s="17">
        <f>[8]Agosto!$E$19</f>
        <v>56.75</v>
      </c>
      <c r="Q12" s="17">
        <f>[8]Agosto!$E$20</f>
        <v>46.958333333333336</v>
      </c>
      <c r="R12" s="17">
        <f>[8]Agosto!$E$21</f>
        <v>46.916666666666664</v>
      </c>
      <c r="S12" s="17">
        <f>[8]Agosto!$E$22</f>
        <v>45.208333333333336</v>
      </c>
      <c r="T12" s="17">
        <f>[8]Agosto!$E$23</f>
        <v>45.416666666666664</v>
      </c>
      <c r="U12" s="17">
        <f>[8]Agosto!$E$24</f>
        <v>40.791666666666664</v>
      </c>
      <c r="V12" s="17">
        <f>[8]Agosto!$E$25</f>
        <v>34.041666666666664</v>
      </c>
      <c r="W12" s="17">
        <f>[8]Agosto!$E$26</f>
        <v>35.083333333333336</v>
      </c>
      <c r="X12" s="17">
        <f>[8]Agosto!$E$27</f>
        <v>32.333333333333336</v>
      </c>
      <c r="Y12" s="17">
        <f>[8]Agosto!$E$28</f>
        <v>30.333333333333332</v>
      </c>
      <c r="Z12" s="17">
        <f>[8]Agosto!$E$29</f>
        <v>28.916666666666668</v>
      </c>
      <c r="AA12" s="17">
        <f>[8]Agosto!$E$30</f>
        <v>65.541666666666671</v>
      </c>
      <c r="AB12" s="17">
        <f>[8]Agosto!$E$31</f>
        <v>46.666666666666664</v>
      </c>
      <c r="AC12" s="17">
        <f>[8]Agosto!$E$32</f>
        <v>39.958333333333336</v>
      </c>
      <c r="AD12" s="17">
        <f>[8]Agosto!$E$33</f>
        <v>40.458333333333336</v>
      </c>
      <c r="AE12" s="17">
        <f>[8]Agosto!$E$34</f>
        <v>39.541666666666664</v>
      </c>
      <c r="AF12" s="17">
        <f>[8]Agosto!$E$35</f>
        <v>33.5</v>
      </c>
      <c r="AG12" s="28">
        <f t="shared" si="1"/>
        <v>43.001344086021511</v>
      </c>
      <c r="AH12" s="43" t="s">
        <v>51</v>
      </c>
    </row>
    <row r="13" spans="1:34" ht="17.100000000000001" customHeight="1" x14ac:dyDescent="0.2">
      <c r="A13" s="15" t="s">
        <v>5</v>
      </c>
      <c r="B13" s="17">
        <f>[9]Agosto!$E$5</f>
        <v>62.458333333333336</v>
      </c>
      <c r="C13" s="17">
        <f>[9]Agosto!$E$6</f>
        <v>64.041666666666671</v>
      </c>
      <c r="D13" s="17">
        <f>[9]Agosto!$E$7</f>
        <v>59.25</v>
      </c>
      <c r="E13" s="17">
        <f>[9]Agosto!$E$8</f>
        <v>62.75</v>
      </c>
      <c r="F13" s="17">
        <f>[9]Agosto!$E$9</f>
        <v>76.5</v>
      </c>
      <c r="G13" s="17">
        <f>[9]Agosto!$E$10</f>
        <v>74.916666666666671</v>
      </c>
      <c r="H13" s="17">
        <f>[9]Agosto!$E$11</f>
        <v>55.75</v>
      </c>
      <c r="I13" s="17">
        <f>[9]Agosto!$E$12</f>
        <v>75.25</v>
      </c>
      <c r="J13" s="17">
        <f>[9]Agosto!$E$13</f>
        <v>76.625</v>
      </c>
      <c r="K13" s="17">
        <f>[9]Agosto!$E$14</f>
        <v>71.791666666666671</v>
      </c>
      <c r="L13" s="17">
        <f>[9]Agosto!$E$15</f>
        <v>64.041666666666671</v>
      </c>
      <c r="M13" s="17">
        <f>[9]Agosto!$E$16</f>
        <v>61.583333333333336</v>
      </c>
      <c r="N13" s="17">
        <f>[9]Agosto!$E$17</f>
        <v>69.25</v>
      </c>
      <c r="O13" s="17">
        <f>[9]Agosto!$E$18</f>
        <v>53.833333333333336</v>
      </c>
      <c r="P13" s="17">
        <f>[9]Agosto!$E$19</f>
        <v>69.958333333333329</v>
      </c>
      <c r="Q13" s="17">
        <f>[9]Agosto!$E$20</f>
        <v>69.458333333333329</v>
      </c>
      <c r="R13" s="17">
        <f>[9]Agosto!$E$21</f>
        <v>55.416666666666664</v>
      </c>
      <c r="S13" s="17">
        <f>[9]Agosto!$E$22</f>
        <v>57.625</v>
      </c>
      <c r="T13" s="17">
        <f>[9]Agosto!$E$23</f>
        <v>61.333333333333336</v>
      </c>
      <c r="U13" s="17">
        <f>[9]Agosto!$E$24</f>
        <v>51.416666666666664</v>
      </c>
      <c r="V13" s="17">
        <f>[9]Agosto!$E$25</f>
        <v>43.458333333333336</v>
      </c>
      <c r="W13" s="17">
        <f>[9]Agosto!$E$26</f>
        <v>53.25</v>
      </c>
      <c r="X13" s="17">
        <f>[9]Agosto!$E$27</f>
        <v>58.125</v>
      </c>
      <c r="Y13" s="17">
        <f>[9]Agosto!$E$28</f>
        <v>59.583333333333336</v>
      </c>
      <c r="Z13" s="17">
        <f>[9]Agosto!$E$29</f>
        <v>57.416666666666664</v>
      </c>
      <c r="AA13" s="17">
        <f>[9]Agosto!$E$30</f>
        <v>51.291666666666664</v>
      </c>
      <c r="AB13" s="17">
        <f>[9]Agosto!$E$31</f>
        <v>40.666666666666664</v>
      </c>
      <c r="AC13" s="17">
        <f>[9]Agosto!$E$32</f>
        <v>51.458333333333336</v>
      </c>
      <c r="AD13" s="17">
        <f>[9]Agosto!$E$33</f>
        <v>58.625</v>
      </c>
      <c r="AE13" s="17">
        <f>[9]Agosto!$E$34</f>
        <v>53.916666666666664</v>
      </c>
      <c r="AF13" s="17">
        <f>[9]Agosto!$E$35</f>
        <v>57.916666666666664</v>
      </c>
      <c r="AG13" s="28">
        <f t="shared" si="1"/>
        <v>60.611559139784958</v>
      </c>
    </row>
    <row r="14" spans="1:34" ht="17.100000000000001" customHeight="1" x14ac:dyDescent="0.2">
      <c r="A14" s="15" t="s">
        <v>47</v>
      </c>
      <c r="B14" s="17">
        <f>[10]Agosto!$E$5</f>
        <v>49.583333333333336</v>
      </c>
      <c r="C14" s="17">
        <f>[10]Agosto!$E$6</f>
        <v>43.041666666666664</v>
      </c>
      <c r="D14" s="17">
        <f>[10]Agosto!$E$7</f>
        <v>43.291666666666664</v>
      </c>
      <c r="E14" s="17">
        <f>[10]Agosto!$E$8</f>
        <v>46.583333333333336</v>
      </c>
      <c r="F14" s="17">
        <f>[10]Agosto!$E$9</f>
        <v>47.375</v>
      </c>
      <c r="G14" s="17">
        <f>[10]Agosto!$E$10</f>
        <v>45.291666666666664</v>
      </c>
      <c r="H14" s="17">
        <f>[10]Agosto!$E$11</f>
        <v>45.541666666666664</v>
      </c>
      <c r="I14" s="17">
        <f>[10]Agosto!$E$12</f>
        <v>42.541666666666664</v>
      </c>
      <c r="J14" s="17">
        <f>[10]Agosto!$E$13</f>
        <v>36.583333333333336</v>
      </c>
      <c r="K14" s="17">
        <f>[10]Agosto!$E$14</f>
        <v>35.875</v>
      </c>
      <c r="L14" s="17">
        <f>[10]Agosto!$E$15</f>
        <v>41.791666666666664</v>
      </c>
      <c r="M14" s="17">
        <f>[10]Agosto!$E$16</f>
        <v>49.291666666666664</v>
      </c>
      <c r="N14" s="17">
        <f>[10]Agosto!$E$17</f>
        <v>58.083333333333336</v>
      </c>
      <c r="O14" s="17">
        <f>[10]Agosto!$E$18</f>
        <v>84</v>
      </c>
      <c r="P14" s="17">
        <f>[10]Agosto!$E$19</f>
        <v>55.333333333333336</v>
      </c>
      <c r="Q14" s="17">
        <f>[10]Agosto!$E$20</f>
        <v>45.416666666666664</v>
      </c>
      <c r="R14" s="17">
        <f>[10]Agosto!$E$21</f>
        <v>46.125</v>
      </c>
      <c r="S14" s="17">
        <f>[10]Agosto!$E$22</f>
        <v>46.458333333333336</v>
      </c>
      <c r="T14" s="17">
        <f>[10]Agosto!$E$23</f>
        <v>47.125</v>
      </c>
      <c r="U14" s="17">
        <f>[10]Agosto!$E$24</f>
        <v>42.166666666666664</v>
      </c>
      <c r="V14" s="17">
        <f>[10]Agosto!$E$25</f>
        <v>39.791666666666664</v>
      </c>
      <c r="W14" s="17">
        <f>[10]Agosto!$E$26</f>
        <v>37.083333333333336</v>
      </c>
      <c r="X14" s="17">
        <f>[10]Agosto!$E$27</f>
        <v>37.125</v>
      </c>
      <c r="Y14" s="17">
        <f>[10]Agosto!$E$28</f>
        <v>34.333333333333336</v>
      </c>
      <c r="Z14" s="17">
        <f>[10]Agosto!$E$29</f>
        <v>33.458333333333336</v>
      </c>
      <c r="AA14" s="17">
        <f>[10]Agosto!$E$30</f>
        <v>63.625</v>
      </c>
      <c r="AB14" s="17">
        <f>[10]Agosto!$E$31</f>
        <v>42.625</v>
      </c>
      <c r="AC14" s="17">
        <f>[10]Agosto!$E$32</f>
        <v>46.375</v>
      </c>
      <c r="AD14" s="17">
        <f>[10]Agosto!$E$33</f>
        <v>45.375</v>
      </c>
      <c r="AE14" s="17">
        <f>[10]Agosto!$E$34</f>
        <v>42.625</v>
      </c>
      <c r="AF14" s="17">
        <f>[10]Agosto!$E$35</f>
        <v>38.5</v>
      </c>
      <c r="AG14" s="28">
        <f>AVERAGE(B14:AF14)</f>
        <v>45.561827956989241</v>
      </c>
    </row>
    <row r="15" spans="1:34" ht="17.100000000000001" customHeight="1" x14ac:dyDescent="0.2">
      <c r="A15" s="15" t="s">
        <v>6</v>
      </c>
      <c r="B15" s="17">
        <f>[11]Agosto!$E$5</f>
        <v>67.541666666666671</v>
      </c>
      <c r="C15" s="17">
        <f>[11]Agosto!$E$6</f>
        <v>68.083333333333329</v>
      </c>
      <c r="D15" s="17">
        <f>[11]Agosto!$E$7</f>
        <v>64.166666666666671</v>
      </c>
      <c r="E15" s="17">
        <f>[11]Agosto!$E$8</f>
        <v>65.625</v>
      </c>
      <c r="F15" s="17">
        <f>[11]Agosto!$E$9</f>
        <v>66.833333333333329</v>
      </c>
      <c r="G15" s="17">
        <f>[11]Agosto!$E$10</f>
        <v>62.083333333333336</v>
      </c>
      <c r="H15" s="17">
        <f>[11]Agosto!$E$11</f>
        <v>64.083333333333329</v>
      </c>
      <c r="I15" s="17">
        <f>[11]Agosto!$E$12</f>
        <v>64.583333333333329</v>
      </c>
      <c r="J15" s="17">
        <f>[11]Agosto!$E$13</f>
        <v>69.083333333333329</v>
      </c>
      <c r="K15" s="17">
        <f>[11]Agosto!$E$14</f>
        <v>61.833333333333336</v>
      </c>
      <c r="L15" s="17">
        <f>[11]Agosto!$E$15</f>
        <v>65.041666666666671</v>
      </c>
      <c r="M15" s="17">
        <f>[11]Agosto!$E$16</f>
        <v>67.541666666666671</v>
      </c>
      <c r="N15" s="17">
        <f>[11]Agosto!$E$17</f>
        <v>73.916666666666671</v>
      </c>
      <c r="O15" s="17">
        <f>[11]Agosto!$E$18</f>
        <v>66.375</v>
      </c>
      <c r="P15" s="17">
        <f>[11]Agosto!$E$19</f>
        <v>63.541666666666664</v>
      </c>
      <c r="Q15" s="17">
        <f>[11]Agosto!$E$20</f>
        <v>64.041666666666671</v>
      </c>
      <c r="R15" s="17">
        <f>[11]Agosto!$E$21</f>
        <v>60.916666666666664</v>
      </c>
      <c r="S15" s="17">
        <f>[11]Agosto!$E$22</f>
        <v>58.875</v>
      </c>
      <c r="T15" s="17">
        <f>[11]Agosto!$E$23</f>
        <v>59.333333333333336</v>
      </c>
      <c r="U15" s="17">
        <f>[11]Agosto!$E$24</f>
        <v>54.208333333333336</v>
      </c>
      <c r="V15" s="17">
        <f>[11]Agosto!$E$25</f>
        <v>56.916666666666664</v>
      </c>
      <c r="W15" s="17">
        <f>[11]Agosto!$E$26</f>
        <v>56.75</v>
      </c>
      <c r="X15" s="17">
        <f>[11]Agosto!$E$27</f>
        <v>57</v>
      </c>
      <c r="Y15" s="17">
        <f>[11]Agosto!$E$28</f>
        <v>57.541666666666664</v>
      </c>
      <c r="Z15" s="17">
        <f>[11]Agosto!$E$29</f>
        <v>58.958333333333336</v>
      </c>
      <c r="AA15" s="17">
        <f>[11]Agosto!$E$30</f>
        <v>62.208333333333336</v>
      </c>
      <c r="AB15" s="17">
        <f>[11]Agosto!$E$31</f>
        <v>45.75</v>
      </c>
      <c r="AC15" s="17">
        <f>[11]Agosto!$E$32</f>
        <v>51.5</v>
      </c>
      <c r="AD15" s="17">
        <f>[11]Agosto!$E$33</f>
        <v>58.916666666666664</v>
      </c>
      <c r="AE15" s="17">
        <f>[11]Agosto!$E$34</f>
        <v>56.791666666666664</v>
      </c>
      <c r="AF15" s="17">
        <f>[11]Agosto!$E$35</f>
        <v>60.291666666666664</v>
      </c>
      <c r="AG15" s="28">
        <f t="shared" si="1"/>
        <v>61.623655913978503</v>
      </c>
    </row>
    <row r="16" spans="1:34" ht="17.100000000000001" customHeight="1" x14ac:dyDescent="0.2">
      <c r="A16" s="15" t="s">
        <v>7</v>
      </c>
      <c r="B16" s="17">
        <f>[12]Agosto!$E$5</f>
        <v>51.75</v>
      </c>
      <c r="C16" s="17">
        <f>[12]Agosto!$E$6</f>
        <v>46.625</v>
      </c>
      <c r="D16" s="17">
        <f>[12]Agosto!$E$7</f>
        <v>46.666666666666664</v>
      </c>
      <c r="E16" s="17">
        <f>[12]Agosto!$E$8</f>
        <v>53.791666666666664</v>
      </c>
      <c r="F16" s="17">
        <f>[12]Agosto!$E$9</f>
        <v>68.666666666666671</v>
      </c>
      <c r="G16" s="17">
        <f>[12]Agosto!$E$10</f>
        <v>61.791666666666664</v>
      </c>
      <c r="H16" s="17">
        <f>[12]Agosto!$E$11</f>
        <v>57.625</v>
      </c>
      <c r="I16" s="17">
        <f>[12]Agosto!$E$12</f>
        <v>73.458333333333329</v>
      </c>
      <c r="J16" s="17">
        <f>[12]Agosto!$E$13</f>
        <v>76.541666666666671</v>
      </c>
      <c r="K16" s="17">
        <f>[12]Agosto!$E$14</f>
        <v>55.541666666666664</v>
      </c>
      <c r="L16" s="17">
        <f>[12]Agosto!$E$15</f>
        <v>46.916666666666664</v>
      </c>
      <c r="M16" s="17">
        <f>[12]Agosto!$E$16</f>
        <v>56.458333333333336</v>
      </c>
      <c r="N16" s="17">
        <f>[12]Agosto!$E$17</f>
        <v>77.583333333333329</v>
      </c>
      <c r="O16" s="17">
        <f>[12]Agosto!$E$18</f>
        <v>65.958333333333329</v>
      </c>
      <c r="P16" s="17">
        <f>[12]Agosto!$E$19</f>
        <v>73.125</v>
      </c>
      <c r="Q16" s="17">
        <f>[12]Agosto!$E$20</f>
        <v>67.041666666666671</v>
      </c>
      <c r="R16" s="17">
        <f>[12]Agosto!$E$21</f>
        <v>70.208333333333329</v>
      </c>
      <c r="S16" s="17">
        <f>[12]Agosto!$E$22</f>
        <v>72.958333333333329</v>
      </c>
      <c r="T16" s="17">
        <f>[12]Agosto!$E$23</f>
        <v>58.125</v>
      </c>
      <c r="U16" s="17">
        <f>[12]Agosto!$E$24</f>
        <v>54.291666666666664</v>
      </c>
      <c r="V16" s="17">
        <f>[12]Agosto!$E$25</f>
        <v>39.125</v>
      </c>
      <c r="W16" s="17">
        <f>[12]Agosto!$E$26</f>
        <v>39.416666666666664</v>
      </c>
      <c r="X16" s="17">
        <f>[12]Agosto!$E$27</f>
        <v>37.291666666666664</v>
      </c>
      <c r="Y16" s="17">
        <f>[12]Agosto!$E$28</f>
        <v>39.791666666666664</v>
      </c>
      <c r="Z16" s="17">
        <f>[12]Agosto!$E$29</f>
        <v>60.125</v>
      </c>
      <c r="AA16" s="17">
        <f>[12]Agosto!$E$30</f>
        <v>51.375</v>
      </c>
      <c r="AB16" s="17">
        <f>[12]Agosto!$E$31</f>
        <v>50.625</v>
      </c>
      <c r="AC16" s="17">
        <f>[12]Agosto!$E$32</f>
        <v>44.583333333333336</v>
      </c>
      <c r="AD16" s="17">
        <f>[12]Agosto!$E$33</f>
        <v>43.791666666666664</v>
      </c>
      <c r="AE16" s="17">
        <f>[12]Agosto!$E$34</f>
        <v>51</v>
      </c>
      <c r="AF16" s="17">
        <f>[12]Agosto!$E$35</f>
        <v>53.125</v>
      </c>
      <c r="AG16" s="28">
        <f t="shared" si="1"/>
        <v>56.302419354838719</v>
      </c>
    </row>
    <row r="17" spans="1:34" ht="17.100000000000001" customHeight="1" x14ac:dyDescent="0.2">
      <c r="A17" s="15" t="s">
        <v>8</v>
      </c>
      <c r="B17" s="17" t="str">
        <f>[13]Agosto!$E$5</f>
        <v>*</v>
      </c>
      <c r="C17" s="17" t="str">
        <f>[13]Agosto!$E$6</f>
        <v>*</v>
      </c>
      <c r="D17" s="17" t="str">
        <f>[13]Agosto!$E$7</f>
        <v>*</v>
      </c>
      <c r="E17" s="17" t="str">
        <f>[13]Agosto!$E$8</f>
        <v>*</v>
      </c>
      <c r="F17" s="17" t="str">
        <f>[13]Agosto!$E$9</f>
        <v>*</v>
      </c>
      <c r="G17" s="17" t="str">
        <f>[13]Agosto!$E$10</f>
        <v>*</v>
      </c>
      <c r="H17" s="17" t="str">
        <f>[13]Agosto!$E$11</f>
        <v>*</v>
      </c>
      <c r="I17" s="17" t="str">
        <f>[13]Agosto!$E$12</f>
        <v>*</v>
      </c>
      <c r="J17" s="17" t="str">
        <f>[13]Agosto!$E$13</f>
        <v>*</v>
      </c>
      <c r="K17" s="17" t="str">
        <f>[13]Agosto!$E$14</f>
        <v>*</v>
      </c>
      <c r="L17" s="17" t="str">
        <f>[13]Agosto!$E$15</f>
        <v>*</v>
      </c>
      <c r="M17" s="17" t="str">
        <f>[13]Agosto!$E$16</f>
        <v>*</v>
      </c>
      <c r="N17" s="17" t="str">
        <f>[13]Agosto!$E$17</f>
        <v>*</v>
      </c>
      <c r="O17" s="17" t="str">
        <f>[13]Agosto!$E$18</f>
        <v>*</v>
      </c>
      <c r="P17" s="17" t="str">
        <f>[13]Agosto!$E$19</f>
        <v>*</v>
      </c>
      <c r="Q17" s="17" t="str">
        <f>[13]Agosto!$E$20</f>
        <v>*</v>
      </c>
      <c r="R17" s="17" t="str">
        <f>[13]Agosto!$E$21</f>
        <v>*</v>
      </c>
      <c r="S17" s="17" t="str">
        <f>[13]Agosto!$E$22</f>
        <v>*</v>
      </c>
      <c r="T17" s="17" t="str">
        <f>[13]Agosto!$E$23</f>
        <v>*</v>
      </c>
      <c r="U17" s="17" t="str">
        <f>[13]Agosto!$E$24</f>
        <v>*</v>
      </c>
      <c r="V17" s="17" t="str">
        <f>[13]Agosto!$E$25</f>
        <v>*</v>
      </c>
      <c r="W17" s="17" t="str">
        <f>[13]Agosto!$E$26</f>
        <v>*</v>
      </c>
      <c r="X17" s="17" t="str">
        <f>[13]Agosto!$E$27</f>
        <v>*</v>
      </c>
      <c r="Y17" s="17">
        <f>[13]Agosto!$E$28</f>
        <v>29.2</v>
      </c>
      <c r="Z17" s="17">
        <f>[13]Agosto!$E$29</f>
        <v>52.92307692307692</v>
      </c>
      <c r="AA17" s="17">
        <f>[13]Agosto!$E$30</f>
        <v>53.25</v>
      </c>
      <c r="AB17" s="17">
        <f>[13]Agosto!$E$31</f>
        <v>51.375</v>
      </c>
      <c r="AC17" s="17">
        <f>[13]Agosto!$E$32</f>
        <v>48</v>
      </c>
      <c r="AD17" s="17">
        <f>[13]Agosto!$E$33</f>
        <v>51.375</v>
      </c>
      <c r="AE17" s="17">
        <f>[13]Agosto!$E$34</f>
        <v>61.083333333333336</v>
      </c>
      <c r="AF17" s="17">
        <f>[13]Agosto!$E$35</f>
        <v>61.291666666666664</v>
      </c>
      <c r="AG17" s="28">
        <f t="shared" si="1"/>
        <v>51.062259615384619</v>
      </c>
    </row>
    <row r="18" spans="1:34" ht="17.100000000000001" customHeight="1" x14ac:dyDescent="0.2">
      <c r="A18" s="15" t="s">
        <v>9</v>
      </c>
      <c r="B18" s="17">
        <f>[14]Agosto!$E$5</f>
        <v>56.125</v>
      </c>
      <c r="C18" s="17">
        <f>[14]Agosto!$E$6</f>
        <v>45.291666666666664</v>
      </c>
      <c r="D18" s="17">
        <f>[14]Agosto!$E$7</f>
        <v>41.875</v>
      </c>
      <c r="E18" s="17">
        <f>[14]Agosto!$E$8</f>
        <v>45.458333333333336</v>
      </c>
      <c r="F18" s="17">
        <f>[14]Agosto!$E$9</f>
        <v>65</v>
      </c>
      <c r="G18" s="17">
        <f>[14]Agosto!$E$10</f>
        <v>57.416666666666664</v>
      </c>
      <c r="H18" s="17">
        <f>[14]Agosto!$E$11</f>
        <v>53.5</v>
      </c>
      <c r="I18" s="17">
        <f>[14]Agosto!$E$12</f>
        <v>60.791666666666664</v>
      </c>
      <c r="J18" s="17">
        <f>[14]Agosto!$E$13</f>
        <v>70.541666666666671</v>
      </c>
      <c r="K18" s="17">
        <f>[14]Agosto!$E$14</f>
        <v>55.875</v>
      </c>
      <c r="L18" s="17">
        <f>[14]Agosto!$E$15</f>
        <v>40.791666666666664</v>
      </c>
      <c r="M18" s="17">
        <f>[14]Agosto!$E$16</f>
        <v>47.916666666666664</v>
      </c>
      <c r="N18" s="17">
        <f>[14]Agosto!$E$17</f>
        <v>78.333333333333329</v>
      </c>
      <c r="O18" s="17">
        <f>[14]Agosto!$E$18</f>
        <v>65.875</v>
      </c>
      <c r="P18" s="17">
        <f>[14]Agosto!$E$19</f>
        <v>73.541666666666671</v>
      </c>
      <c r="Q18" s="17">
        <f>[14]Agosto!$E$20</f>
        <v>63.333333333333336</v>
      </c>
      <c r="R18" s="17">
        <f>[14]Agosto!$E$21</f>
        <v>76.083333333333329</v>
      </c>
      <c r="S18" s="17">
        <f>[14]Agosto!$E$22</f>
        <v>71.333333333333329</v>
      </c>
      <c r="T18" s="17">
        <f>[14]Agosto!$E$23</f>
        <v>59.416666666666664</v>
      </c>
      <c r="U18" s="17">
        <f>[14]Agosto!$E$24</f>
        <v>53.166666666666664</v>
      </c>
      <c r="V18" s="17">
        <f>[14]Agosto!$E$25</f>
        <v>42.125</v>
      </c>
      <c r="W18" s="17">
        <f>[14]Agosto!$E$26</f>
        <v>37.333333333333336</v>
      </c>
      <c r="X18" s="17">
        <f>[14]Agosto!$E$27</f>
        <v>36.5</v>
      </c>
      <c r="Y18" s="17">
        <f>[14]Agosto!$E$28</f>
        <v>35.833333333333336</v>
      </c>
      <c r="Z18" s="17">
        <f>[14]Agosto!$E$29</f>
        <v>51.416666666666664</v>
      </c>
      <c r="AA18" s="17">
        <f>[14]Agosto!$E$30</f>
        <v>56.541666666666664</v>
      </c>
      <c r="AB18" s="17">
        <f>[14]Agosto!$E$31</f>
        <v>48.125</v>
      </c>
      <c r="AC18" s="17">
        <f>[14]Agosto!$E$32</f>
        <v>39.583333333333336</v>
      </c>
      <c r="AD18" s="17">
        <f>[14]Agosto!$E$33</f>
        <v>44.458333333333336</v>
      </c>
      <c r="AE18" s="17">
        <f>[14]Agosto!$E$34</f>
        <v>51.291666666666664</v>
      </c>
      <c r="AF18" s="17">
        <f>[14]Agosto!$E$35</f>
        <v>53.916666666666664</v>
      </c>
      <c r="AG18" s="28">
        <f t="shared" si="1"/>
        <v>54.15456989247312</v>
      </c>
    </row>
    <row r="19" spans="1:34" ht="17.100000000000001" customHeight="1" x14ac:dyDescent="0.2">
      <c r="A19" s="15" t="s">
        <v>46</v>
      </c>
      <c r="B19" s="17">
        <f>[15]Agosto!$E$5</f>
        <v>65.458333333333329</v>
      </c>
      <c r="C19" s="17">
        <f>[15]Agosto!$E$6</f>
        <v>63.25</v>
      </c>
      <c r="D19" s="17">
        <f>[15]Agosto!$E$7</f>
        <v>59.208333333333336</v>
      </c>
      <c r="E19" s="17">
        <f>[15]Agosto!$E$8</f>
        <v>62.833333333333336</v>
      </c>
      <c r="F19" s="17">
        <f>[15]Agosto!$E$9</f>
        <v>71.208333333333329</v>
      </c>
      <c r="G19" s="17">
        <f>[15]Agosto!$E$10</f>
        <v>65.666666666666671</v>
      </c>
      <c r="H19" s="17">
        <f>[15]Agosto!$E$11</f>
        <v>60.416666666666664</v>
      </c>
      <c r="I19" s="17">
        <f>[15]Agosto!$E$12</f>
        <v>81.291666666666671</v>
      </c>
      <c r="J19" s="17">
        <f>[15]Agosto!$E$13</f>
        <v>71.25</v>
      </c>
      <c r="K19" s="17">
        <f>[15]Agosto!$E$14</f>
        <v>58.791666666666664</v>
      </c>
      <c r="L19" s="17">
        <f>[15]Agosto!$E$15</f>
        <v>66.708333333333329</v>
      </c>
      <c r="M19" s="17">
        <f>[15]Agosto!$E$16</f>
        <v>71.434782608695656</v>
      </c>
      <c r="N19" s="17">
        <f>[15]Agosto!$E$17</f>
        <v>78.458333333333329</v>
      </c>
      <c r="O19" s="17">
        <f>[15]Agosto!$E$18</f>
        <v>67.416666666666671</v>
      </c>
      <c r="P19" s="17">
        <f>[15]Agosto!$E$19</f>
        <v>69.166666666666671</v>
      </c>
      <c r="Q19" s="17">
        <f>[15]Agosto!$E$20</f>
        <v>65.458333333333329</v>
      </c>
      <c r="R19" s="17">
        <f>[15]Agosto!$E$21</f>
        <v>69.125</v>
      </c>
      <c r="S19" s="17">
        <f>[15]Agosto!$E$22</f>
        <v>66.958333333333329</v>
      </c>
      <c r="T19" s="17">
        <f>[15]Agosto!$E$23</f>
        <v>64.375</v>
      </c>
      <c r="U19" s="17">
        <f>[15]Agosto!$E$24</f>
        <v>55.25</v>
      </c>
      <c r="V19" s="17">
        <f>[15]Agosto!$E$25</f>
        <v>51.541666666666664</v>
      </c>
      <c r="W19" s="17">
        <f>[15]Agosto!$E$26</f>
        <v>60.416666666666664</v>
      </c>
      <c r="X19" s="17">
        <f>[15]Agosto!$E$27</f>
        <v>55.916666666666664</v>
      </c>
      <c r="Y19" s="17">
        <f>[15]Agosto!$E$28</f>
        <v>51.125</v>
      </c>
      <c r="Z19" s="17">
        <f>[15]Agosto!$E$29</f>
        <v>65.333333333333329</v>
      </c>
      <c r="AA19" s="17">
        <f>[15]Agosto!$E$30</f>
        <v>48.208333333333336</v>
      </c>
      <c r="AB19" s="17">
        <f>[15]Agosto!$E$31</f>
        <v>44.708333333333336</v>
      </c>
      <c r="AC19" s="17">
        <f>[15]Agosto!$E$32</f>
        <v>55.5</v>
      </c>
      <c r="AD19" s="17">
        <f>[15]Agosto!$E$33</f>
        <v>60.541666666666664</v>
      </c>
      <c r="AE19" s="17">
        <f>[15]Agosto!$E$34</f>
        <v>61.75</v>
      </c>
      <c r="AF19" s="17">
        <f>[15]Agosto!$E$35</f>
        <v>61.583333333333336</v>
      </c>
      <c r="AG19" s="28">
        <f t="shared" si="1"/>
        <v>62.914562879850394</v>
      </c>
    </row>
    <row r="20" spans="1:34" ht="17.100000000000001" customHeight="1" x14ac:dyDescent="0.2">
      <c r="A20" s="15" t="s">
        <v>10</v>
      </c>
      <c r="B20" s="17">
        <f>[16]Agosto!$E$5</f>
        <v>62.458333333333336</v>
      </c>
      <c r="C20" s="17">
        <f>[16]Agosto!$E$6</f>
        <v>51.791666666666664</v>
      </c>
      <c r="D20" s="17">
        <f>[16]Agosto!$E$7</f>
        <v>44.25</v>
      </c>
      <c r="E20" s="17">
        <f>[16]Agosto!$E$8</f>
        <v>52.625</v>
      </c>
      <c r="F20" s="17">
        <f>[16]Agosto!$E$9</f>
        <v>71.166666666666671</v>
      </c>
      <c r="G20" s="17">
        <f>[16]Agosto!$E$10</f>
        <v>57.708333333333336</v>
      </c>
      <c r="H20" s="17">
        <f>[16]Agosto!$E$11</f>
        <v>60.75</v>
      </c>
      <c r="I20" s="17">
        <f>[16]Agosto!$E$12</f>
        <v>76.541666666666671</v>
      </c>
      <c r="J20" s="17">
        <f>[16]Agosto!$E$13</f>
        <v>76.208333333333329</v>
      </c>
      <c r="K20" s="17">
        <f>[16]Agosto!$E$14</f>
        <v>64.75</v>
      </c>
      <c r="L20" s="17">
        <f>[16]Agosto!$E$15</f>
        <v>50.833333333333336</v>
      </c>
      <c r="M20" s="17">
        <f>[16]Agosto!$E$16</f>
        <v>59.5</v>
      </c>
      <c r="N20" s="17">
        <f>[16]Agosto!$E$17</f>
        <v>76.875</v>
      </c>
      <c r="O20" s="17">
        <f>[16]Agosto!$E$18</f>
        <v>67.208333333333329</v>
      </c>
      <c r="P20" s="17">
        <f>[16]Agosto!$E$19</f>
        <v>73.458333333333329</v>
      </c>
      <c r="Q20" s="17">
        <f>[16]Agosto!$E$20</f>
        <v>71.166666666666671</v>
      </c>
      <c r="R20" s="17">
        <f>[16]Agosto!$E$21</f>
        <v>77.5</v>
      </c>
      <c r="S20" s="17">
        <f>[16]Agosto!$E$22</f>
        <v>77.25</v>
      </c>
      <c r="T20" s="17">
        <f>[16]Agosto!$E$23</f>
        <v>67.75</v>
      </c>
      <c r="U20" s="17">
        <f>[16]Agosto!$E$24</f>
        <v>60.5</v>
      </c>
      <c r="V20" s="17">
        <f>[16]Agosto!$E$25</f>
        <v>49.916666666666664</v>
      </c>
      <c r="W20" s="17">
        <f>[16]Agosto!$E$26</f>
        <v>40.583333333333336</v>
      </c>
      <c r="X20" s="17">
        <f>[16]Agosto!$E$27</f>
        <v>43.5</v>
      </c>
      <c r="Y20" s="17">
        <f>[16]Agosto!$E$28</f>
        <v>36.333333333333336</v>
      </c>
      <c r="Z20" s="17">
        <f>[16]Agosto!$E$29</f>
        <v>56.708333333333336</v>
      </c>
      <c r="AA20" s="17">
        <f>[16]Agosto!$E$30</f>
        <v>50.291666666666664</v>
      </c>
      <c r="AB20" s="17">
        <f>[16]Agosto!$E$31</f>
        <v>51.083333333333336</v>
      </c>
      <c r="AC20" s="17">
        <f>[16]Agosto!$E$32</f>
        <v>49.25</v>
      </c>
      <c r="AD20" s="17">
        <f>[16]Agosto!$E$33</f>
        <v>52.541666666666664</v>
      </c>
      <c r="AE20" s="17">
        <f>[16]Agosto!$E$34</f>
        <v>54.208333333333336</v>
      </c>
      <c r="AF20" s="17">
        <f>[16]Agosto!$E$35</f>
        <v>56.875</v>
      </c>
      <c r="AG20" s="28">
        <f t="shared" ref="AG20:AG32" si="2">AVERAGE(B20:AF20)</f>
        <v>59.405913978494624</v>
      </c>
      <c r="AH20" s="43" t="s">
        <v>51</v>
      </c>
    </row>
    <row r="21" spans="1:34" ht="17.100000000000001" customHeight="1" x14ac:dyDescent="0.2">
      <c r="A21" s="15" t="s">
        <v>11</v>
      </c>
      <c r="B21" s="17">
        <f>[17]Agosto!$E$5</f>
        <v>69.666666666666671</v>
      </c>
      <c r="C21" s="17">
        <f>[17]Agosto!$E$6</f>
        <v>66.541666666666671</v>
      </c>
      <c r="D21" s="17">
        <f>[17]Agosto!$E$7</f>
        <v>62.333333333333336</v>
      </c>
      <c r="E21" s="17">
        <f>[17]Agosto!$E$8</f>
        <v>65.583333333333329</v>
      </c>
      <c r="F21" s="17">
        <f>[17]Agosto!$E$9</f>
        <v>72.458333333333329</v>
      </c>
      <c r="G21" s="17">
        <f>[17]Agosto!$E$10</f>
        <v>65.833333333333329</v>
      </c>
      <c r="H21" s="17">
        <f>[17]Agosto!$E$11</f>
        <v>69.041666666666671</v>
      </c>
      <c r="I21" s="17">
        <f>[17]Agosto!$E$12</f>
        <v>69.208333333333329</v>
      </c>
      <c r="J21" s="17">
        <f>[17]Agosto!$E$13</f>
        <v>75.333333333333329</v>
      </c>
      <c r="K21" s="17">
        <f>[17]Agosto!$E$14</f>
        <v>69.25</v>
      </c>
      <c r="L21" s="17">
        <f>[17]Agosto!$E$15</f>
        <v>66.916666666666671</v>
      </c>
      <c r="M21" s="17">
        <f>[17]Agosto!$E$16</f>
        <v>71.083333333333329</v>
      </c>
      <c r="N21" s="17">
        <f>[17]Agosto!$E$17</f>
        <v>82.291666666666671</v>
      </c>
      <c r="O21" s="17">
        <f>[17]Agosto!$E$18</f>
        <v>70.666666666666671</v>
      </c>
      <c r="P21" s="17">
        <f>[17]Agosto!$E$19</f>
        <v>77.666666666666671</v>
      </c>
      <c r="Q21" s="17">
        <f>[17]Agosto!$E$20</f>
        <v>73.875</v>
      </c>
      <c r="R21" s="17">
        <f>[17]Agosto!$E$21</f>
        <v>83.416666666666671</v>
      </c>
      <c r="S21" s="17">
        <f>[17]Agosto!$E$22</f>
        <v>75.291666666666671</v>
      </c>
      <c r="T21" s="17">
        <f>[17]Agosto!$E$23</f>
        <v>70.125</v>
      </c>
      <c r="U21" s="17">
        <f>[17]Agosto!$E$24</f>
        <v>65.208333333333329</v>
      </c>
      <c r="V21" s="17">
        <f>[17]Agosto!$E$25</f>
        <v>57.916666666666664</v>
      </c>
      <c r="W21" s="17">
        <f>[17]Agosto!$E$26</f>
        <v>60.625</v>
      </c>
      <c r="X21" s="17">
        <f>[17]Agosto!$E$27</f>
        <v>60.916666666666664</v>
      </c>
      <c r="Y21" s="17">
        <f>[17]Agosto!$E$28</f>
        <v>55.75</v>
      </c>
      <c r="Z21" s="17">
        <f>[17]Agosto!$E$29</f>
        <v>73.041666666666671</v>
      </c>
      <c r="AA21" s="17">
        <f>[17]Agosto!$E$30</f>
        <v>52.166666666666664</v>
      </c>
      <c r="AB21" s="17">
        <f>[17]Agosto!$E$31</f>
        <v>47.208333333333336</v>
      </c>
      <c r="AC21" s="17">
        <f>[17]Agosto!$E$32</f>
        <v>58.041666666666664</v>
      </c>
      <c r="AD21" s="17">
        <f>[17]Agosto!$E$33</f>
        <v>60.791666666666664</v>
      </c>
      <c r="AE21" s="17">
        <f>[17]Agosto!$E$34</f>
        <v>65.125</v>
      </c>
      <c r="AF21" s="17">
        <f>[17]Agosto!$E$35</f>
        <v>63.708333333333336</v>
      </c>
      <c r="AG21" s="28">
        <f t="shared" si="2"/>
        <v>67.002688172043037</v>
      </c>
    </row>
    <row r="22" spans="1:34" ht="17.100000000000001" customHeight="1" x14ac:dyDescent="0.2">
      <c r="A22" s="15" t="s">
        <v>12</v>
      </c>
      <c r="B22" s="17">
        <f>[18]Agosto!$E$5</f>
        <v>72.291666666666671</v>
      </c>
      <c r="C22" s="17">
        <f>[18]Agosto!$E$6</f>
        <v>70.791666666666671</v>
      </c>
      <c r="D22" s="17">
        <f>[18]Agosto!$E$7</f>
        <v>71.125</v>
      </c>
      <c r="E22" s="17">
        <f>[18]Agosto!$E$8</f>
        <v>69.25</v>
      </c>
      <c r="F22" s="17">
        <f>[18]Agosto!$E$9</f>
        <v>75.583333333333329</v>
      </c>
      <c r="G22" s="17">
        <f>[18]Agosto!$E$10</f>
        <v>70.5</v>
      </c>
      <c r="H22" s="17">
        <f>[18]Agosto!$E$11</f>
        <v>66.541666666666671</v>
      </c>
      <c r="I22" s="17">
        <f>[18]Agosto!$E$12</f>
        <v>73.166666666666671</v>
      </c>
      <c r="J22" s="17">
        <f>[18]Agosto!$E$13</f>
        <v>76.958333333333329</v>
      </c>
      <c r="K22" s="17">
        <f>[18]Agosto!$E$14</f>
        <v>71.208333333333329</v>
      </c>
      <c r="L22" s="17">
        <f>[18]Agosto!$E$15</f>
        <v>71.458333333333329</v>
      </c>
      <c r="M22" s="17">
        <f>[18]Agosto!$E$16</f>
        <v>73.958333333333329</v>
      </c>
      <c r="N22" s="17">
        <f>[18]Agosto!$E$17</f>
        <v>79.541666666666671</v>
      </c>
      <c r="O22" s="17">
        <f>[18]Agosto!$E$18</f>
        <v>66.75</v>
      </c>
      <c r="P22" s="17">
        <f>[18]Agosto!$E$19</f>
        <v>73.625</v>
      </c>
      <c r="Q22" s="17">
        <f>[18]Agosto!$E$20</f>
        <v>69.708333333333329</v>
      </c>
      <c r="R22" s="17">
        <f>[18]Agosto!$E$21</f>
        <v>67.25</v>
      </c>
      <c r="S22" s="17">
        <f>[18]Agosto!$E$22</f>
        <v>68.958333333333329</v>
      </c>
      <c r="T22" s="17">
        <f>[18]Agosto!$E$23</f>
        <v>66.208333333333329</v>
      </c>
      <c r="U22" s="17">
        <f>[18]Agosto!$E$24</f>
        <v>61.25</v>
      </c>
      <c r="V22" s="17">
        <f>[18]Agosto!$E$25</f>
        <v>59.958333333333336</v>
      </c>
      <c r="W22" s="17">
        <f>[18]Agosto!$E$26</f>
        <v>62.416666666666664</v>
      </c>
      <c r="X22" s="17">
        <f>[18]Agosto!$E$27</f>
        <v>64.041666666666671</v>
      </c>
      <c r="Y22" s="17">
        <f>[18]Agosto!$E$28</f>
        <v>62.625</v>
      </c>
      <c r="Z22" s="17">
        <f>[18]Agosto!$E$29</f>
        <v>66.25</v>
      </c>
      <c r="AA22" s="17">
        <f>[18]Agosto!$E$30</f>
        <v>56.25</v>
      </c>
      <c r="AB22" s="17">
        <f>[18]Agosto!$E$31</f>
        <v>55.916666666666664</v>
      </c>
      <c r="AC22" s="17">
        <f>[18]Agosto!$E$32</f>
        <v>57.791666666666664</v>
      </c>
      <c r="AD22" s="17">
        <f>[18]Agosto!$E$33</f>
        <v>61.166666666666664</v>
      </c>
      <c r="AE22" s="17">
        <f>[18]Agosto!$E$34</f>
        <v>63.5</v>
      </c>
      <c r="AF22" s="17">
        <f>[18]Agosto!$E$35</f>
        <v>68.875</v>
      </c>
      <c r="AG22" s="28">
        <f t="shared" si="2"/>
        <v>67.577956989247326</v>
      </c>
    </row>
    <row r="23" spans="1:34" ht="17.100000000000001" customHeight="1" x14ac:dyDescent="0.2">
      <c r="A23" s="15" t="s">
        <v>13</v>
      </c>
      <c r="B23" s="83" t="str">
        <f>[19]Agosto!$E$5</f>
        <v>*</v>
      </c>
      <c r="C23" s="83" t="str">
        <f>[19]Agosto!$E$6</f>
        <v>*</v>
      </c>
      <c r="D23" s="83" t="str">
        <f>[19]Agosto!$E$7</f>
        <v>*</v>
      </c>
      <c r="E23" s="83" t="str">
        <f>[19]Agosto!$E$8</f>
        <v>*</v>
      </c>
      <c r="F23" s="83" t="str">
        <f>[19]Agosto!$E$9</f>
        <v>*</v>
      </c>
      <c r="G23" s="83" t="str">
        <f>[19]Agosto!$E$10</f>
        <v>*</v>
      </c>
      <c r="H23" s="83" t="str">
        <f>[19]Agosto!$E$11</f>
        <v>*</v>
      </c>
      <c r="I23" s="17" t="str">
        <f>[19]Agosto!$E$12</f>
        <v>*</v>
      </c>
      <c r="J23" s="83" t="str">
        <f>[19]Agosto!$E$13</f>
        <v>*</v>
      </c>
      <c r="K23" s="83" t="str">
        <f>[19]Agosto!$E$14</f>
        <v>*</v>
      </c>
      <c r="L23" s="83" t="str">
        <f>[19]Agosto!$E$15</f>
        <v>*</v>
      </c>
      <c r="M23" s="83" t="str">
        <f>[19]Agosto!$E$16</f>
        <v>*</v>
      </c>
      <c r="N23" s="83" t="str">
        <f>[19]Agosto!$E$17</f>
        <v>*</v>
      </c>
      <c r="O23" s="83" t="str">
        <f>[19]Agosto!$E$18</f>
        <v>*</v>
      </c>
      <c r="P23" s="83" t="str">
        <f>[19]Agosto!$E$19</f>
        <v>*</v>
      </c>
      <c r="Q23" s="83" t="str">
        <f>[19]Agosto!$E$20</f>
        <v>*</v>
      </c>
      <c r="R23" s="83" t="str">
        <f>[19]Agosto!$E$21</f>
        <v>*</v>
      </c>
      <c r="S23" s="83" t="str">
        <f>[19]Agosto!$E$22</f>
        <v>*</v>
      </c>
      <c r="T23" s="83" t="str">
        <f>[19]Agosto!$E$23</f>
        <v>*</v>
      </c>
      <c r="U23" s="83" t="str">
        <f>[19]Agosto!$E$24</f>
        <v>*</v>
      </c>
      <c r="V23" s="83" t="str">
        <f>[19]Agosto!$E$25</f>
        <v>*</v>
      </c>
      <c r="W23" s="17" t="str">
        <f>[19]Agosto!$E$26</f>
        <v>*</v>
      </c>
      <c r="X23" s="17" t="str">
        <f>[19]Agosto!$E$27</f>
        <v>*</v>
      </c>
      <c r="Y23" s="83" t="str">
        <f>[19]Agosto!$E$28</f>
        <v>*</v>
      </c>
      <c r="Z23" s="83" t="str">
        <f>[19]Agosto!$E$29</f>
        <v>*</v>
      </c>
      <c r="AA23" s="83" t="str">
        <f>[19]Agosto!$E$30</f>
        <v>*</v>
      </c>
      <c r="AB23" s="83" t="str">
        <f>[19]Agosto!$E$31</f>
        <v>*</v>
      </c>
      <c r="AC23" s="17" t="str">
        <f>[19]Agosto!$E$32</f>
        <v>*</v>
      </c>
      <c r="AD23" s="17" t="str">
        <f>[19]Agosto!$E$33</f>
        <v>*</v>
      </c>
      <c r="AE23" s="17" t="str">
        <f>[19]Agosto!$E$34</f>
        <v>*</v>
      </c>
      <c r="AF23" s="17" t="str">
        <f>[19]Agosto!$E$35</f>
        <v>*</v>
      </c>
      <c r="AG23" s="28" t="s">
        <v>142</v>
      </c>
    </row>
    <row r="24" spans="1:34" ht="17.100000000000001" customHeight="1" x14ac:dyDescent="0.2">
      <c r="A24" s="15" t="s">
        <v>14</v>
      </c>
      <c r="B24" s="17">
        <f>[20]Agosto!$E$5</f>
        <v>72.291666666666671</v>
      </c>
      <c r="C24" s="17">
        <f>[20]Agosto!$E$6</f>
        <v>70.791666666666671</v>
      </c>
      <c r="D24" s="17">
        <f>[20]Agosto!$E$7</f>
        <v>71.125</v>
      </c>
      <c r="E24" s="17">
        <f>[20]Agosto!$E$8</f>
        <v>69.25</v>
      </c>
      <c r="F24" s="17">
        <f>[20]Agosto!$E$9</f>
        <v>75.583333333333329</v>
      </c>
      <c r="G24" s="17">
        <f>[20]Agosto!$E$10</f>
        <v>70.5</v>
      </c>
      <c r="H24" s="17">
        <f>[20]Agosto!$E$11</f>
        <v>66.541666666666671</v>
      </c>
      <c r="I24" s="17">
        <f>[20]Agosto!$E$12</f>
        <v>73.166666666666671</v>
      </c>
      <c r="J24" s="17">
        <f>[20]Agosto!$E$13</f>
        <v>76.958333333333329</v>
      </c>
      <c r="K24" s="17">
        <f>[20]Agosto!$E$14</f>
        <v>71.208333333333329</v>
      </c>
      <c r="L24" s="17">
        <f>[20]Agosto!$E$15</f>
        <v>71.458333333333329</v>
      </c>
      <c r="M24" s="17">
        <f>[20]Agosto!$E$16</f>
        <v>73.958333333333329</v>
      </c>
      <c r="N24" s="17">
        <f>[20]Agosto!$E$17</f>
        <v>79.541666666666671</v>
      </c>
      <c r="O24" s="17">
        <f>[20]Agosto!$E$18</f>
        <v>66.75</v>
      </c>
      <c r="P24" s="17">
        <f>[20]Agosto!$E$19</f>
        <v>66.583333333333329</v>
      </c>
      <c r="Q24" s="17">
        <f>[20]Agosto!$E$20</f>
        <v>54.708333333333336</v>
      </c>
      <c r="R24" s="17">
        <f>[20]Agosto!$E$21</f>
        <v>57.458333333333336</v>
      </c>
      <c r="S24" s="17">
        <f>[20]Agosto!$E$22</f>
        <v>58.166666666666664</v>
      </c>
      <c r="T24" s="17">
        <f>[20]Agosto!$E$23</f>
        <v>56.083333333333336</v>
      </c>
      <c r="U24" s="17">
        <f>[20]Agosto!$E$24</f>
        <v>49.208333333333336</v>
      </c>
      <c r="V24" s="17">
        <f>[20]Agosto!$E$25</f>
        <v>50</v>
      </c>
      <c r="W24" s="17">
        <f>[20]Agosto!$E$26</f>
        <v>48.666666666666664</v>
      </c>
      <c r="X24" s="17">
        <f>[20]Agosto!$E$27</f>
        <v>46.208333333333336</v>
      </c>
      <c r="Y24" s="17">
        <f>[20]Agosto!$E$28</f>
        <v>36.291666666666664</v>
      </c>
      <c r="Z24" s="17">
        <f>[20]Agosto!$E$29</f>
        <v>36.208333333333336</v>
      </c>
      <c r="AA24" s="17">
        <f>[20]Agosto!$E$30</f>
        <v>56.958333333333336</v>
      </c>
      <c r="AB24" s="17">
        <f>[20]Agosto!$E$31</f>
        <v>45.458333333333336</v>
      </c>
      <c r="AC24" s="17">
        <f>[20]Agosto!$E$32</f>
        <v>45</v>
      </c>
      <c r="AD24" s="17">
        <f>[20]Agosto!$E$33</f>
        <v>49.166666666666664</v>
      </c>
      <c r="AE24" s="17">
        <f>[20]Agosto!$E$34</f>
        <v>48</v>
      </c>
      <c r="AF24" s="17">
        <f>[20]Agosto!$E$35</f>
        <v>41.083333333333336</v>
      </c>
      <c r="AG24" s="28">
        <f t="shared" si="2"/>
        <v>59.818548387096769</v>
      </c>
    </row>
    <row r="25" spans="1:34" ht="17.100000000000001" customHeight="1" x14ac:dyDescent="0.2">
      <c r="A25" s="15" t="s">
        <v>15</v>
      </c>
      <c r="B25" s="17">
        <f>[21]Agosto!$E$5</f>
        <v>59.75</v>
      </c>
      <c r="C25" s="17">
        <f>[21]Agosto!$E$6</f>
        <v>55.083333333333336</v>
      </c>
      <c r="D25" s="17">
        <f>[21]Agosto!$E$7</f>
        <v>42.833333333333336</v>
      </c>
      <c r="E25" s="17">
        <f>[21]Agosto!$E$8</f>
        <v>52</v>
      </c>
      <c r="F25" s="17">
        <f>[21]Agosto!$E$9</f>
        <v>75.666666666666671</v>
      </c>
      <c r="G25" s="17">
        <f>[21]Agosto!$E$10</f>
        <v>69.625</v>
      </c>
      <c r="H25" s="17">
        <f>[21]Agosto!$E$11</f>
        <v>63</v>
      </c>
      <c r="I25" s="17">
        <f>[21]Agosto!$E$12</f>
        <v>86.142857142857139</v>
      </c>
      <c r="J25" s="17">
        <f>[21]Agosto!$E$13</f>
        <v>65.15384615384616</v>
      </c>
      <c r="K25" s="17">
        <f>[21]Agosto!$E$14</f>
        <v>67.416666666666671</v>
      </c>
      <c r="L25" s="17">
        <f>[21]Agosto!$E$15</f>
        <v>58.583333333333336</v>
      </c>
      <c r="M25" s="17">
        <f>[21]Agosto!$E$16</f>
        <v>58.833333333333336</v>
      </c>
      <c r="N25" s="17">
        <f>[21]Agosto!$E$17</f>
        <v>76.222222222222229</v>
      </c>
      <c r="O25" s="17">
        <f>[21]Agosto!$E$18</f>
        <v>65.25</v>
      </c>
      <c r="P25" s="17">
        <f>[21]Agosto!$E$19</f>
        <v>80.125</v>
      </c>
      <c r="Q25" s="17">
        <f>[21]Agosto!$E$20</f>
        <v>70.541666666666671</v>
      </c>
      <c r="R25" s="17">
        <f>[21]Agosto!$E$21</f>
        <v>74.208333333333329</v>
      </c>
      <c r="S25" s="17">
        <f>[21]Agosto!$E$22</f>
        <v>65.5</v>
      </c>
      <c r="T25" s="17">
        <f>[21]Agosto!$E$23</f>
        <v>60.875</v>
      </c>
      <c r="U25" s="17">
        <f>[21]Agosto!$E$24</f>
        <v>58.916666666666664</v>
      </c>
      <c r="V25" s="17">
        <f>[21]Agosto!$E$25</f>
        <v>47.541666666666664</v>
      </c>
      <c r="W25" s="17">
        <f>[21]Agosto!$E$26</f>
        <v>44.5</v>
      </c>
      <c r="X25" s="17">
        <f>[21]Agosto!$E$27</f>
        <v>44.875</v>
      </c>
      <c r="Y25" s="17">
        <f>[21]Agosto!$E$28</f>
        <v>47.875</v>
      </c>
      <c r="Z25" s="17">
        <f>[21]Agosto!$E$29</f>
        <v>65.25</v>
      </c>
      <c r="AA25" s="17">
        <f>[21]Agosto!$E$30</f>
        <v>50.875</v>
      </c>
      <c r="AB25" s="17">
        <f>[21]Agosto!$E$31</f>
        <v>52.416666666666664</v>
      </c>
      <c r="AC25" s="17">
        <f>[21]Agosto!$E$32</f>
        <v>43.125</v>
      </c>
      <c r="AD25" s="17">
        <f>[21]Agosto!$E$33</f>
        <v>47.541666666666664</v>
      </c>
      <c r="AE25" s="17">
        <f>[21]Agosto!$E$34</f>
        <v>55.75</v>
      </c>
      <c r="AF25" s="17">
        <f>[21]Agosto!$E$35</f>
        <v>53.25</v>
      </c>
      <c r="AG25" s="28">
        <f t="shared" si="2"/>
        <v>59.958943833943842</v>
      </c>
    </row>
    <row r="26" spans="1:34" ht="17.100000000000001" customHeight="1" x14ac:dyDescent="0.2">
      <c r="A26" s="15" t="s">
        <v>16</v>
      </c>
      <c r="B26" s="17">
        <f>[22]Agosto!$E$5</f>
        <v>59.583333333333336</v>
      </c>
      <c r="C26" s="17">
        <f>[22]Agosto!$E$6</f>
        <v>58.625</v>
      </c>
      <c r="D26" s="17">
        <f>[22]Agosto!$E$7</f>
        <v>57.166666666666664</v>
      </c>
      <c r="E26" s="17">
        <f>[22]Agosto!$E$8</f>
        <v>59.625</v>
      </c>
      <c r="F26" s="17">
        <f>[22]Agosto!$E$9</f>
        <v>73.958333333333329</v>
      </c>
      <c r="G26" s="17">
        <f>[22]Agosto!$E$10</f>
        <v>72.791666666666671</v>
      </c>
      <c r="H26" s="17">
        <f>[22]Agosto!$E$11</f>
        <v>74.208333333333329</v>
      </c>
      <c r="I26" s="17">
        <f>[22]Agosto!$E$12</f>
        <v>79.041666666666671</v>
      </c>
      <c r="J26" s="17">
        <f>[22]Agosto!$E$13</f>
        <v>77.875</v>
      </c>
      <c r="K26" s="17">
        <f>[22]Agosto!$E$14</f>
        <v>74.166666666666671</v>
      </c>
      <c r="L26" s="17">
        <f>[22]Agosto!$E$15</f>
        <v>63.083333333333336</v>
      </c>
      <c r="M26" s="17">
        <f>[22]Agosto!$E$16</f>
        <v>62.666666666666664</v>
      </c>
      <c r="N26" s="17">
        <f>[22]Agosto!$E$17</f>
        <v>72.541666666666671</v>
      </c>
      <c r="O26" s="17">
        <f>[22]Agosto!$E$18</f>
        <v>64.666666666666671</v>
      </c>
      <c r="P26" s="17">
        <f>[22]Agosto!$E$19</f>
        <v>73.708333333333329</v>
      </c>
      <c r="Q26" s="17">
        <f>[22]Agosto!$E$20</f>
        <v>74.458333333333329</v>
      </c>
      <c r="R26" s="17">
        <f>[22]Agosto!$E$21</f>
        <v>78.208333333333329</v>
      </c>
      <c r="S26" s="17">
        <f>[22]Agosto!$E$22</f>
        <v>75.75</v>
      </c>
      <c r="T26" s="17">
        <f>[22]Agosto!$E$23</f>
        <v>71.708333333333329</v>
      </c>
      <c r="U26" s="17">
        <f>[22]Agosto!$E$24</f>
        <v>62.375</v>
      </c>
      <c r="V26" s="17">
        <f>[22]Agosto!$E$25</f>
        <v>59.541666666666664</v>
      </c>
      <c r="W26" s="17">
        <f>[22]Agosto!$E$26</f>
        <v>56.791666666666664</v>
      </c>
      <c r="X26" s="17">
        <f>[22]Agosto!$E$27</f>
        <v>49.75</v>
      </c>
      <c r="Y26" s="17">
        <f>[22]Agosto!$E$28</f>
        <v>52.416666666666664</v>
      </c>
      <c r="Z26" s="17">
        <f>[22]Agosto!$E$29</f>
        <v>62.125</v>
      </c>
      <c r="AA26" s="17">
        <f>[22]Agosto!$E$30</f>
        <v>50.708333333333336</v>
      </c>
      <c r="AB26" s="17">
        <f>[22]Agosto!$E$31</f>
        <v>49.333333333333336</v>
      </c>
      <c r="AC26" s="17">
        <f>[22]Agosto!$E$32</f>
        <v>55.083333333333336</v>
      </c>
      <c r="AD26" s="17">
        <f>[22]Agosto!$E$33</f>
        <v>55.666666666666664</v>
      </c>
      <c r="AE26" s="17">
        <f>[22]Agosto!$E$34</f>
        <v>61.083333333333336</v>
      </c>
      <c r="AF26" s="17">
        <f>[22]Agosto!$E$35</f>
        <v>54.875</v>
      </c>
      <c r="AG26" s="28">
        <f t="shared" si="2"/>
        <v>64.309139784946225</v>
      </c>
    </row>
    <row r="27" spans="1:34" ht="17.100000000000001" customHeight="1" x14ac:dyDescent="0.2">
      <c r="A27" s="15" t="s">
        <v>17</v>
      </c>
      <c r="B27" s="17">
        <f>[23]Agosto!$E$5</f>
        <v>62.875</v>
      </c>
      <c r="C27" s="17">
        <f>[23]Agosto!$E$6</f>
        <v>57.75</v>
      </c>
      <c r="D27" s="17">
        <f>[23]Agosto!$E$7</f>
        <v>54.208333333333336</v>
      </c>
      <c r="E27" s="17">
        <f>[23]Agosto!$E$8</f>
        <v>62.375</v>
      </c>
      <c r="F27" s="17">
        <f>[23]Agosto!$E$9</f>
        <v>69.25</v>
      </c>
      <c r="G27" s="17">
        <f>[23]Agosto!$E$10</f>
        <v>60.083333333333336</v>
      </c>
      <c r="H27" s="17">
        <f>[23]Agosto!$E$11</f>
        <v>60.583333333333336</v>
      </c>
      <c r="I27" s="17">
        <f>[23]Agosto!$E$12</f>
        <v>67.916666666666671</v>
      </c>
      <c r="J27" s="17">
        <f>[23]Agosto!$E$13</f>
        <v>75.541666666666671</v>
      </c>
      <c r="K27" s="17">
        <f>[23]Agosto!$E$14</f>
        <v>58.5</v>
      </c>
      <c r="L27" s="17">
        <f>[23]Agosto!$E$15</f>
        <v>56.25</v>
      </c>
      <c r="M27" s="17">
        <f>[23]Agosto!$E$16</f>
        <v>66.833333333333329</v>
      </c>
      <c r="N27" s="17">
        <f>[23]Agosto!$E$17</f>
        <v>79.666666666666671</v>
      </c>
      <c r="O27" s="17">
        <f>[23]Agosto!$E$18</f>
        <v>70.291666666666671</v>
      </c>
      <c r="P27" s="17">
        <f>[23]Agosto!$E$19</f>
        <v>73.583333333333329</v>
      </c>
      <c r="Q27" s="17">
        <f>[23]Agosto!$E$20</f>
        <v>74.125</v>
      </c>
      <c r="R27" s="17">
        <f>[23]Agosto!$E$21</f>
        <v>74.541666666666671</v>
      </c>
      <c r="S27" s="17">
        <f>[23]Agosto!$E$22</f>
        <v>75.333333333333329</v>
      </c>
      <c r="T27" s="17">
        <f>[23]Agosto!$E$23</f>
        <v>69.916666666666671</v>
      </c>
      <c r="U27" s="17">
        <f>[23]Agosto!$E$24</f>
        <v>63.291666666666664</v>
      </c>
      <c r="V27" s="17">
        <f>[23]Agosto!$E$25</f>
        <v>58.416666666666664</v>
      </c>
      <c r="W27" s="17">
        <f>[23]Agosto!$E$26</f>
        <v>52</v>
      </c>
      <c r="X27" s="17">
        <f>[23]Agosto!$E$27</f>
        <v>45.333333333333336</v>
      </c>
      <c r="Y27" s="17">
        <f>[23]Agosto!$E$28</f>
        <v>45.875</v>
      </c>
      <c r="Z27" s="17">
        <f>[23]Agosto!$E$29</f>
        <v>60.041666666666664</v>
      </c>
      <c r="AA27" s="17">
        <f>[23]Agosto!$E$30</f>
        <v>51.625</v>
      </c>
      <c r="AB27" s="17">
        <f>[23]Agosto!$E$31</f>
        <v>49.083333333333336</v>
      </c>
      <c r="AC27" s="17">
        <f>[23]Agosto!$E$32</f>
        <v>58.208333333333336</v>
      </c>
      <c r="AD27" s="17">
        <f>[23]Agosto!$E$33</f>
        <v>59.875</v>
      </c>
      <c r="AE27" s="17">
        <f>[23]Agosto!$E$34</f>
        <v>52.75</v>
      </c>
      <c r="AF27" s="17">
        <f>[23]Agosto!$E$35</f>
        <v>56.083333333333336</v>
      </c>
      <c r="AG27" s="28">
        <f t="shared" si="2"/>
        <v>62.006720430107535</v>
      </c>
    </row>
    <row r="28" spans="1:34" ht="17.100000000000001" customHeight="1" x14ac:dyDescent="0.2">
      <c r="A28" s="15" t="s">
        <v>18</v>
      </c>
      <c r="B28" s="17">
        <f>[24]Agosto!$E$5</f>
        <v>56.875</v>
      </c>
      <c r="C28" s="17">
        <f>[24]Agosto!$E$6</f>
        <v>50.6</v>
      </c>
      <c r="D28" s="17">
        <f>[24]Agosto!$E$7</f>
        <v>51</v>
      </c>
      <c r="E28" s="17">
        <f>[24]Agosto!$E$8</f>
        <v>55.291666666666664</v>
      </c>
      <c r="F28" s="17">
        <f>[24]Agosto!$E$9</f>
        <v>57.625</v>
      </c>
      <c r="G28" s="17">
        <f>[24]Agosto!$E$10</f>
        <v>57.541666666666664</v>
      </c>
      <c r="H28" s="17">
        <f>[24]Agosto!$E$11</f>
        <v>53.25</v>
      </c>
      <c r="I28" s="17">
        <f>[24]Agosto!$E$12</f>
        <v>52.291666666666664</v>
      </c>
      <c r="J28" s="17">
        <f>[24]Agosto!$E$13</f>
        <v>54.791666666666664</v>
      </c>
      <c r="K28" s="17">
        <f>[24]Agosto!$E$14</f>
        <v>47.5</v>
      </c>
      <c r="L28" s="17">
        <f>[24]Agosto!$E$15</f>
        <v>51.458333333333336</v>
      </c>
      <c r="M28" s="17">
        <f>[24]Agosto!$E$16</f>
        <v>58.416666666666664</v>
      </c>
      <c r="N28" s="17">
        <f>[24]Agosto!$E$17</f>
        <v>63.958333333333336</v>
      </c>
      <c r="O28" s="17">
        <f>[24]Agosto!$E$18</f>
        <v>66.958333333333329</v>
      </c>
      <c r="P28" s="17">
        <f>[24]Agosto!$E$19</f>
        <v>63.833333333333336</v>
      </c>
      <c r="Q28" s="17">
        <f>[24]Agosto!$E$20</f>
        <v>58.208333333333336</v>
      </c>
      <c r="R28" s="17">
        <f>[24]Agosto!$E$21</f>
        <v>55.5</v>
      </c>
      <c r="S28" s="17">
        <f>[24]Agosto!$E$22</f>
        <v>59</v>
      </c>
      <c r="T28" s="17">
        <f>[24]Agosto!$E$23</f>
        <v>56.5</v>
      </c>
      <c r="U28" s="17">
        <f>[24]Agosto!$E$24</f>
        <v>55.25</v>
      </c>
      <c r="V28" s="17">
        <f>[24]Agosto!$E$25</f>
        <v>48.791666666666664</v>
      </c>
      <c r="W28" s="17">
        <f>[24]Agosto!$E$26</f>
        <v>51.375</v>
      </c>
      <c r="X28" s="17">
        <f>[24]Agosto!$E$27</f>
        <v>50.666666666666664</v>
      </c>
      <c r="Y28" s="17">
        <f>[24]Agosto!$E$28</f>
        <v>52.041666666666664</v>
      </c>
      <c r="Z28" s="17">
        <f>[24]Agosto!$E$29</f>
        <v>55</v>
      </c>
      <c r="AA28" s="17">
        <f>[24]Agosto!$E$30</f>
        <v>60.208333333333336</v>
      </c>
      <c r="AB28" s="17">
        <f>[24]Agosto!$E$31</f>
        <v>46.166666666666664</v>
      </c>
      <c r="AC28" s="17">
        <f>[24]Agosto!$E$32</f>
        <v>48.583333333333336</v>
      </c>
      <c r="AD28" s="17">
        <f>[24]Agosto!$E$33</f>
        <v>55.125</v>
      </c>
      <c r="AE28" s="17">
        <f>[24]Agosto!$E$34</f>
        <v>60.916666666666664</v>
      </c>
      <c r="AF28" s="17">
        <f>[24]Agosto!$E$35</f>
        <v>62.125</v>
      </c>
      <c r="AG28" s="28">
        <f t="shared" si="2"/>
        <v>55.382258064516144</v>
      </c>
    </row>
    <row r="29" spans="1:34" ht="17.100000000000001" customHeight="1" x14ac:dyDescent="0.2">
      <c r="A29" s="15" t="s">
        <v>19</v>
      </c>
      <c r="B29" s="17">
        <f>[25]Agosto!$E$5</f>
        <v>62.208333333333336</v>
      </c>
      <c r="C29" s="17">
        <f>[25]Agosto!$E$6</f>
        <v>55.583333333333336</v>
      </c>
      <c r="D29" s="17">
        <f>[25]Agosto!$E$7</f>
        <v>52.75</v>
      </c>
      <c r="E29" s="17">
        <f>[25]Agosto!$E$8</f>
        <v>57.5</v>
      </c>
      <c r="F29" s="17">
        <f>[25]Agosto!$E$9</f>
        <v>70.5</v>
      </c>
      <c r="G29" s="17">
        <f>[25]Agosto!$E$10</f>
        <v>58</v>
      </c>
      <c r="H29" s="17">
        <f>[25]Agosto!$E$11</f>
        <v>63.041666666666664</v>
      </c>
      <c r="I29" s="17">
        <f>[25]Agosto!$E$12</f>
        <v>84.458333333333329</v>
      </c>
      <c r="J29" s="17">
        <f>[25]Agosto!$E$13</f>
        <v>78.916666666666671</v>
      </c>
      <c r="K29" s="17">
        <f>[25]Agosto!$E$14</f>
        <v>68.208333333333329</v>
      </c>
      <c r="L29" s="17">
        <f>[25]Agosto!$E$15</f>
        <v>56.583333333333336</v>
      </c>
      <c r="M29" s="17">
        <f>[25]Agosto!$E$16</f>
        <v>64.916666666666671</v>
      </c>
      <c r="N29" s="17">
        <f>[25]Agosto!$E$17</f>
        <v>70.333333333333329</v>
      </c>
      <c r="O29" s="17">
        <f>[25]Agosto!$E$18</f>
        <v>63.125</v>
      </c>
      <c r="P29" s="17">
        <f>[25]Agosto!$E$19</f>
        <v>70.708333333333329</v>
      </c>
      <c r="Q29" s="17">
        <f>[25]Agosto!$E$20</f>
        <v>72.833333333333329</v>
      </c>
      <c r="R29" s="17">
        <f>[25]Agosto!$E$21</f>
        <v>74.583333333333329</v>
      </c>
      <c r="S29" s="17">
        <f>[25]Agosto!$E$22</f>
        <v>76.375</v>
      </c>
      <c r="T29" s="17">
        <f>[25]Agosto!$E$23</f>
        <v>61.75</v>
      </c>
      <c r="U29" s="17">
        <f>[25]Agosto!$E$24</f>
        <v>58.875</v>
      </c>
      <c r="V29" s="17">
        <f>[25]Agosto!$E$25</f>
        <v>53.291666666666664</v>
      </c>
      <c r="W29" s="17">
        <f>[25]Agosto!$E$26</f>
        <v>46.375</v>
      </c>
      <c r="X29" s="17">
        <f>[25]Agosto!$E$27</f>
        <v>46.583333333333336</v>
      </c>
      <c r="Y29" s="17">
        <f>[25]Agosto!$E$28</f>
        <v>44.083333333333336</v>
      </c>
      <c r="Z29" s="17">
        <f>[25]Agosto!$E$29</f>
        <v>60.625</v>
      </c>
      <c r="AA29" s="17">
        <f>[25]Agosto!$E$30</f>
        <v>51.708333333333336</v>
      </c>
      <c r="AB29" s="17">
        <f>[25]Agosto!$E$31</f>
        <v>51.625</v>
      </c>
      <c r="AC29" s="17">
        <f>[25]Agosto!$E$32</f>
        <v>46.5</v>
      </c>
      <c r="AD29" s="17">
        <f>[25]Agosto!$E$33</f>
        <v>42.333333333333336</v>
      </c>
      <c r="AE29" s="17">
        <f>[25]Agosto!$E$34</f>
        <v>56.625</v>
      </c>
      <c r="AF29" s="17">
        <f>[25]Agosto!$E$35</f>
        <v>65.25</v>
      </c>
      <c r="AG29" s="28">
        <f t="shared" si="2"/>
        <v>60.846774193548377</v>
      </c>
    </row>
    <row r="30" spans="1:34" ht="17.100000000000001" customHeight="1" x14ac:dyDescent="0.2">
      <c r="A30" s="15" t="s">
        <v>31</v>
      </c>
      <c r="B30" s="17">
        <f>[26]Agosto!$E$5</f>
        <v>48.041666666666664</v>
      </c>
      <c r="C30" s="17">
        <f>[26]Agosto!$E$6</f>
        <v>49.541666666666664</v>
      </c>
      <c r="D30" s="17">
        <f>[26]Agosto!$E$7</f>
        <v>41.416666666666664</v>
      </c>
      <c r="E30" s="17">
        <f>[26]Agosto!$E$8</f>
        <v>50.375</v>
      </c>
      <c r="F30" s="17">
        <f>[26]Agosto!$E$9</f>
        <v>65.708333333333329</v>
      </c>
      <c r="G30" s="17">
        <f>[26]Agosto!$E$10</f>
        <v>53.5</v>
      </c>
      <c r="H30" s="17">
        <f>[26]Agosto!$E$11</f>
        <v>52.416666666666664</v>
      </c>
      <c r="I30" s="17">
        <f>[26]Agosto!$E$12</f>
        <v>61.791666666666664</v>
      </c>
      <c r="J30" s="17">
        <f>[26]Agosto!$E$13</f>
        <v>70</v>
      </c>
      <c r="K30" s="17">
        <f>[26]Agosto!$E$14</f>
        <v>43.166666666666664</v>
      </c>
      <c r="L30" s="17">
        <f>[26]Agosto!$E$15</f>
        <v>50.666666666666664</v>
      </c>
      <c r="M30" s="17">
        <f>[26]Agosto!$E$16</f>
        <v>58.375</v>
      </c>
      <c r="N30" s="17">
        <f>[26]Agosto!$E$17</f>
        <v>79.208333333333329</v>
      </c>
      <c r="O30" s="17">
        <f>[26]Agosto!$E$18</f>
        <v>71.625</v>
      </c>
      <c r="P30" s="17">
        <f>[26]Agosto!$E$19</f>
        <v>73.208333333333329</v>
      </c>
      <c r="Q30" s="17">
        <f>[26]Agosto!$E$20</f>
        <v>67.041666666666671</v>
      </c>
      <c r="R30" s="17">
        <f>[26]Agosto!$E$21</f>
        <v>62.916666666666664</v>
      </c>
      <c r="S30" s="17">
        <f>[26]Agosto!$E$22</f>
        <v>69.208333333333329</v>
      </c>
      <c r="T30" s="17">
        <f>[26]Agosto!$E$23</f>
        <v>61.958333333333336</v>
      </c>
      <c r="U30" s="17">
        <f>[26]Agosto!$E$24</f>
        <v>53.458333333333336</v>
      </c>
      <c r="V30" s="17">
        <f>[26]Agosto!$E$25</f>
        <v>42.333333333333336</v>
      </c>
      <c r="W30" s="17">
        <f>[26]Agosto!$E$26</f>
        <v>38</v>
      </c>
      <c r="X30" s="17">
        <f>[26]Agosto!$E$27</f>
        <v>41.375</v>
      </c>
      <c r="Y30" s="17">
        <f>[26]Agosto!$E$28</f>
        <v>37.333333333333336</v>
      </c>
      <c r="Z30" s="17">
        <f>[26]Agosto!$E$29</f>
        <v>53.833333333333336</v>
      </c>
      <c r="AA30" s="17">
        <f>[26]Agosto!$E$30</f>
        <v>57.916666666666664</v>
      </c>
      <c r="AB30" s="17">
        <f>[26]Agosto!$E$31</f>
        <v>51</v>
      </c>
      <c r="AC30" s="17">
        <f>[26]Agosto!$E$32</f>
        <v>51.541666666666664</v>
      </c>
      <c r="AD30" s="17">
        <f>[26]Agosto!$E$33</f>
        <v>49.333333333333336</v>
      </c>
      <c r="AE30" s="17">
        <f>[26]Agosto!$E$34</f>
        <v>46.041666666666664</v>
      </c>
      <c r="AF30" s="17">
        <f>[26]Agosto!$E$35</f>
        <v>51.541666666666664</v>
      </c>
      <c r="AG30" s="28">
        <f t="shared" si="2"/>
        <v>54.963709677419345</v>
      </c>
    </row>
    <row r="31" spans="1:34" ht="17.100000000000001" customHeight="1" x14ac:dyDescent="0.2">
      <c r="A31" s="15" t="s">
        <v>48</v>
      </c>
      <c r="B31" s="17">
        <f>[27]Agosto!$E$5</f>
        <v>47.666666666666664</v>
      </c>
      <c r="C31" s="17">
        <f>[27]Agosto!$E$6</f>
        <v>46</v>
      </c>
      <c r="D31" s="17">
        <f>[27]Agosto!$E$7</f>
        <v>44.583333333333336</v>
      </c>
      <c r="E31" s="17">
        <f>[27]Agosto!$E$8</f>
        <v>48.958333333333336</v>
      </c>
      <c r="F31" s="17">
        <f>[27]Agosto!$E$9</f>
        <v>48.291666666666664</v>
      </c>
      <c r="G31" s="17">
        <f>[27]Agosto!$E$10</f>
        <v>41.333333333333336</v>
      </c>
      <c r="H31" s="17">
        <f>[27]Agosto!$E$11</f>
        <v>39.291666666666664</v>
      </c>
      <c r="I31" s="17">
        <f>[27]Agosto!$E$12</f>
        <v>48.916666666666664</v>
      </c>
      <c r="J31" s="17">
        <f>[27]Agosto!$E$13</f>
        <v>74.166666666666671</v>
      </c>
      <c r="K31" s="17">
        <f>[27]Agosto!$E$14</f>
        <v>51.625</v>
      </c>
      <c r="L31" s="17">
        <f>[27]Agosto!$E$15</f>
        <v>46.583333333333336</v>
      </c>
      <c r="M31" s="17">
        <f>[27]Agosto!$E$16</f>
        <v>48.375</v>
      </c>
      <c r="N31" s="17">
        <f>[27]Agosto!$E$17</f>
        <v>65.041666666666671</v>
      </c>
      <c r="O31" s="17">
        <f>[27]Agosto!$E$18</f>
        <v>78.666666666666671</v>
      </c>
      <c r="P31" s="17">
        <f>[27]Agosto!$E$19</f>
        <v>62.208333333333336</v>
      </c>
      <c r="Q31" s="17">
        <f>[27]Agosto!$E$20</f>
        <v>46.416666666666664</v>
      </c>
      <c r="R31" s="17">
        <f>[27]Agosto!$E$21</f>
        <v>41.625</v>
      </c>
      <c r="S31" s="17">
        <f>[27]Agosto!$E$22</f>
        <v>45.166666666666664</v>
      </c>
      <c r="T31" s="17">
        <f>[27]Agosto!$E$23</f>
        <v>46.375</v>
      </c>
      <c r="U31" s="17">
        <f>[27]Agosto!$E$24</f>
        <v>43.416666666666664</v>
      </c>
      <c r="V31" s="17">
        <f>[27]Agosto!$E$25</f>
        <v>36.083333333333336</v>
      </c>
      <c r="W31" s="17">
        <f>[27]Agosto!$E$26</f>
        <v>35.333333333333336</v>
      </c>
      <c r="X31" s="17">
        <f>[27]Agosto!$E$27</f>
        <v>33.875</v>
      </c>
      <c r="Y31" s="17">
        <f>[27]Agosto!$E$28</f>
        <v>35.25</v>
      </c>
      <c r="Z31" s="17">
        <f>[27]Agosto!$E$29</f>
        <v>40.25</v>
      </c>
      <c r="AA31" s="17">
        <f>[27]Agosto!$E$30</f>
        <v>74.208333333333329</v>
      </c>
      <c r="AB31" s="17">
        <f>[27]Agosto!$E$31</f>
        <v>47.25</v>
      </c>
      <c r="AC31" s="17">
        <f>[27]Agosto!$E$32</f>
        <v>50.458333333333336</v>
      </c>
      <c r="AD31" s="17">
        <f>[27]Agosto!$E$33</f>
        <v>48.791666666666664</v>
      </c>
      <c r="AE31" s="17">
        <f>[27]Agosto!$E$34</f>
        <v>44.5</v>
      </c>
      <c r="AF31" s="17">
        <f>[27]Agosto!$E$35</f>
        <v>49.5</v>
      </c>
      <c r="AG31" s="28">
        <f t="shared" ref="AG31" si="3">AVERAGE(B31:AF31)</f>
        <v>48.716397849462354</v>
      </c>
    </row>
    <row r="32" spans="1:34" ht="17.100000000000001" customHeight="1" x14ac:dyDescent="0.2">
      <c r="A32" s="15" t="s">
        <v>20</v>
      </c>
      <c r="B32" s="17">
        <f>[28]Agosto!$E$5</f>
        <v>63.375</v>
      </c>
      <c r="C32" s="17">
        <f>[28]Agosto!$E$6</f>
        <v>59.416666666666664</v>
      </c>
      <c r="D32" s="17">
        <f>[28]Agosto!$E$7</f>
        <v>57.166666666666664</v>
      </c>
      <c r="E32" s="17">
        <f>[28]Agosto!$E$8</f>
        <v>52.666666666666664</v>
      </c>
      <c r="F32" s="17">
        <f>[28]Agosto!$E$9</f>
        <v>55.375</v>
      </c>
      <c r="G32" s="17">
        <f>[28]Agosto!$E$10</f>
        <v>50.291666666666664</v>
      </c>
      <c r="H32" s="17">
        <f>[28]Agosto!$E$11</f>
        <v>57.791666666666664</v>
      </c>
      <c r="I32" s="17">
        <f>[28]Agosto!$E$12</f>
        <v>54.25</v>
      </c>
      <c r="J32" s="17">
        <f>[28]Agosto!$E$13</f>
        <v>56.708333333333336</v>
      </c>
      <c r="K32" s="17">
        <f>[28]Agosto!$E$14</f>
        <v>52.125</v>
      </c>
      <c r="L32" s="17">
        <f>[28]Agosto!$E$15</f>
        <v>49.166666666666664</v>
      </c>
      <c r="M32" s="17">
        <f>[28]Agosto!$E$16</f>
        <v>50.791666666666664</v>
      </c>
      <c r="N32" s="17">
        <f>[28]Agosto!$E$17</f>
        <v>66.708333333333329</v>
      </c>
      <c r="O32" s="17">
        <f>[28]Agosto!$E$18</f>
        <v>64.25</v>
      </c>
      <c r="P32" s="17">
        <f>[28]Agosto!$E$19</f>
        <v>60.291666666666664</v>
      </c>
      <c r="Q32" s="17">
        <f>[28]Agosto!$E$20</f>
        <v>52.375</v>
      </c>
      <c r="R32" s="17">
        <f>[28]Agosto!$E$21</f>
        <v>55.625</v>
      </c>
      <c r="S32" s="17">
        <f>[28]Agosto!$E$22</f>
        <v>57.666666666666664</v>
      </c>
      <c r="T32" s="17">
        <f>[28]Agosto!$E$23</f>
        <v>52.416666666666664</v>
      </c>
      <c r="U32" s="17">
        <f>[28]Agosto!$E$24</f>
        <v>47.166666666666664</v>
      </c>
      <c r="V32" s="17">
        <f>[28]Agosto!$E$25</f>
        <v>45.75</v>
      </c>
      <c r="W32" s="17">
        <f>[28]Agosto!$E$26</f>
        <v>49.833333333333336</v>
      </c>
      <c r="X32" s="17">
        <f>[28]Agosto!$E$27</f>
        <v>44.416666666666664</v>
      </c>
      <c r="Y32" s="17">
        <f>[28]Agosto!$E$28</f>
        <v>43.125</v>
      </c>
      <c r="Z32" s="17">
        <f>[28]Agosto!$E$29</f>
        <v>35.5</v>
      </c>
      <c r="AA32" s="17">
        <f>[28]Agosto!$E$30</f>
        <v>51.416666666666664</v>
      </c>
      <c r="AB32" s="17">
        <f>[28]Agosto!$E$31</f>
        <v>36.125</v>
      </c>
      <c r="AC32" s="17">
        <f>[28]Agosto!$E$32</f>
        <v>43.333333333333336</v>
      </c>
      <c r="AD32" s="17">
        <f>[28]Agosto!$E$33</f>
        <v>42.958333333333336</v>
      </c>
      <c r="AE32" s="17">
        <f>[28]Agosto!$E$34</f>
        <v>47.625</v>
      </c>
      <c r="AF32" s="17">
        <f>[28]Agosto!$E$35</f>
        <v>43.708333333333336</v>
      </c>
      <c r="AG32" s="28">
        <f t="shared" si="2"/>
        <v>51.594086021505369</v>
      </c>
    </row>
    <row r="33" spans="1:35" s="5" customFormat="1" ht="17.100000000000001" customHeight="1" x14ac:dyDescent="0.2">
      <c r="A33" s="24" t="s">
        <v>34</v>
      </c>
      <c r="B33" s="25">
        <f t="shared" ref="B33:AG33" si="4">AVERAGE(B5:B32)</f>
        <v>60.55</v>
      </c>
      <c r="C33" s="25">
        <f t="shared" si="4"/>
        <v>57.183999999999997</v>
      </c>
      <c r="D33" s="25">
        <f t="shared" si="4"/>
        <v>53.150000000000006</v>
      </c>
      <c r="E33" s="25">
        <f t="shared" si="4"/>
        <v>57.223333333333336</v>
      </c>
      <c r="F33" s="25">
        <f t="shared" si="4"/>
        <v>66.24666666666667</v>
      </c>
      <c r="G33" s="25">
        <f t="shared" si="4"/>
        <v>60.518333333333338</v>
      </c>
      <c r="H33" s="25">
        <f t="shared" si="4"/>
        <v>58.968333333333341</v>
      </c>
      <c r="I33" s="25">
        <f t="shared" si="4"/>
        <v>66.380714285714305</v>
      </c>
      <c r="J33" s="25">
        <f t="shared" si="4"/>
        <v>68.471153846153854</v>
      </c>
      <c r="K33" s="25">
        <f t="shared" si="4"/>
        <v>59.031666666666666</v>
      </c>
      <c r="L33" s="25">
        <f t="shared" si="4"/>
        <v>56.237857142857138</v>
      </c>
      <c r="M33" s="25">
        <f t="shared" si="4"/>
        <v>60.674057971014498</v>
      </c>
      <c r="N33" s="25">
        <f t="shared" si="4"/>
        <v>74.3888888888889</v>
      </c>
      <c r="O33" s="25">
        <f t="shared" si="4"/>
        <v>70.101666666666674</v>
      </c>
      <c r="P33" s="25">
        <f t="shared" si="4"/>
        <v>69.514999999999986</v>
      </c>
      <c r="Q33" s="25">
        <f t="shared" si="4"/>
        <v>63.81166666666666</v>
      </c>
      <c r="R33" s="25">
        <f t="shared" si="4"/>
        <v>65.326666666666654</v>
      </c>
      <c r="S33" s="25">
        <f t="shared" si="4"/>
        <v>65.413333333333341</v>
      </c>
      <c r="T33" s="25">
        <f t="shared" si="4"/>
        <v>60.895000000000003</v>
      </c>
      <c r="U33" s="25">
        <f t="shared" si="4"/>
        <v>55.923333333333339</v>
      </c>
      <c r="V33" s="25">
        <f t="shared" si="4"/>
        <v>49.789999999999992</v>
      </c>
      <c r="W33" s="25">
        <f t="shared" si="4"/>
        <v>49.376666666666658</v>
      </c>
      <c r="X33" s="25">
        <f t="shared" si="4"/>
        <v>47.80712121212121</v>
      </c>
      <c r="Y33" s="25">
        <f t="shared" si="4"/>
        <v>44.9322261072261</v>
      </c>
      <c r="Z33" s="25">
        <f t="shared" si="4"/>
        <v>52.813068104734775</v>
      </c>
      <c r="AA33" s="25">
        <f t="shared" si="4"/>
        <v>56.450281803542666</v>
      </c>
      <c r="AB33" s="25">
        <f t="shared" si="4"/>
        <v>48.890906932573607</v>
      </c>
      <c r="AC33" s="25">
        <f t="shared" si="4"/>
        <v>50.833333333333314</v>
      </c>
      <c r="AD33" s="25">
        <f t="shared" si="4"/>
        <v>53.464506172839499</v>
      </c>
      <c r="AE33" s="25">
        <f t="shared" si="4"/>
        <v>54.96265432098766</v>
      </c>
      <c r="AF33" s="25">
        <f t="shared" si="4"/>
        <v>55.33132045088567</v>
      </c>
      <c r="AG33" s="28">
        <f t="shared" si="4"/>
        <v>58.08277417160496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90" zoomScaleNormal="90" workbookViewId="0">
      <selection activeCell="AB38" sqref="AB3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s="4" customFormat="1" ht="20.100000000000001" customHeight="1" x14ac:dyDescent="0.2">
      <c r="A2" s="103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7"/>
    </row>
    <row r="3" spans="1:35" s="5" customFormat="1" ht="20.100000000000001" customHeight="1" x14ac:dyDescent="0.2">
      <c r="A3" s="103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84" t="s">
        <v>39</v>
      </c>
      <c r="AH3" s="85" t="s">
        <v>38</v>
      </c>
      <c r="AI3" s="8"/>
    </row>
    <row r="4" spans="1:35" s="5" customFormat="1" ht="20.100000000000001" customHeight="1" x14ac:dyDescent="0.2">
      <c r="A4" s="103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84" t="s">
        <v>37</v>
      </c>
      <c r="AH4" s="85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[1]Agosto!$F$5</f>
        <v>98</v>
      </c>
      <c r="C5" s="17">
        <f>[1]Agosto!$F$6</f>
        <v>98</v>
      </c>
      <c r="D5" s="17">
        <f>[1]Agosto!$F$7</f>
        <v>96</v>
      </c>
      <c r="E5" s="17">
        <f>[1]Agosto!$F$8</f>
        <v>95</v>
      </c>
      <c r="F5" s="17">
        <f>[1]Agosto!$F$9</f>
        <v>96</v>
      </c>
      <c r="G5" s="17">
        <f>[1]Agosto!$F$10</f>
        <v>79</v>
      </c>
      <c r="H5" s="17">
        <f>[1]Agosto!$F$11</f>
        <v>95</v>
      </c>
      <c r="I5" s="17">
        <f>[1]Agosto!$F$12</f>
        <v>96</v>
      </c>
      <c r="J5" s="17">
        <f>[1]Agosto!$F$13</f>
        <v>96</v>
      </c>
      <c r="K5" s="17">
        <f>[1]Agosto!$F$14</f>
        <v>95</v>
      </c>
      <c r="L5" s="17">
        <f>[1]Agosto!$F$15</f>
        <v>94</v>
      </c>
      <c r="M5" s="17">
        <f>[1]Agosto!$F$16</f>
        <v>92</v>
      </c>
      <c r="N5" s="17">
        <f>[1]Agosto!$F$17</f>
        <v>90</v>
      </c>
      <c r="O5" s="17">
        <f>[1]Agosto!$F$18</f>
        <v>94</v>
      </c>
      <c r="P5" s="17">
        <f>[1]Agosto!$F$19</f>
        <v>87</v>
      </c>
      <c r="Q5" s="17">
        <f>[1]Agosto!$F$20</f>
        <v>95</v>
      </c>
      <c r="R5" s="17">
        <f>[1]Agosto!$F$21</f>
        <v>87</v>
      </c>
      <c r="S5" s="17">
        <f>[1]Agosto!$F$22</f>
        <v>97</v>
      </c>
      <c r="T5" s="17">
        <f>[1]Agosto!$F$23</f>
        <v>95</v>
      </c>
      <c r="U5" s="17">
        <f>[1]Agosto!$F$24</f>
        <v>98</v>
      </c>
      <c r="V5" s="17">
        <f>[1]Agosto!$F$25</f>
        <v>88</v>
      </c>
      <c r="W5" s="17">
        <f>[1]Agosto!$F$26</f>
        <v>87</v>
      </c>
      <c r="X5" s="17">
        <f>[1]Agosto!$F$27</f>
        <v>90</v>
      </c>
      <c r="Y5" s="17">
        <f>[1]Agosto!$F$28</f>
        <v>86</v>
      </c>
      <c r="Z5" s="17">
        <f>[1]Agosto!$F$29</f>
        <v>85</v>
      </c>
      <c r="AA5" s="17">
        <f>[1]Agosto!$F$30</f>
        <v>80</v>
      </c>
      <c r="AB5" s="17">
        <f>[1]Agosto!$F$31</f>
        <v>87</v>
      </c>
      <c r="AC5" s="17">
        <f>[1]Agosto!$F$32</f>
        <v>85</v>
      </c>
      <c r="AD5" s="17">
        <f>[1]Agosto!$F$33</f>
        <v>93</v>
      </c>
      <c r="AE5" s="17">
        <f>[1]Agosto!$F$34</f>
        <v>87</v>
      </c>
      <c r="AF5" s="17">
        <f>[1]Agosto!$F$35</f>
        <v>91</v>
      </c>
      <c r="AG5" s="27">
        <f>MAX(B5:AF5)</f>
        <v>98</v>
      </c>
      <c r="AH5" s="35">
        <f>AVERAGE(B5:AF5)</f>
        <v>91.354838709677423</v>
      </c>
      <c r="AI5" s="8"/>
    </row>
    <row r="6" spans="1:35" ht="17.100000000000001" customHeight="1" x14ac:dyDescent="0.2">
      <c r="A6" s="15" t="s">
        <v>0</v>
      </c>
      <c r="B6" s="17">
        <f>[2]Agosto!$F$5</f>
        <v>95</v>
      </c>
      <c r="C6" s="17">
        <f>[2]Agosto!$F$6</f>
        <v>91</v>
      </c>
      <c r="D6" s="17">
        <f>[2]Agosto!$F$7</f>
        <v>83</v>
      </c>
      <c r="E6" s="17">
        <f>[2]Agosto!$F$8</f>
        <v>89</v>
      </c>
      <c r="F6" s="17">
        <f>[2]Agosto!$F$9</f>
        <v>94</v>
      </c>
      <c r="G6" s="17">
        <f>[2]Agosto!$F$10</f>
        <v>89</v>
      </c>
      <c r="H6" s="17">
        <f>[2]Agosto!$F$11</f>
        <v>94</v>
      </c>
      <c r="I6" s="17">
        <f>[2]Agosto!$F$12</f>
        <v>95</v>
      </c>
      <c r="J6" s="17">
        <f>[2]Agosto!$F$13</f>
        <v>97</v>
      </c>
      <c r="K6" s="17">
        <f>[2]Agosto!$F$14</f>
        <v>94</v>
      </c>
      <c r="L6" s="17">
        <f>[2]Agosto!$F$15</f>
        <v>93</v>
      </c>
      <c r="M6" s="17">
        <f>[2]Agosto!$F$16</f>
        <v>81</v>
      </c>
      <c r="N6" s="17">
        <f>[2]Agosto!$F$17</f>
        <v>95</v>
      </c>
      <c r="O6" s="17">
        <f>[2]Agosto!$F$18</f>
        <v>83</v>
      </c>
      <c r="P6" s="17">
        <f>[2]Agosto!$F$19</f>
        <v>90</v>
      </c>
      <c r="Q6" s="17">
        <f>[2]Agosto!$F$20</f>
        <v>95</v>
      </c>
      <c r="R6" s="17">
        <f>[2]Agosto!$F$21</f>
        <v>95</v>
      </c>
      <c r="S6" s="17">
        <f>[2]Agosto!$F$22</f>
        <v>96</v>
      </c>
      <c r="T6" s="17">
        <f>[2]Agosto!$F$23</f>
        <v>96</v>
      </c>
      <c r="U6" s="17">
        <f>[2]Agosto!$F$24</f>
        <v>96</v>
      </c>
      <c r="V6" s="17">
        <f>[2]Agosto!$F$25</f>
        <v>91</v>
      </c>
      <c r="W6" s="17">
        <f>[2]Agosto!$F$26</f>
        <v>92</v>
      </c>
      <c r="X6" s="17">
        <f>[2]Agosto!$F$27</f>
        <v>89</v>
      </c>
      <c r="Y6" s="17">
        <f>[2]Agosto!$F$28</f>
        <v>79</v>
      </c>
      <c r="Z6" s="17">
        <f>[2]Agosto!$F$29</f>
        <v>90</v>
      </c>
      <c r="AA6" s="17">
        <f>[2]Agosto!$F$30</f>
        <v>87</v>
      </c>
      <c r="AB6" s="17">
        <f>[2]Agosto!$F$31</f>
        <v>84</v>
      </c>
      <c r="AC6" s="17">
        <f>[2]Agosto!$F$32</f>
        <v>83</v>
      </c>
      <c r="AD6" s="17">
        <f>[2]Agosto!$F$33</f>
        <v>86</v>
      </c>
      <c r="AE6" s="17">
        <f>[2]Agosto!$F$34</f>
        <v>87</v>
      </c>
      <c r="AF6" s="17">
        <f>[2]Agosto!$F$35</f>
        <v>88</v>
      </c>
      <c r="AG6" s="28">
        <f>MAX(B6:AF6)</f>
        <v>97</v>
      </c>
      <c r="AH6" s="31">
        <f t="shared" ref="AH6:AH17" si="1">AVERAGE(B6:AF6)</f>
        <v>90.225806451612897</v>
      </c>
    </row>
    <row r="7" spans="1:35" ht="17.100000000000001" customHeight="1" x14ac:dyDescent="0.2">
      <c r="A7" s="15" t="s">
        <v>1</v>
      </c>
      <c r="B7" s="83" t="str">
        <f>[3]Agosto!$F$5</f>
        <v>*</v>
      </c>
      <c r="C7" s="83" t="str">
        <f>[3]Agosto!$F$6</f>
        <v>*</v>
      </c>
      <c r="D7" s="83" t="str">
        <f>[3]Agosto!$F$7</f>
        <v>*</v>
      </c>
      <c r="E7" s="83" t="str">
        <f>[3]Agosto!$F$8</f>
        <v>*</v>
      </c>
      <c r="F7" s="83" t="str">
        <f>[3]Agosto!$F$9</f>
        <v>*</v>
      </c>
      <c r="G7" s="83" t="str">
        <f>[3]Agosto!$F$10</f>
        <v>*</v>
      </c>
      <c r="H7" s="83" t="str">
        <f>[3]Agosto!$F$11</f>
        <v>*</v>
      </c>
      <c r="I7" s="83" t="str">
        <f>[3]Agosto!$F$12</f>
        <v>*</v>
      </c>
      <c r="J7" s="83" t="str">
        <f>[3]Agosto!$F$13</f>
        <v>*</v>
      </c>
      <c r="K7" s="83" t="str">
        <f>[3]Agosto!$F$14</f>
        <v>*</v>
      </c>
      <c r="L7" s="83" t="str">
        <f>[3]Agosto!$F$15</f>
        <v>*</v>
      </c>
      <c r="M7" s="83" t="str">
        <f>[3]Agosto!$F$16</f>
        <v>*</v>
      </c>
      <c r="N7" s="83" t="str">
        <f>[3]Agosto!$F$17</f>
        <v>*</v>
      </c>
      <c r="O7" s="83" t="str">
        <f>[3]Agosto!$F$18</f>
        <v>*</v>
      </c>
      <c r="P7" s="83" t="str">
        <f>[3]Agosto!$F$19</f>
        <v>*</v>
      </c>
      <c r="Q7" s="83" t="str">
        <f>[3]Agosto!$F$20</f>
        <v>*</v>
      </c>
      <c r="R7" s="83" t="str">
        <f>[3]Agosto!$F$21</f>
        <v>*</v>
      </c>
      <c r="S7" s="83" t="str">
        <f>[3]Agosto!$F$22</f>
        <v>*</v>
      </c>
      <c r="T7" s="83" t="str">
        <f>[3]Agosto!$F$23</f>
        <v>*</v>
      </c>
      <c r="U7" s="83" t="str">
        <f>[3]Agosto!$F$24</f>
        <v>*</v>
      </c>
      <c r="V7" s="83" t="str">
        <f>[3]Agosto!$F$25</f>
        <v>*</v>
      </c>
      <c r="W7" s="83" t="str">
        <f>[3]Agosto!$F$26</f>
        <v>*</v>
      </c>
      <c r="X7" s="17" t="str">
        <f>[3]Agosto!$F$27</f>
        <v>*</v>
      </c>
      <c r="Y7" s="17" t="str">
        <f>[3]Agosto!$F$28</f>
        <v>*</v>
      </c>
      <c r="Z7" s="17">
        <f>[3]Agosto!$F$29</f>
        <v>70</v>
      </c>
      <c r="AA7" s="17">
        <f>[3]Agosto!$F$30</f>
        <v>61</v>
      </c>
      <c r="AB7" s="17">
        <f>[3]Agosto!$F$31</f>
        <v>74</v>
      </c>
      <c r="AC7" s="17">
        <f>[3]Agosto!$F$32</f>
        <v>78</v>
      </c>
      <c r="AD7" s="17">
        <f>[3]Agosto!$F$33</f>
        <v>91</v>
      </c>
      <c r="AE7" s="17">
        <f>[3]Agosto!$F$34</f>
        <v>93</v>
      </c>
      <c r="AF7" s="17">
        <f>[3]Agosto!$F$35</f>
        <v>96</v>
      </c>
      <c r="AG7" s="28">
        <f>MAX(B7:AF7)</f>
        <v>96</v>
      </c>
      <c r="AH7" s="31">
        <f t="shared" si="1"/>
        <v>80.428571428571431</v>
      </c>
    </row>
    <row r="8" spans="1:35" ht="17.100000000000001" customHeight="1" x14ac:dyDescent="0.2">
      <c r="A8" s="15" t="s">
        <v>79</v>
      </c>
      <c r="B8" s="17">
        <f>[4]Agosto!$F$5</f>
        <v>84</v>
      </c>
      <c r="C8" s="17">
        <f>[4]Agosto!$F$6</f>
        <v>82</v>
      </c>
      <c r="D8" s="17">
        <f>[4]Agosto!$F$7</f>
        <v>63</v>
      </c>
      <c r="E8" s="17">
        <f>[4]Agosto!$F$8</f>
        <v>58</v>
      </c>
      <c r="F8" s="17">
        <f>[4]Agosto!$F$9</f>
        <v>72</v>
      </c>
      <c r="G8" s="17">
        <f>[4]Agosto!$F$10</f>
        <v>80</v>
      </c>
      <c r="H8" s="17">
        <f>[4]Agosto!$F$11</f>
        <v>77</v>
      </c>
      <c r="I8" s="17">
        <f>[4]Agosto!$F$12</f>
        <v>85</v>
      </c>
      <c r="J8" s="17">
        <f>[4]Agosto!$F$13</f>
        <v>89</v>
      </c>
      <c r="K8" s="17">
        <f>[4]Agosto!$F$14</f>
        <v>88</v>
      </c>
      <c r="L8" s="17">
        <f>[4]Agosto!$F$15</f>
        <v>70</v>
      </c>
      <c r="M8" s="17">
        <f>[4]Agosto!$F$16</f>
        <v>57</v>
      </c>
      <c r="N8" s="17">
        <f>[4]Agosto!$F$17</f>
        <v>97</v>
      </c>
      <c r="O8" s="17">
        <f>[4]Agosto!$F$18</f>
        <v>90</v>
      </c>
      <c r="P8" s="17">
        <f>[4]Agosto!$F$19</f>
        <v>86</v>
      </c>
      <c r="Q8" s="17">
        <f>[4]Agosto!$F$20</f>
        <v>93</v>
      </c>
      <c r="R8" s="17">
        <f>[4]Agosto!$F$21</f>
        <v>92</v>
      </c>
      <c r="S8" s="17">
        <f>[4]Agosto!$F$22</f>
        <v>91</v>
      </c>
      <c r="T8" s="17">
        <f>[4]Agosto!$F$23</f>
        <v>81</v>
      </c>
      <c r="U8" s="17">
        <f>[4]Agosto!$F$24</f>
        <v>81</v>
      </c>
      <c r="V8" s="17">
        <f>[4]Agosto!$F$25</f>
        <v>83</v>
      </c>
      <c r="W8" s="17">
        <f>[4]Agosto!$F$26</f>
        <v>80</v>
      </c>
      <c r="X8" s="17">
        <f>[4]Agosto!$F$27</f>
        <v>66</v>
      </c>
      <c r="Y8" s="17">
        <f>[4]Agosto!$F$28</f>
        <v>52</v>
      </c>
      <c r="Z8" s="17">
        <f>[4]Agosto!$F$29</f>
        <v>59</v>
      </c>
      <c r="AA8" s="17">
        <f>[4]Agosto!$F$30</f>
        <v>85</v>
      </c>
      <c r="AB8" s="17">
        <f>[4]Agosto!$F$31</f>
        <v>71</v>
      </c>
      <c r="AC8" s="17">
        <f>[4]Agosto!$F$32</f>
        <v>59</v>
      </c>
      <c r="AD8" s="17">
        <f>[4]Agosto!$F$33</f>
        <v>73</v>
      </c>
      <c r="AE8" s="17">
        <f>[4]Agosto!$F$34</f>
        <v>78</v>
      </c>
      <c r="AF8" s="17">
        <f>[4]Agosto!$F$35</f>
        <v>75</v>
      </c>
      <c r="AG8" s="28">
        <f>MAX(B8:AF8)</f>
        <v>97</v>
      </c>
      <c r="AH8" s="31">
        <f t="shared" si="1"/>
        <v>77.322580645161295</v>
      </c>
    </row>
    <row r="9" spans="1:35" ht="17.100000000000001" customHeight="1" x14ac:dyDescent="0.2">
      <c r="A9" s="15" t="s">
        <v>45</v>
      </c>
      <c r="B9" s="17">
        <f>[5]Agosto!$F$5</f>
        <v>100</v>
      </c>
      <c r="C9" s="17">
        <f>[5]Agosto!$F$6</f>
        <v>100</v>
      </c>
      <c r="D9" s="17">
        <f>[5]Agosto!$F$7</f>
        <v>87</v>
      </c>
      <c r="E9" s="17">
        <f>[5]Agosto!$F$8</f>
        <v>100</v>
      </c>
      <c r="F9" s="17">
        <f>[5]Agosto!$F$9</f>
        <v>100</v>
      </c>
      <c r="G9" s="17">
        <f>[5]Agosto!$F$10</f>
        <v>100</v>
      </c>
      <c r="H9" s="17">
        <f>[5]Agosto!$F$11</f>
        <v>100</v>
      </c>
      <c r="I9" s="17">
        <f>[5]Agosto!$F$12</f>
        <v>100</v>
      </c>
      <c r="J9" s="17">
        <f>[5]Agosto!$F$13</f>
        <v>100</v>
      </c>
      <c r="K9" s="17">
        <f>[5]Agosto!$F$14</f>
        <v>100</v>
      </c>
      <c r="L9" s="17">
        <f>[5]Agosto!$F$15</f>
        <v>100</v>
      </c>
      <c r="M9" s="17">
        <f>[5]Agosto!$F$16</f>
        <v>100</v>
      </c>
      <c r="N9" s="17">
        <f>[5]Agosto!$F$17</f>
        <v>100</v>
      </c>
      <c r="O9" s="17">
        <f>[5]Agosto!$F$18</f>
        <v>100</v>
      </c>
      <c r="P9" s="83">
        <f>[5]Agosto!$F$19</f>
        <v>100</v>
      </c>
      <c r="Q9" s="17">
        <f>[5]Agosto!$F$20</f>
        <v>100</v>
      </c>
      <c r="R9" s="17">
        <f>[5]Agosto!$F$21</f>
        <v>100</v>
      </c>
      <c r="S9" s="17">
        <f>[5]Agosto!$F$22</f>
        <v>100</v>
      </c>
      <c r="T9" s="17">
        <f>[5]Agosto!$F$23</f>
        <v>96</v>
      </c>
      <c r="U9" s="17">
        <f>[5]Agosto!$F$24</f>
        <v>100</v>
      </c>
      <c r="V9" s="17">
        <f>[5]Agosto!$F$25</f>
        <v>100</v>
      </c>
      <c r="W9" s="17">
        <f>[5]Agosto!$F$26</f>
        <v>100</v>
      </c>
      <c r="X9" s="17">
        <f>[5]Agosto!$F$27</f>
        <v>94</v>
      </c>
      <c r="Y9" s="17">
        <f>[5]Agosto!$F$28</f>
        <v>87</v>
      </c>
      <c r="Z9" s="17">
        <f>[5]Agosto!$F$29</f>
        <v>78</v>
      </c>
      <c r="AA9" s="17">
        <f>[5]Agosto!$F$30</f>
        <v>100</v>
      </c>
      <c r="AB9" s="17">
        <f>[5]Agosto!$F$31</f>
        <v>92</v>
      </c>
      <c r="AC9" s="17">
        <f>[5]Agosto!$F$32</f>
        <v>100</v>
      </c>
      <c r="AD9" s="17">
        <f>[5]Agosto!$F$33</f>
        <v>100</v>
      </c>
      <c r="AE9" s="17">
        <f>[5]Agosto!$F$34</f>
        <v>100</v>
      </c>
      <c r="AF9" s="17">
        <f>[5]Agosto!$F$35</f>
        <v>96</v>
      </c>
      <c r="AG9" s="28">
        <f>MAX(B9:AF9)</f>
        <v>100</v>
      </c>
      <c r="AH9" s="31">
        <f t="shared" ref="AH9" si="2">AVERAGE(B9:AF9)</f>
        <v>97.741935483870961</v>
      </c>
    </row>
    <row r="10" spans="1:35" ht="17.100000000000001" customHeight="1" x14ac:dyDescent="0.2">
      <c r="A10" s="15" t="s">
        <v>2</v>
      </c>
      <c r="B10" s="17">
        <f>[6]Agosto!$F$5</f>
        <v>55</v>
      </c>
      <c r="C10" s="17">
        <f>[6]Agosto!$F$6</f>
        <v>77</v>
      </c>
      <c r="D10" s="17">
        <f>[6]Agosto!$F$7</f>
        <v>63</v>
      </c>
      <c r="E10" s="17">
        <f>[6]Agosto!$F$8</f>
        <v>61</v>
      </c>
      <c r="F10" s="17">
        <f>[6]Agosto!$F$9</f>
        <v>86</v>
      </c>
      <c r="G10" s="17">
        <f>[6]Agosto!$F$10</f>
        <v>71</v>
      </c>
      <c r="H10" s="17">
        <f>[6]Agosto!$F$11</f>
        <v>56</v>
      </c>
      <c r="I10" s="17">
        <f>[6]Agosto!$F$12</f>
        <v>80</v>
      </c>
      <c r="J10" s="17">
        <f>[6]Agosto!$F$13</f>
        <v>93</v>
      </c>
      <c r="K10" s="17">
        <f>[6]Agosto!$F$14</f>
        <v>62</v>
      </c>
      <c r="L10" s="17">
        <f>[6]Agosto!$F$15</f>
        <v>64</v>
      </c>
      <c r="M10" s="17">
        <f>[6]Agosto!$F$16</f>
        <v>79</v>
      </c>
      <c r="N10" s="17">
        <f>[6]Agosto!$F$17</f>
        <v>94</v>
      </c>
      <c r="O10" s="17">
        <f>[6]Agosto!$F$18</f>
        <v>82</v>
      </c>
      <c r="P10" s="17">
        <f>[6]Agosto!$F$19</f>
        <v>80</v>
      </c>
      <c r="Q10" s="17">
        <f>[6]Agosto!$F$20</f>
        <v>60</v>
      </c>
      <c r="R10" s="17">
        <f>[6]Agosto!$F$21</f>
        <v>67</v>
      </c>
      <c r="S10" s="17">
        <f>[6]Agosto!$F$22</f>
        <v>79</v>
      </c>
      <c r="T10" s="17">
        <f>[6]Agosto!$F$23</f>
        <v>72</v>
      </c>
      <c r="U10" s="17">
        <f>[6]Agosto!$F$24</f>
        <v>72</v>
      </c>
      <c r="V10" s="17">
        <f>[6]Agosto!$F$25</f>
        <v>56</v>
      </c>
      <c r="W10" s="17">
        <f>[6]Agosto!$F$26</f>
        <v>55</v>
      </c>
      <c r="X10" s="17">
        <f>[6]Agosto!$F$27</f>
        <v>60</v>
      </c>
      <c r="Y10" s="17">
        <f>[6]Agosto!$F$28</f>
        <v>54</v>
      </c>
      <c r="Z10" s="17">
        <f>[6]Agosto!$F$29</f>
        <v>64</v>
      </c>
      <c r="AA10" s="17">
        <f>[6]Agosto!$F$30</f>
        <v>87</v>
      </c>
      <c r="AB10" s="17">
        <f>[6]Agosto!$F$31</f>
        <v>62</v>
      </c>
      <c r="AC10" s="17">
        <f>[6]Agosto!$F$32</f>
        <v>76</v>
      </c>
      <c r="AD10" s="17">
        <f>[6]Agosto!$F$33</f>
        <v>67</v>
      </c>
      <c r="AE10" s="17">
        <f>[6]Agosto!$F$34</f>
        <v>66</v>
      </c>
      <c r="AF10" s="17">
        <f>[6]Agosto!$F$35</f>
        <v>70</v>
      </c>
      <c r="AG10" s="28">
        <f t="shared" ref="AG10:AG17" si="3">MAX(B10:AF10)</f>
        <v>94</v>
      </c>
      <c r="AH10" s="31">
        <f>AVERAGE(B10:AF10)</f>
        <v>70</v>
      </c>
    </row>
    <row r="11" spans="1:35" ht="17.100000000000001" customHeight="1" x14ac:dyDescent="0.2">
      <c r="A11" s="15" t="s">
        <v>3</v>
      </c>
      <c r="B11" s="17">
        <f>[7]Agosto!$F$5</f>
        <v>90</v>
      </c>
      <c r="C11" s="17">
        <f>[7]Agosto!$F$6</f>
        <v>87</v>
      </c>
      <c r="D11" s="17">
        <f>[7]Agosto!$F$7</f>
        <v>87</v>
      </c>
      <c r="E11" s="17">
        <f>[7]Agosto!$F$8</f>
        <v>85</v>
      </c>
      <c r="F11" s="17">
        <f>[7]Agosto!$F$9</f>
        <v>84</v>
      </c>
      <c r="G11" s="17">
        <f>[7]Agosto!$F$10</f>
        <v>81</v>
      </c>
      <c r="H11" s="17">
        <f>[7]Agosto!$F$11</f>
        <v>79</v>
      </c>
      <c r="I11" s="17">
        <f>[7]Agosto!$F$12</f>
        <v>85</v>
      </c>
      <c r="J11" s="17">
        <f>[7]Agosto!$F$13</f>
        <v>82</v>
      </c>
      <c r="K11" s="17">
        <f>[7]Agosto!$F$14</f>
        <v>80</v>
      </c>
      <c r="L11" s="17">
        <f>[7]Agosto!$F$15</f>
        <v>80</v>
      </c>
      <c r="M11" s="17">
        <f>[7]Agosto!$F$16</f>
        <v>84</v>
      </c>
      <c r="N11" s="17">
        <f>[7]Agosto!$F$17</f>
        <v>85</v>
      </c>
      <c r="O11" s="17">
        <f>[7]Agosto!$F$18</f>
        <v>88</v>
      </c>
      <c r="P11" s="17">
        <f>[7]Agosto!$F$19</f>
        <v>84</v>
      </c>
      <c r="Q11" s="17">
        <f>[7]Agosto!$F$20</f>
        <v>77</v>
      </c>
      <c r="R11" s="17">
        <f>[7]Agosto!$F$21</f>
        <v>82</v>
      </c>
      <c r="S11" s="17">
        <f>[7]Agosto!$F$22</f>
        <v>84</v>
      </c>
      <c r="T11" s="17">
        <f>[7]Agosto!$F$23</f>
        <v>84</v>
      </c>
      <c r="U11" s="17">
        <f>[7]Agosto!$F$24</f>
        <v>75</v>
      </c>
      <c r="V11" s="17">
        <f>[7]Agosto!$F$25</f>
        <v>83</v>
      </c>
      <c r="W11" s="17">
        <f>[7]Agosto!$F$26</f>
        <v>83</v>
      </c>
      <c r="X11" s="17">
        <f>[7]Agosto!$F$27</f>
        <v>77</v>
      </c>
      <c r="Y11" s="17">
        <f>[7]Agosto!$F$28</f>
        <v>74</v>
      </c>
      <c r="Z11" s="17">
        <f>[7]Agosto!$F$29</f>
        <v>75</v>
      </c>
      <c r="AA11" s="17">
        <f>[7]Agosto!$F$30</f>
        <v>79</v>
      </c>
      <c r="AB11" s="17">
        <f>[7]Agosto!$F$31</f>
        <v>75</v>
      </c>
      <c r="AC11" s="17">
        <f>[7]Agosto!$F$32</f>
        <v>83</v>
      </c>
      <c r="AD11" s="17">
        <f>[7]Agosto!$F$33</f>
        <v>80</v>
      </c>
      <c r="AE11" s="17">
        <f>[7]Agosto!$F$34</f>
        <v>74</v>
      </c>
      <c r="AF11" s="17">
        <f>[7]Agosto!$F$35</f>
        <v>73</v>
      </c>
      <c r="AG11" s="28">
        <f t="shared" si="3"/>
        <v>90</v>
      </c>
      <c r="AH11" s="31">
        <f>AVERAGE(B11:AF11)</f>
        <v>81.258064516129039</v>
      </c>
    </row>
    <row r="12" spans="1:35" ht="17.100000000000001" customHeight="1" x14ac:dyDescent="0.2">
      <c r="A12" s="15" t="s">
        <v>4</v>
      </c>
      <c r="B12" s="17">
        <f>[8]Agosto!$F$5</f>
        <v>65</v>
      </c>
      <c r="C12" s="17">
        <f>[8]Agosto!$F$6</f>
        <v>60</v>
      </c>
      <c r="D12" s="17">
        <f>[8]Agosto!$F$7</f>
        <v>62</v>
      </c>
      <c r="E12" s="17">
        <f>[8]Agosto!$F$8</f>
        <v>59</v>
      </c>
      <c r="F12" s="17">
        <f>[8]Agosto!$F$9</f>
        <v>67</v>
      </c>
      <c r="G12" s="17">
        <f>[8]Agosto!$F$10</f>
        <v>78</v>
      </c>
      <c r="H12" s="17">
        <f>[8]Agosto!$F$11</f>
        <v>64</v>
      </c>
      <c r="I12" s="17">
        <f>[8]Agosto!$F$12</f>
        <v>62</v>
      </c>
      <c r="J12" s="17">
        <f>[8]Agosto!$F$13</f>
        <v>60</v>
      </c>
      <c r="K12" s="17">
        <f>[8]Agosto!$F$14</f>
        <v>47</v>
      </c>
      <c r="L12" s="17">
        <f>[8]Agosto!$F$15</f>
        <v>50</v>
      </c>
      <c r="M12" s="17">
        <f>[8]Agosto!$F$16</f>
        <v>70</v>
      </c>
      <c r="N12" s="17">
        <f>[8]Agosto!$F$17</f>
        <v>81</v>
      </c>
      <c r="O12" s="17">
        <f>[8]Agosto!$F$18</f>
        <v>100</v>
      </c>
      <c r="P12" s="17">
        <f>[8]Agosto!$F$19</f>
        <v>84</v>
      </c>
      <c r="Q12" s="17">
        <f>[8]Agosto!$F$20</f>
        <v>72</v>
      </c>
      <c r="R12" s="17">
        <f>[8]Agosto!$F$21</f>
        <v>68</v>
      </c>
      <c r="S12" s="17">
        <f>[8]Agosto!$F$22</f>
        <v>70</v>
      </c>
      <c r="T12" s="17">
        <f>[8]Agosto!$F$23</f>
        <v>64</v>
      </c>
      <c r="U12" s="17">
        <f>[8]Agosto!$F$24</f>
        <v>57</v>
      </c>
      <c r="V12" s="17">
        <f>[8]Agosto!$F$25</f>
        <v>56</v>
      </c>
      <c r="W12" s="17">
        <f>[8]Agosto!$F$26</f>
        <v>53</v>
      </c>
      <c r="X12" s="17">
        <f>[8]Agosto!$F$27</f>
        <v>51</v>
      </c>
      <c r="Y12" s="17">
        <f>[8]Agosto!$F$28</f>
        <v>46</v>
      </c>
      <c r="Z12" s="17">
        <f>[8]Agosto!$F$29</f>
        <v>41</v>
      </c>
      <c r="AA12" s="17">
        <f>[8]Agosto!$F$30</f>
        <v>95</v>
      </c>
      <c r="AB12" s="17">
        <f>[8]Agosto!$F$31</f>
        <v>65</v>
      </c>
      <c r="AC12" s="17">
        <f>[8]Agosto!$F$32</f>
        <v>55</v>
      </c>
      <c r="AD12" s="17">
        <f>[8]Agosto!$F$33</f>
        <v>54</v>
      </c>
      <c r="AE12" s="17">
        <f>[8]Agosto!$F$34</f>
        <v>60</v>
      </c>
      <c r="AF12" s="17">
        <f>[8]Agosto!$F$35</f>
        <v>51</v>
      </c>
      <c r="AG12" s="28">
        <f>MAX(B12:AF12)</f>
        <v>100</v>
      </c>
      <c r="AH12" s="31">
        <f t="shared" si="1"/>
        <v>63.451612903225808</v>
      </c>
    </row>
    <row r="13" spans="1:35" ht="17.100000000000001" customHeight="1" x14ac:dyDescent="0.2">
      <c r="A13" s="15" t="s">
        <v>5</v>
      </c>
      <c r="B13" s="17">
        <f>[9]Agosto!$F$5</f>
        <v>72</v>
      </c>
      <c r="C13" s="17">
        <f>[9]Agosto!$F$6</f>
        <v>74</v>
      </c>
      <c r="D13" s="17">
        <f>[9]Agosto!$F$7</f>
        <v>73</v>
      </c>
      <c r="E13" s="17">
        <f>[9]Agosto!$F$8</f>
        <v>79</v>
      </c>
      <c r="F13" s="17">
        <f>[9]Agosto!$F$9</f>
        <v>86</v>
      </c>
      <c r="G13" s="17">
        <f>[9]Agosto!$F$10</f>
        <v>94</v>
      </c>
      <c r="H13" s="17">
        <f>[9]Agosto!$F$11</f>
        <v>71</v>
      </c>
      <c r="I13" s="17">
        <f>[9]Agosto!$F$12</f>
        <v>86</v>
      </c>
      <c r="J13" s="17">
        <f>[9]Agosto!$F$13</f>
        <v>87</v>
      </c>
      <c r="K13" s="17">
        <f>[9]Agosto!$F$14</f>
        <v>93</v>
      </c>
      <c r="L13" s="17">
        <f>[9]Agosto!$F$15</f>
        <v>82</v>
      </c>
      <c r="M13" s="17">
        <f>[9]Agosto!$F$16</f>
        <v>82</v>
      </c>
      <c r="N13" s="17">
        <f>[9]Agosto!$F$17</f>
        <v>89</v>
      </c>
      <c r="O13" s="17">
        <f>[9]Agosto!$F$18</f>
        <v>64</v>
      </c>
      <c r="P13" s="17">
        <f>[9]Agosto!$F$19</f>
        <v>85</v>
      </c>
      <c r="Q13" s="17">
        <f>[9]Agosto!$F$20</f>
        <v>87</v>
      </c>
      <c r="R13" s="17">
        <f>[9]Agosto!$F$21</f>
        <v>82</v>
      </c>
      <c r="S13" s="17">
        <f>[9]Agosto!$F$22</f>
        <v>81</v>
      </c>
      <c r="T13" s="17">
        <f>[9]Agosto!$F$23</f>
        <v>89</v>
      </c>
      <c r="U13" s="17">
        <f>[9]Agosto!$F$24</f>
        <v>87</v>
      </c>
      <c r="V13" s="17">
        <f>[9]Agosto!$F$25</f>
        <v>59</v>
      </c>
      <c r="W13" s="17">
        <f>[9]Agosto!$F$26</f>
        <v>78</v>
      </c>
      <c r="X13" s="17">
        <f>[9]Agosto!$F$27</f>
        <v>69</v>
      </c>
      <c r="Y13" s="17">
        <f>[9]Agosto!$F$28</f>
        <v>72</v>
      </c>
      <c r="Z13" s="17">
        <f>[9]Agosto!$F$29</f>
        <v>70</v>
      </c>
      <c r="AA13" s="17">
        <f>[9]Agosto!$F$30</f>
        <v>68</v>
      </c>
      <c r="AB13" s="17">
        <f>[9]Agosto!$F$31</f>
        <v>49</v>
      </c>
      <c r="AC13" s="17">
        <f>[9]Agosto!$F$32</f>
        <v>67</v>
      </c>
      <c r="AD13" s="17">
        <f>[9]Agosto!$F$33</f>
        <v>83</v>
      </c>
      <c r="AE13" s="17">
        <f>[9]Agosto!$F$34</f>
        <v>62</v>
      </c>
      <c r="AF13" s="17">
        <f>[9]Agosto!$F$35</f>
        <v>66</v>
      </c>
      <c r="AG13" s="28">
        <f t="shared" si="3"/>
        <v>94</v>
      </c>
      <c r="AH13" s="31">
        <f t="shared" si="1"/>
        <v>76.967741935483872</v>
      </c>
    </row>
    <row r="14" spans="1:35" ht="17.100000000000001" customHeight="1" x14ac:dyDescent="0.2">
      <c r="A14" s="15" t="s">
        <v>47</v>
      </c>
      <c r="B14" s="17">
        <f>[10]Agosto!$F$5</f>
        <v>76</v>
      </c>
      <c r="C14" s="17">
        <f>[10]Agosto!$F$6</f>
        <v>72</v>
      </c>
      <c r="D14" s="17">
        <f>[10]Agosto!$F$7</f>
        <v>65</v>
      </c>
      <c r="E14" s="17">
        <f>[10]Agosto!$F$8</f>
        <v>78</v>
      </c>
      <c r="F14" s="17">
        <f>[10]Agosto!$F$9</f>
        <v>80</v>
      </c>
      <c r="G14" s="17">
        <f>[10]Agosto!$F$10</f>
        <v>79</v>
      </c>
      <c r="H14" s="17">
        <f>[10]Agosto!$F$11</f>
        <v>70</v>
      </c>
      <c r="I14" s="17">
        <f>[10]Agosto!$F$12</f>
        <v>73</v>
      </c>
      <c r="J14" s="17">
        <f>[10]Agosto!$F$13</f>
        <v>59</v>
      </c>
      <c r="K14" s="17">
        <f>[10]Agosto!$F$14</f>
        <v>63</v>
      </c>
      <c r="L14" s="17">
        <f>[10]Agosto!$F$15</f>
        <v>65</v>
      </c>
      <c r="M14" s="17">
        <f>[10]Agosto!$F$16</f>
        <v>80</v>
      </c>
      <c r="N14" s="17">
        <f>[10]Agosto!$F$17</f>
        <v>79</v>
      </c>
      <c r="O14" s="17">
        <f>[10]Agosto!$F$18</f>
        <v>99</v>
      </c>
      <c r="P14" s="17">
        <f>[10]Agosto!$F$19</f>
        <v>86</v>
      </c>
      <c r="Q14" s="17">
        <f>[10]Agosto!$F$20</f>
        <v>68</v>
      </c>
      <c r="R14" s="17">
        <f>[10]Agosto!$F$21</f>
        <v>75</v>
      </c>
      <c r="S14" s="17">
        <f>[10]Agosto!$F$22</f>
        <v>71</v>
      </c>
      <c r="T14" s="17">
        <f>[10]Agosto!$F$23</f>
        <v>70</v>
      </c>
      <c r="U14" s="17">
        <f>[10]Agosto!$F$24</f>
        <v>63</v>
      </c>
      <c r="V14" s="17">
        <f>[10]Agosto!$F$25</f>
        <v>61</v>
      </c>
      <c r="W14" s="17">
        <f>[10]Agosto!$F$26</f>
        <v>59</v>
      </c>
      <c r="X14" s="17">
        <f>[10]Agosto!$F$27</f>
        <v>65</v>
      </c>
      <c r="Y14" s="17">
        <f>[10]Agosto!$F$28</f>
        <v>55</v>
      </c>
      <c r="Z14" s="17">
        <f>[10]Agosto!$F$29</f>
        <v>61</v>
      </c>
      <c r="AA14" s="17">
        <f>[10]Agosto!$F$30</f>
        <v>95</v>
      </c>
      <c r="AB14" s="17">
        <f>[10]Agosto!$F$31</f>
        <v>57</v>
      </c>
      <c r="AC14" s="17">
        <f>[10]Agosto!$F$32</f>
        <v>76</v>
      </c>
      <c r="AD14" s="17">
        <f>[10]Agosto!$F$33</f>
        <v>69</v>
      </c>
      <c r="AE14" s="17">
        <f>[10]Agosto!$F$34</f>
        <v>69</v>
      </c>
      <c r="AF14" s="17">
        <f>[10]Agosto!$F$35</f>
        <v>59</v>
      </c>
      <c r="AG14" s="28">
        <f t="shared" ref="AG14" si="4">MAX(B14:AF14)</f>
        <v>99</v>
      </c>
      <c r="AH14" s="31">
        <f t="shared" ref="AH14" si="5">AVERAGE(B14:AF14)</f>
        <v>70.870967741935488</v>
      </c>
    </row>
    <row r="15" spans="1:35" ht="17.100000000000001" customHeight="1" x14ac:dyDescent="0.2">
      <c r="A15" s="15" t="s">
        <v>6</v>
      </c>
      <c r="B15" s="17">
        <f>[11]Agosto!$F$5</f>
        <v>94</v>
      </c>
      <c r="C15" s="17">
        <f>[11]Agosto!$F$6</f>
        <v>95</v>
      </c>
      <c r="D15" s="17">
        <f>[11]Agosto!$F$7</f>
        <v>94</v>
      </c>
      <c r="E15" s="17">
        <f>[11]Agosto!$F$8</f>
        <v>93</v>
      </c>
      <c r="F15" s="17">
        <f>[11]Agosto!$F$9</f>
        <v>94</v>
      </c>
      <c r="G15" s="17">
        <f>[11]Agosto!$F$10</f>
        <v>91</v>
      </c>
      <c r="H15" s="17">
        <f>[11]Agosto!$F$11</f>
        <v>92</v>
      </c>
      <c r="I15" s="17">
        <f>[11]Agosto!$F$12</f>
        <v>92</v>
      </c>
      <c r="J15" s="17">
        <f>[11]Agosto!$F$13</f>
        <v>96</v>
      </c>
      <c r="K15" s="17">
        <f>[11]Agosto!$F$14</f>
        <v>94</v>
      </c>
      <c r="L15" s="17">
        <f>[11]Agosto!$F$15</f>
        <v>94</v>
      </c>
      <c r="M15" s="17">
        <f>[11]Agosto!$F$16</f>
        <v>94</v>
      </c>
      <c r="N15" s="17">
        <f>[11]Agosto!$F$17</f>
        <v>94</v>
      </c>
      <c r="O15" s="17">
        <f>[11]Agosto!$F$18</f>
        <v>80</v>
      </c>
      <c r="P15" s="17">
        <f>[11]Agosto!$F$19</f>
        <v>86</v>
      </c>
      <c r="Q15" s="17">
        <f>[11]Agosto!$F$20</f>
        <v>94</v>
      </c>
      <c r="R15" s="17">
        <f>[11]Agosto!$F$21</f>
        <v>90</v>
      </c>
      <c r="S15" s="17">
        <f>[11]Agosto!$F$22</f>
        <v>83</v>
      </c>
      <c r="T15" s="17">
        <f>[11]Agosto!$F$23</f>
        <v>90</v>
      </c>
      <c r="U15" s="17">
        <f>[11]Agosto!$F$24</f>
        <v>81</v>
      </c>
      <c r="V15" s="17">
        <f>[11]Agosto!$F$25</f>
        <v>88</v>
      </c>
      <c r="W15" s="17">
        <f>[11]Agosto!$F$26</f>
        <v>90</v>
      </c>
      <c r="X15" s="17">
        <f>[11]Agosto!$F$27</f>
        <v>92</v>
      </c>
      <c r="Y15" s="17">
        <f>[11]Agosto!$F$28</f>
        <v>93</v>
      </c>
      <c r="Z15" s="17">
        <f>[11]Agosto!$F$29</f>
        <v>91</v>
      </c>
      <c r="AA15" s="17">
        <f>[11]Agosto!$F$30</f>
        <v>92</v>
      </c>
      <c r="AB15" s="17">
        <f>[11]Agosto!$F$31</f>
        <v>74</v>
      </c>
      <c r="AC15" s="17">
        <f>[11]Agosto!$F$32</f>
        <v>81</v>
      </c>
      <c r="AD15" s="17">
        <f>[11]Agosto!$F$33</f>
        <v>91</v>
      </c>
      <c r="AE15" s="17">
        <f>[11]Agosto!$F$34</f>
        <v>88</v>
      </c>
      <c r="AF15" s="17">
        <f>[11]Agosto!$F$35</f>
        <v>92</v>
      </c>
      <c r="AG15" s="28">
        <f t="shared" si="3"/>
        <v>96</v>
      </c>
      <c r="AH15" s="31">
        <f t="shared" si="1"/>
        <v>90.096774193548384</v>
      </c>
    </row>
    <row r="16" spans="1:35" ht="17.100000000000001" customHeight="1" x14ac:dyDescent="0.2">
      <c r="A16" s="15" t="s">
        <v>7</v>
      </c>
      <c r="B16" s="17">
        <f>[12]Agosto!$F$5</f>
        <v>70</v>
      </c>
      <c r="C16" s="17">
        <f>[12]Agosto!$F$6</f>
        <v>68</v>
      </c>
      <c r="D16" s="17">
        <f>[12]Agosto!$F$7</f>
        <v>68</v>
      </c>
      <c r="E16" s="17">
        <f>[12]Agosto!$F$8</f>
        <v>78</v>
      </c>
      <c r="F16" s="17">
        <f>[12]Agosto!$F$9</f>
        <v>96</v>
      </c>
      <c r="G16" s="17">
        <f>[12]Agosto!$F$10</f>
        <v>76</v>
      </c>
      <c r="H16" s="17">
        <f>[12]Agosto!$F$11</f>
        <v>86</v>
      </c>
      <c r="I16" s="17">
        <f>[12]Agosto!$F$12</f>
        <v>97</v>
      </c>
      <c r="J16" s="17">
        <f>[12]Agosto!$F$13</f>
        <v>96</v>
      </c>
      <c r="K16" s="17">
        <f>[12]Agosto!$F$14</f>
        <v>82</v>
      </c>
      <c r="L16" s="17">
        <f>[12]Agosto!$F$15</f>
        <v>58</v>
      </c>
      <c r="M16" s="17">
        <f>[12]Agosto!$F$16</f>
        <v>80</v>
      </c>
      <c r="N16" s="17">
        <f>[12]Agosto!$F$17</f>
        <v>95</v>
      </c>
      <c r="O16" s="17">
        <f>[12]Agosto!$F$18</f>
        <v>81</v>
      </c>
      <c r="P16" s="17">
        <f>[12]Agosto!$F$19</f>
        <v>86</v>
      </c>
      <c r="Q16" s="17">
        <f>[12]Agosto!$F$20</f>
        <v>93</v>
      </c>
      <c r="R16" s="17">
        <f>[12]Agosto!$F$21</f>
        <v>91</v>
      </c>
      <c r="S16" s="17">
        <f>[12]Agosto!$F$22</f>
        <v>94</v>
      </c>
      <c r="T16" s="17">
        <f>[12]Agosto!$F$23</f>
        <v>87</v>
      </c>
      <c r="U16" s="17">
        <f>[12]Agosto!$F$24</f>
        <v>84</v>
      </c>
      <c r="V16" s="17">
        <f>[12]Agosto!$F$25</f>
        <v>55</v>
      </c>
      <c r="W16" s="17">
        <f>[12]Agosto!$F$26</f>
        <v>64</v>
      </c>
      <c r="X16" s="17">
        <f>[12]Agosto!$F$27</f>
        <v>56</v>
      </c>
      <c r="Y16" s="17">
        <f>[12]Agosto!$F$28</f>
        <v>54</v>
      </c>
      <c r="Z16" s="17">
        <f>[12]Agosto!$F$29</f>
        <v>84</v>
      </c>
      <c r="AA16" s="17">
        <f>[12]Agosto!$F$30</f>
        <v>77</v>
      </c>
      <c r="AB16" s="17">
        <f>[12]Agosto!$F$31</f>
        <v>73</v>
      </c>
      <c r="AC16" s="17">
        <f>[12]Agosto!$F$32</f>
        <v>72</v>
      </c>
      <c r="AD16" s="17">
        <f>[12]Agosto!$F$33</f>
        <v>75</v>
      </c>
      <c r="AE16" s="17">
        <f>[12]Agosto!$F$34</f>
        <v>69</v>
      </c>
      <c r="AF16" s="17">
        <f>[12]Agosto!$F$35</f>
        <v>86</v>
      </c>
      <c r="AG16" s="28">
        <f t="shared" si="3"/>
        <v>97</v>
      </c>
      <c r="AH16" s="31">
        <f t="shared" si="1"/>
        <v>78.41935483870968</v>
      </c>
    </row>
    <row r="17" spans="1:34" ht="17.100000000000001" customHeight="1" x14ac:dyDescent="0.2">
      <c r="A17" s="15" t="s">
        <v>8</v>
      </c>
      <c r="B17" s="17" t="str">
        <f>[13]Agosto!$F$5</f>
        <v>*</v>
      </c>
      <c r="C17" s="17" t="str">
        <f>[13]Agosto!$F$6</f>
        <v>*</v>
      </c>
      <c r="D17" s="17" t="str">
        <f>[13]Agosto!$F$7</f>
        <v>*</v>
      </c>
      <c r="E17" s="17" t="str">
        <f>[13]Agosto!$F$8</f>
        <v>*</v>
      </c>
      <c r="F17" s="17" t="str">
        <f>[13]Agosto!$F$9</f>
        <v>*</v>
      </c>
      <c r="G17" s="17" t="str">
        <f>[13]Agosto!$F$10</f>
        <v>*</v>
      </c>
      <c r="H17" s="17" t="str">
        <f>[13]Agosto!$F$11</f>
        <v>*</v>
      </c>
      <c r="I17" s="17" t="str">
        <f>[13]Agosto!$F$12</f>
        <v>*</v>
      </c>
      <c r="J17" s="17" t="str">
        <f>[13]Agosto!$F$13</f>
        <v>*</v>
      </c>
      <c r="K17" s="17" t="str">
        <f>[13]Agosto!$F$14</f>
        <v>*</v>
      </c>
      <c r="L17" s="17" t="str">
        <f>[13]Agosto!$F$15</f>
        <v>*</v>
      </c>
      <c r="M17" s="17" t="str">
        <f>[13]Agosto!$F$16</f>
        <v>*</v>
      </c>
      <c r="N17" s="17" t="str">
        <f>[13]Agosto!$F$17</f>
        <v>*</v>
      </c>
      <c r="O17" s="17" t="str">
        <f>[13]Agosto!$F$18</f>
        <v>*</v>
      </c>
      <c r="P17" s="17" t="str">
        <f>[13]Agosto!$F$19</f>
        <v>*</v>
      </c>
      <c r="Q17" s="17" t="str">
        <f>[13]Agosto!$F$20</f>
        <v>*</v>
      </c>
      <c r="R17" s="17" t="str">
        <f>[13]Agosto!$F$21</f>
        <v>*</v>
      </c>
      <c r="S17" s="17" t="str">
        <f>[13]Agosto!$F$22</f>
        <v>*</v>
      </c>
      <c r="T17" s="17" t="str">
        <f>[13]Agosto!$F$23</f>
        <v>*</v>
      </c>
      <c r="U17" s="17" t="str">
        <f>[13]Agosto!$F$24</f>
        <v>*</v>
      </c>
      <c r="V17" s="17" t="str">
        <f>[13]Agosto!$F$25</f>
        <v>*</v>
      </c>
      <c r="W17" s="17" t="str">
        <f>[13]Agosto!$F$26</f>
        <v>*</v>
      </c>
      <c r="X17" s="17" t="str">
        <f>[13]Agosto!$F$27</f>
        <v>*</v>
      </c>
      <c r="Y17" s="17">
        <f>[13]Agosto!$F$28</f>
        <v>38</v>
      </c>
      <c r="Z17" s="17">
        <f>[13]Agosto!$F$29</f>
        <v>73</v>
      </c>
      <c r="AA17" s="17">
        <f>[13]Agosto!$F$30</f>
        <v>80</v>
      </c>
      <c r="AB17" s="17">
        <f>[13]Agosto!$F$31</f>
        <v>77</v>
      </c>
      <c r="AC17" s="17">
        <f>[13]Agosto!$F$32</f>
        <v>71</v>
      </c>
      <c r="AD17" s="17">
        <f>[13]Agosto!$F$33</f>
        <v>82</v>
      </c>
      <c r="AE17" s="17">
        <f>[13]Agosto!$F$34</f>
        <v>86</v>
      </c>
      <c r="AF17" s="17">
        <f>[13]Agosto!$F$35</f>
        <v>75</v>
      </c>
      <c r="AG17" s="28">
        <f t="shared" si="3"/>
        <v>86</v>
      </c>
      <c r="AH17" s="31">
        <f t="shared" si="1"/>
        <v>72.75</v>
      </c>
    </row>
    <row r="18" spans="1:34" ht="17.100000000000001" customHeight="1" x14ac:dyDescent="0.2">
      <c r="A18" s="15" t="s">
        <v>9</v>
      </c>
      <c r="B18" s="17">
        <f>[14]Agosto!$F$5</f>
        <v>78</v>
      </c>
      <c r="C18" s="17">
        <f>[14]Agosto!$F$6</f>
        <v>69</v>
      </c>
      <c r="D18" s="17">
        <f>[14]Agosto!$F$7</f>
        <v>62</v>
      </c>
      <c r="E18" s="17">
        <f>[14]Agosto!$F$8</f>
        <v>67</v>
      </c>
      <c r="F18" s="17">
        <f>[14]Agosto!$F$9</f>
        <v>92</v>
      </c>
      <c r="G18" s="17">
        <f>[14]Agosto!$F$10</f>
        <v>75</v>
      </c>
      <c r="H18" s="17">
        <f>[14]Agosto!$F$11</f>
        <v>72</v>
      </c>
      <c r="I18" s="17">
        <f>[14]Agosto!$F$12</f>
        <v>84</v>
      </c>
      <c r="J18" s="17">
        <f>[14]Agosto!$F$13</f>
        <v>89</v>
      </c>
      <c r="K18" s="17">
        <f>[14]Agosto!$F$14</f>
        <v>80</v>
      </c>
      <c r="L18" s="17">
        <f>[14]Agosto!$F$15</f>
        <v>53</v>
      </c>
      <c r="M18" s="17">
        <f>[14]Agosto!$F$16</f>
        <v>68</v>
      </c>
      <c r="N18" s="17">
        <f>[14]Agosto!$F$17</f>
        <v>95</v>
      </c>
      <c r="O18" s="17">
        <f>[14]Agosto!$F$18</f>
        <v>81</v>
      </c>
      <c r="P18" s="17">
        <f>[14]Agosto!$F$19</f>
        <v>87</v>
      </c>
      <c r="Q18" s="17">
        <f>[14]Agosto!$F$20</f>
        <v>85</v>
      </c>
      <c r="R18" s="17">
        <f>[14]Agosto!$F$21</f>
        <v>88</v>
      </c>
      <c r="S18" s="17">
        <f>[14]Agosto!$F$22</f>
        <v>94</v>
      </c>
      <c r="T18" s="17">
        <f>[14]Agosto!$F$23</f>
        <v>84</v>
      </c>
      <c r="U18" s="17">
        <f>[14]Agosto!$F$24</f>
        <v>75</v>
      </c>
      <c r="V18" s="17">
        <f>[14]Agosto!$F$25</f>
        <v>66</v>
      </c>
      <c r="W18" s="17">
        <f>[14]Agosto!$F$26</f>
        <v>58</v>
      </c>
      <c r="X18" s="17">
        <f>[14]Agosto!$F$27</f>
        <v>56</v>
      </c>
      <c r="Y18" s="17">
        <f>[14]Agosto!$F$28</f>
        <v>56</v>
      </c>
      <c r="Z18" s="17">
        <f>[14]Agosto!$F$29</f>
        <v>92</v>
      </c>
      <c r="AA18" s="17">
        <f>[14]Agosto!$F$30</f>
        <v>89</v>
      </c>
      <c r="AB18" s="17">
        <f>[14]Agosto!$F$31</f>
        <v>69</v>
      </c>
      <c r="AC18" s="17">
        <f>[14]Agosto!$F$32</f>
        <v>56</v>
      </c>
      <c r="AD18" s="17">
        <f>[14]Agosto!$F$33</f>
        <v>57</v>
      </c>
      <c r="AE18" s="17">
        <f>[14]Agosto!$F$34</f>
        <v>68</v>
      </c>
      <c r="AF18" s="17">
        <f>[14]Agosto!$F$35</f>
        <v>85</v>
      </c>
      <c r="AG18" s="28">
        <f t="shared" ref="AG18:AG29" si="6">MAX(B18:AF18)</f>
        <v>95</v>
      </c>
      <c r="AH18" s="31">
        <f t="shared" ref="AH18:AH30" si="7">AVERAGE(B18:AF18)</f>
        <v>75.161290322580641</v>
      </c>
    </row>
    <row r="19" spans="1:34" ht="17.100000000000001" customHeight="1" x14ac:dyDescent="0.2">
      <c r="A19" s="15" t="s">
        <v>46</v>
      </c>
      <c r="B19" s="17">
        <f>[15]Agosto!$F$5</f>
        <v>94</v>
      </c>
      <c r="C19" s="17">
        <f>[15]Agosto!$F$6</f>
        <v>93</v>
      </c>
      <c r="D19" s="17">
        <f>[15]Agosto!$F$7</f>
        <v>91</v>
      </c>
      <c r="E19" s="17">
        <f>[15]Agosto!$F$8</f>
        <v>92</v>
      </c>
      <c r="F19" s="17">
        <f>[15]Agosto!$F$9</f>
        <v>93</v>
      </c>
      <c r="G19" s="17">
        <f>[15]Agosto!$F$10</f>
        <v>94</v>
      </c>
      <c r="H19" s="17">
        <f>[15]Agosto!$F$11</f>
        <v>92</v>
      </c>
      <c r="I19" s="17">
        <f>[15]Agosto!$F$12</f>
        <v>91</v>
      </c>
      <c r="J19" s="17">
        <f>[15]Agosto!$F$13</f>
        <v>96</v>
      </c>
      <c r="K19" s="17">
        <f>[15]Agosto!$F$14</f>
        <v>94</v>
      </c>
      <c r="L19" s="17">
        <f>[15]Agosto!$F$15</f>
        <v>90</v>
      </c>
      <c r="M19" s="17">
        <f>[15]Agosto!$F$16</f>
        <v>91</v>
      </c>
      <c r="N19" s="17">
        <f>[15]Agosto!$F$17</f>
        <v>94</v>
      </c>
      <c r="O19" s="17">
        <f>[15]Agosto!$F$18</f>
        <v>88</v>
      </c>
      <c r="P19" s="17">
        <f>[15]Agosto!$F$19</f>
        <v>83</v>
      </c>
      <c r="Q19" s="17">
        <f>[15]Agosto!$F$20</f>
        <v>92</v>
      </c>
      <c r="R19" s="17">
        <f>[15]Agosto!$F$21</f>
        <v>89</v>
      </c>
      <c r="S19" s="17">
        <f>[15]Agosto!$F$22</f>
        <v>95</v>
      </c>
      <c r="T19" s="17">
        <f>[15]Agosto!$F$23</f>
        <v>94</v>
      </c>
      <c r="U19" s="17">
        <f>[15]Agosto!$F$24</f>
        <v>93</v>
      </c>
      <c r="V19" s="17">
        <f>[15]Agosto!$F$25</f>
        <v>92</v>
      </c>
      <c r="W19" s="17">
        <f>[15]Agosto!$F$26</f>
        <v>91</v>
      </c>
      <c r="X19" s="17">
        <f>[15]Agosto!$F$27</f>
        <v>89</v>
      </c>
      <c r="Y19" s="17">
        <f>[15]Agosto!$F$28</f>
        <v>85</v>
      </c>
      <c r="Z19" s="17">
        <f>[15]Agosto!$F$29</f>
        <v>86</v>
      </c>
      <c r="AA19" s="17">
        <f>[15]Agosto!$F$30</f>
        <v>79</v>
      </c>
      <c r="AB19" s="17">
        <f>[15]Agosto!$F$31</f>
        <v>66</v>
      </c>
      <c r="AC19" s="17">
        <f>[15]Agosto!$F$32</f>
        <v>88</v>
      </c>
      <c r="AD19" s="17">
        <f>[15]Agosto!$F$33</f>
        <v>91</v>
      </c>
      <c r="AE19" s="17">
        <f>[15]Agosto!$F$34</f>
        <v>93</v>
      </c>
      <c r="AF19" s="17">
        <f>[15]Agosto!$F$35</f>
        <v>89</v>
      </c>
      <c r="AG19" s="28">
        <f t="shared" ref="AG19" si="8">MAX(B19:AF19)</f>
        <v>96</v>
      </c>
      <c r="AH19" s="31">
        <f t="shared" ref="AH19" si="9">AVERAGE(B19:AF19)</f>
        <v>89.935483870967744</v>
      </c>
    </row>
    <row r="20" spans="1:34" ht="17.100000000000001" customHeight="1" x14ac:dyDescent="0.2">
      <c r="A20" s="15" t="s">
        <v>10</v>
      </c>
      <c r="B20" s="17">
        <f>[16]Agosto!$F$5</f>
        <v>93</v>
      </c>
      <c r="C20" s="17">
        <f>[16]Agosto!$F$6</f>
        <v>82</v>
      </c>
      <c r="D20" s="17">
        <f>[16]Agosto!$F$7</f>
        <v>66</v>
      </c>
      <c r="E20" s="17">
        <f>[16]Agosto!$F$8</f>
        <v>83</v>
      </c>
      <c r="F20" s="17">
        <f>[16]Agosto!$F$9</f>
        <v>95</v>
      </c>
      <c r="G20" s="17">
        <f>[16]Agosto!$F$10</f>
        <v>76</v>
      </c>
      <c r="H20" s="17">
        <f>[16]Agosto!$F$11</f>
        <v>87</v>
      </c>
      <c r="I20" s="17">
        <f>[16]Agosto!$F$12</f>
        <v>95</v>
      </c>
      <c r="J20" s="17">
        <f>[16]Agosto!$F$13</f>
        <v>96</v>
      </c>
      <c r="K20" s="17">
        <f>[16]Agosto!$F$14</f>
        <v>84</v>
      </c>
      <c r="L20" s="17">
        <f>[16]Agosto!$F$15</f>
        <v>77</v>
      </c>
      <c r="M20" s="17">
        <f>[16]Agosto!$F$16</f>
        <v>78</v>
      </c>
      <c r="N20" s="17">
        <f>[16]Agosto!$F$17</f>
        <v>94</v>
      </c>
      <c r="O20" s="17">
        <f>[16]Agosto!$F$18</f>
        <v>86</v>
      </c>
      <c r="P20" s="17">
        <f>[16]Agosto!$F$19</f>
        <v>83</v>
      </c>
      <c r="Q20" s="17">
        <f>[16]Agosto!$F$20</f>
        <v>92</v>
      </c>
      <c r="R20" s="17">
        <f>[16]Agosto!$F$21</f>
        <v>88</v>
      </c>
      <c r="S20" s="17">
        <f>[16]Agosto!$F$22</f>
        <v>97</v>
      </c>
      <c r="T20" s="17">
        <f>[16]Agosto!$F$23</f>
        <v>95</v>
      </c>
      <c r="U20" s="17">
        <f>[16]Agosto!$F$24</f>
        <v>91</v>
      </c>
      <c r="V20" s="17">
        <f>[16]Agosto!$F$25</f>
        <v>80</v>
      </c>
      <c r="W20" s="17">
        <f>[16]Agosto!$F$26</f>
        <v>70</v>
      </c>
      <c r="X20" s="17">
        <f>[16]Agosto!$F$27</f>
        <v>77</v>
      </c>
      <c r="Y20" s="17">
        <f>[16]Agosto!$F$28</f>
        <v>55</v>
      </c>
      <c r="Z20" s="17">
        <f>[16]Agosto!$F$29</f>
        <v>87</v>
      </c>
      <c r="AA20" s="17">
        <f>[16]Agosto!$F$30</f>
        <v>78</v>
      </c>
      <c r="AB20" s="17">
        <f>[16]Agosto!$F$31</f>
        <v>79</v>
      </c>
      <c r="AC20" s="17">
        <f>[16]Agosto!$F$32</f>
        <v>75</v>
      </c>
      <c r="AD20" s="17">
        <f>[16]Agosto!$F$33</f>
        <v>82</v>
      </c>
      <c r="AE20" s="17">
        <f>[16]Agosto!$F$34</f>
        <v>80</v>
      </c>
      <c r="AF20" s="17">
        <f>[16]Agosto!$F$35</f>
        <v>76</v>
      </c>
      <c r="AG20" s="28">
        <f t="shared" si="6"/>
        <v>97</v>
      </c>
      <c r="AH20" s="31">
        <f t="shared" si="7"/>
        <v>83.129032258064512</v>
      </c>
    </row>
    <row r="21" spans="1:34" ht="17.100000000000001" customHeight="1" x14ac:dyDescent="0.2">
      <c r="A21" s="15" t="s">
        <v>11</v>
      </c>
      <c r="B21" s="17">
        <f>[17]Agosto!$F$5</f>
        <v>100</v>
      </c>
      <c r="C21" s="17">
        <f>[17]Agosto!$F$6</f>
        <v>100</v>
      </c>
      <c r="D21" s="17">
        <f>[17]Agosto!$F$7</f>
        <v>99</v>
      </c>
      <c r="E21" s="17">
        <f>[17]Agosto!$F$8</f>
        <v>98</v>
      </c>
      <c r="F21" s="17">
        <f>[17]Agosto!$F$9</f>
        <v>99</v>
      </c>
      <c r="G21" s="17">
        <f>[17]Agosto!$F$10</f>
        <v>96</v>
      </c>
      <c r="H21" s="17">
        <f>[17]Agosto!$F$11</f>
        <v>98</v>
      </c>
      <c r="I21" s="17">
        <f>[17]Agosto!$F$12</f>
        <v>96</v>
      </c>
      <c r="J21" s="17">
        <f>[17]Agosto!$F$13</f>
        <v>100</v>
      </c>
      <c r="K21" s="17">
        <f>[17]Agosto!$F$14</f>
        <v>99</v>
      </c>
      <c r="L21" s="17">
        <f>[17]Agosto!$F$15</f>
        <v>94</v>
      </c>
      <c r="M21" s="17">
        <f>[17]Agosto!$F$16</f>
        <v>98</v>
      </c>
      <c r="N21" s="17">
        <f>[17]Agosto!$F$17</f>
        <v>99</v>
      </c>
      <c r="O21" s="17">
        <f>[17]Agosto!$F$18</f>
        <v>89</v>
      </c>
      <c r="P21" s="17">
        <f>[17]Agosto!$F$19</f>
        <v>94</v>
      </c>
      <c r="Q21" s="17">
        <f>[17]Agosto!$F$20</f>
        <v>99</v>
      </c>
      <c r="R21" s="17">
        <f>[17]Agosto!$F$21</f>
        <v>97</v>
      </c>
      <c r="S21" s="17">
        <f>[17]Agosto!$F$22</f>
        <v>99</v>
      </c>
      <c r="T21" s="17">
        <f>[17]Agosto!$F$23</f>
        <v>99</v>
      </c>
      <c r="U21" s="17">
        <f>[17]Agosto!$F$24</f>
        <v>99</v>
      </c>
      <c r="V21" s="17">
        <f>[17]Agosto!$F$25</f>
        <v>95</v>
      </c>
      <c r="W21" s="17">
        <f>[17]Agosto!$F$26</f>
        <v>97</v>
      </c>
      <c r="X21" s="17">
        <f>[17]Agosto!$F$27</f>
        <v>98</v>
      </c>
      <c r="Y21" s="17">
        <f>[17]Agosto!$F$28</f>
        <v>92</v>
      </c>
      <c r="Z21" s="17">
        <f>[17]Agosto!$F$29</f>
        <v>97</v>
      </c>
      <c r="AA21" s="17">
        <f>[17]Agosto!$F$30</f>
        <v>86</v>
      </c>
      <c r="AB21" s="17">
        <f>[17]Agosto!$F$31</f>
        <v>63</v>
      </c>
      <c r="AC21" s="17">
        <f>[17]Agosto!$F$32</f>
        <v>88</v>
      </c>
      <c r="AD21" s="17">
        <f>[17]Agosto!$F$33</f>
        <v>91</v>
      </c>
      <c r="AE21" s="17">
        <f>[17]Agosto!$F$34</f>
        <v>97</v>
      </c>
      <c r="AF21" s="17">
        <f>[17]Agosto!$F$35</f>
        <v>95</v>
      </c>
      <c r="AG21" s="28">
        <f t="shared" si="6"/>
        <v>100</v>
      </c>
      <c r="AH21" s="31">
        <f t="shared" si="7"/>
        <v>95.193548387096769</v>
      </c>
    </row>
    <row r="22" spans="1:34" ht="17.100000000000001" customHeight="1" x14ac:dyDescent="0.2">
      <c r="A22" s="15" t="s">
        <v>12</v>
      </c>
      <c r="B22" s="17">
        <f>[18]Agosto!$F$5</f>
        <v>97</v>
      </c>
      <c r="C22" s="17">
        <f>[18]Agosto!$F$6</f>
        <v>95</v>
      </c>
      <c r="D22" s="17">
        <f>[18]Agosto!$F$7</f>
        <v>97</v>
      </c>
      <c r="E22" s="17">
        <f>[18]Agosto!$F$8</f>
        <v>94</v>
      </c>
      <c r="F22" s="17">
        <f>[18]Agosto!$F$9</f>
        <v>93</v>
      </c>
      <c r="G22" s="17">
        <f>[18]Agosto!$F$10</f>
        <v>96</v>
      </c>
      <c r="H22" s="17">
        <f>[18]Agosto!$F$11</f>
        <v>87</v>
      </c>
      <c r="I22" s="17">
        <f>[18]Agosto!$F$12</f>
        <v>88</v>
      </c>
      <c r="J22" s="17">
        <f>[18]Agosto!$F$13</f>
        <v>95</v>
      </c>
      <c r="K22" s="17">
        <f>[18]Agosto!$F$14</f>
        <v>96</v>
      </c>
      <c r="L22" s="17">
        <f>[18]Agosto!$F$15</f>
        <v>93</v>
      </c>
      <c r="M22" s="17">
        <f>[18]Agosto!$F$16</f>
        <v>95</v>
      </c>
      <c r="N22" s="17">
        <f>[18]Agosto!$F$17</f>
        <v>95</v>
      </c>
      <c r="O22" s="17">
        <f>[18]Agosto!$F$18</f>
        <v>82</v>
      </c>
      <c r="P22" s="17">
        <f>[18]Agosto!$F$19</f>
        <v>87</v>
      </c>
      <c r="Q22" s="17">
        <f>[18]Agosto!$F$20</f>
        <v>89</v>
      </c>
      <c r="R22" s="17">
        <f>[18]Agosto!$F$21</f>
        <v>90</v>
      </c>
      <c r="S22" s="17">
        <f>[18]Agosto!$F$22</f>
        <v>91</v>
      </c>
      <c r="T22" s="17">
        <f>[18]Agosto!$F$23</f>
        <v>90</v>
      </c>
      <c r="U22" s="17">
        <f>[18]Agosto!$F$24</f>
        <v>88</v>
      </c>
      <c r="V22" s="17">
        <f>[18]Agosto!$F$25</f>
        <v>90</v>
      </c>
      <c r="W22" s="17">
        <f>[18]Agosto!$F$26</f>
        <v>91</v>
      </c>
      <c r="X22" s="17">
        <f>[18]Agosto!$F$27</f>
        <v>93</v>
      </c>
      <c r="Y22" s="17">
        <f>[18]Agosto!$F$28</f>
        <v>93</v>
      </c>
      <c r="Z22" s="17">
        <f>[18]Agosto!$F$29</f>
        <v>93</v>
      </c>
      <c r="AA22" s="17">
        <f>[18]Agosto!$F$30</f>
        <v>76</v>
      </c>
      <c r="AB22" s="17">
        <f>[18]Agosto!$F$31</f>
        <v>82</v>
      </c>
      <c r="AC22" s="17">
        <f>[18]Agosto!$F$32</f>
        <v>81</v>
      </c>
      <c r="AD22" s="17">
        <f>[18]Agosto!$F$33</f>
        <v>85</v>
      </c>
      <c r="AE22" s="17">
        <f>[18]Agosto!$F$34</f>
        <v>89</v>
      </c>
      <c r="AF22" s="17">
        <f>[18]Agosto!$F$35</f>
        <v>95</v>
      </c>
      <c r="AG22" s="28">
        <f t="shared" si="6"/>
        <v>97</v>
      </c>
      <c r="AH22" s="31">
        <f t="shared" si="7"/>
        <v>90.516129032258064</v>
      </c>
    </row>
    <row r="23" spans="1:34" ht="17.100000000000001" customHeight="1" x14ac:dyDescent="0.2">
      <c r="A23" s="15" t="s">
        <v>13</v>
      </c>
      <c r="B23" s="83" t="str">
        <f>[19]Agosto!$F$5</f>
        <v>*</v>
      </c>
      <c r="C23" s="83" t="str">
        <f>[19]Agosto!$F$6</f>
        <v>*</v>
      </c>
      <c r="D23" s="83" t="str">
        <f>[19]Agosto!$F$7</f>
        <v>*</v>
      </c>
      <c r="E23" s="83" t="str">
        <f>[19]Agosto!$F$8</f>
        <v>*</v>
      </c>
      <c r="F23" s="83" t="str">
        <f>[19]Agosto!$F$9</f>
        <v>*</v>
      </c>
      <c r="G23" s="83" t="str">
        <f>[19]Agosto!$F$10</f>
        <v>*</v>
      </c>
      <c r="H23" s="83" t="str">
        <f>[19]Agosto!$F$11</f>
        <v>*</v>
      </c>
      <c r="I23" s="83" t="str">
        <f>[19]Agosto!$F$12</f>
        <v>*</v>
      </c>
      <c r="J23" s="83" t="str">
        <f>[19]Agosto!$F$13</f>
        <v>*</v>
      </c>
      <c r="K23" s="83" t="str">
        <f>[19]Agosto!$F$14</f>
        <v>*</v>
      </c>
      <c r="L23" s="83" t="str">
        <f>[19]Agosto!$F$15</f>
        <v>*</v>
      </c>
      <c r="M23" s="83" t="str">
        <f>[19]Agosto!$F$16</f>
        <v>*</v>
      </c>
      <c r="N23" s="83" t="str">
        <f>[19]Agosto!$F$17</f>
        <v>*</v>
      </c>
      <c r="O23" s="83" t="str">
        <f>[19]Agosto!$F$18</f>
        <v>*</v>
      </c>
      <c r="P23" s="83" t="str">
        <f>[19]Agosto!$F$19</f>
        <v>*</v>
      </c>
      <c r="Q23" s="83" t="str">
        <f>[19]Agosto!$F$20</f>
        <v>*</v>
      </c>
      <c r="R23" s="83" t="str">
        <f>[19]Agosto!$F$21</f>
        <v>*</v>
      </c>
      <c r="S23" s="83" t="str">
        <f>[19]Agosto!$F$22</f>
        <v>*</v>
      </c>
      <c r="T23" s="83" t="str">
        <f>[19]Agosto!$F$23</f>
        <v>*</v>
      </c>
      <c r="U23" s="83" t="str">
        <f>[19]Agosto!$F$24</f>
        <v>*</v>
      </c>
      <c r="V23" s="83" t="str">
        <f>[19]Agosto!$F$25</f>
        <v>*</v>
      </c>
      <c r="W23" s="17" t="str">
        <f>[19]Agosto!$F$26</f>
        <v>*</v>
      </c>
      <c r="X23" s="17" t="str">
        <f>[19]Agosto!$F$27</f>
        <v>*</v>
      </c>
      <c r="Y23" s="83" t="str">
        <f>[19]Agosto!$F$28</f>
        <v>*</v>
      </c>
      <c r="Z23" s="83" t="str">
        <f>[19]Agosto!$F$29</f>
        <v>*</v>
      </c>
      <c r="AA23" s="83" t="str">
        <f>[19]Agosto!$F$30</f>
        <v>*</v>
      </c>
      <c r="AB23" s="83" t="str">
        <f>[19]Agosto!$F$31</f>
        <v>*</v>
      </c>
      <c r="AC23" s="17" t="str">
        <f>[19]Agosto!$F$32</f>
        <v>*</v>
      </c>
      <c r="AD23" s="17" t="str">
        <f>[19]Agosto!$F$33</f>
        <v>*</v>
      </c>
      <c r="AE23" s="17" t="str">
        <f>[19]Agosto!$F$34</f>
        <v>*</v>
      </c>
      <c r="AF23" s="17" t="str">
        <f>[19]Agosto!$F$35</f>
        <v>*</v>
      </c>
      <c r="AG23" s="28" t="s">
        <v>142</v>
      </c>
      <c r="AH23" s="31" t="s">
        <v>142</v>
      </c>
    </row>
    <row r="24" spans="1:34" ht="17.100000000000001" customHeight="1" x14ac:dyDescent="0.2">
      <c r="A24" s="15" t="s">
        <v>14</v>
      </c>
      <c r="B24" s="17">
        <f>[20]Agosto!$F$5</f>
        <v>97</v>
      </c>
      <c r="C24" s="17">
        <f>[20]Agosto!$F$6</f>
        <v>95</v>
      </c>
      <c r="D24" s="17">
        <f>[20]Agosto!$F$7</f>
        <v>97</v>
      </c>
      <c r="E24" s="17">
        <f>[20]Agosto!$F$8</f>
        <v>94</v>
      </c>
      <c r="F24" s="17">
        <f>[20]Agosto!$F$9</f>
        <v>93</v>
      </c>
      <c r="G24" s="17">
        <f>[20]Agosto!$F$10</f>
        <v>96</v>
      </c>
      <c r="H24" s="17">
        <f>[20]Agosto!$F$11</f>
        <v>87</v>
      </c>
      <c r="I24" s="17">
        <f>[20]Agosto!$F$12</f>
        <v>88</v>
      </c>
      <c r="J24" s="17">
        <f>[20]Agosto!$F$13</f>
        <v>95</v>
      </c>
      <c r="K24" s="17">
        <f>[20]Agosto!$F$14</f>
        <v>96</v>
      </c>
      <c r="L24" s="17">
        <f>[20]Agosto!$F$15</f>
        <v>93</v>
      </c>
      <c r="M24" s="17">
        <f>[20]Agosto!$F$16</f>
        <v>95</v>
      </c>
      <c r="N24" s="17">
        <f>[20]Agosto!$F$17</f>
        <v>95</v>
      </c>
      <c r="O24" s="17">
        <f>[20]Agosto!$F$18</f>
        <v>82</v>
      </c>
      <c r="P24" s="17">
        <f>[20]Agosto!$F$19</f>
        <v>87</v>
      </c>
      <c r="Q24" s="17">
        <f>[20]Agosto!$F$20</f>
        <v>77</v>
      </c>
      <c r="R24" s="17">
        <f>[20]Agosto!$F$21</f>
        <v>88</v>
      </c>
      <c r="S24" s="17">
        <f>[20]Agosto!$F$22</f>
        <v>89</v>
      </c>
      <c r="T24" s="17">
        <f>[20]Agosto!$F$23</f>
        <v>86</v>
      </c>
      <c r="U24" s="17">
        <f>[20]Agosto!$F$24</f>
        <v>86</v>
      </c>
      <c r="V24" s="17">
        <f>[20]Agosto!$F$25</f>
        <v>80</v>
      </c>
      <c r="W24" s="17">
        <f>[20]Agosto!$F$26</f>
        <v>87</v>
      </c>
      <c r="X24" s="17">
        <f>[20]Agosto!$F$27</f>
        <v>85</v>
      </c>
      <c r="Y24" s="17">
        <f>[20]Agosto!$F$28</f>
        <v>76</v>
      </c>
      <c r="Z24" s="17">
        <f>[20]Agosto!$F$29</f>
        <v>71</v>
      </c>
      <c r="AA24" s="17">
        <f>[20]Agosto!$F$30</f>
        <v>83</v>
      </c>
      <c r="AB24" s="17">
        <f>[20]Agosto!$F$31</f>
        <v>68</v>
      </c>
      <c r="AC24" s="17">
        <f>[20]Agosto!$F$32</f>
        <v>79</v>
      </c>
      <c r="AD24" s="17">
        <f>[20]Agosto!$F$33</f>
        <v>80</v>
      </c>
      <c r="AE24" s="17">
        <f>[20]Agosto!$F$34</f>
        <v>80</v>
      </c>
      <c r="AF24" s="17">
        <f>[20]Agosto!$F$35</f>
        <v>70</v>
      </c>
      <c r="AG24" s="28">
        <f t="shared" si="6"/>
        <v>97</v>
      </c>
      <c r="AH24" s="31">
        <f t="shared" si="7"/>
        <v>86.290322580645167</v>
      </c>
    </row>
    <row r="25" spans="1:34" ht="17.100000000000001" customHeight="1" x14ac:dyDescent="0.2">
      <c r="A25" s="15" t="s">
        <v>15</v>
      </c>
      <c r="B25" s="17">
        <f>[21]Agosto!$F$5</f>
        <v>79</v>
      </c>
      <c r="C25" s="17">
        <f>[21]Agosto!$F$6</f>
        <v>84</v>
      </c>
      <c r="D25" s="17">
        <f>[21]Agosto!$F$7</f>
        <v>54</v>
      </c>
      <c r="E25" s="17">
        <f>[21]Agosto!$F$8</f>
        <v>72</v>
      </c>
      <c r="F25" s="17">
        <f>[21]Agosto!$F$9</f>
        <v>94</v>
      </c>
      <c r="G25" s="17">
        <f>[21]Agosto!$F$10</f>
        <v>91</v>
      </c>
      <c r="H25" s="17">
        <f>[21]Agosto!$F$11</f>
        <v>82</v>
      </c>
      <c r="I25" s="17">
        <f>[21]Agosto!$F$12</f>
        <v>98</v>
      </c>
      <c r="J25" s="17">
        <f>[21]Agosto!$F$13</f>
        <v>100</v>
      </c>
      <c r="K25" s="17">
        <f>[21]Agosto!$F$14</f>
        <v>88</v>
      </c>
      <c r="L25" s="17">
        <f>[21]Agosto!$F$15</f>
        <v>74</v>
      </c>
      <c r="M25" s="17">
        <f>[21]Agosto!$F$16</f>
        <v>69</v>
      </c>
      <c r="N25" s="17">
        <f>[21]Agosto!$F$17</f>
        <v>100</v>
      </c>
      <c r="O25" s="17">
        <f>[21]Agosto!$F$18</f>
        <v>75</v>
      </c>
      <c r="P25" s="17">
        <f>[21]Agosto!$F$19</f>
        <v>91</v>
      </c>
      <c r="Q25" s="17">
        <f>[21]Agosto!$F$20</f>
        <v>89</v>
      </c>
      <c r="R25" s="17">
        <f>[21]Agosto!$F$21</f>
        <v>94</v>
      </c>
      <c r="S25" s="17">
        <f>[21]Agosto!$F$22</f>
        <v>92</v>
      </c>
      <c r="T25" s="17">
        <f>[21]Agosto!$F$23</f>
        <v>87</v>
      </c>
      <c r="U25" s="17">
        <f>[21]Agosto!$F$24</f>
        <v>84</v>
      </c>
      <c r="V25" s="17">
        <f>[21]Agosto!$F$25</f>
        <v>65</v>
      </c>
      <c r="W25" s="17">
        <f>[21]Agosto!$F$26</f>
        <v>62</v>
      </c>
      <c r="X25" s="17">
        <f>[21]Agosto!$F$27</f>
        <v>66</v>
      </c>
      <c r="Y25" s="17">
        <f>[21]Agosto!$F$28</f>
        <v>78</v>
      </c>
      <c r="Z25" s="17">
        <f>[21]Agosto!$F$29</f>
        <v>90</v>
      </c>
      <c r="AA25" s="17">
        <f>[21]Agosto!$F$30</f>
        <v>80</v>
      </c>
      <c r="AB25" s="17">
        <f>[21]Agosto!$F$31</f>
        <v>71</v>
      </c>
      <c r="AC25" s="17">
        <f>[21]Agosto!$F$32</f>
        <v>60</v>
      </c>
      <c r="AD25" s="17">
        <f>[21]Agosto!$F$33</f>
        <v>68</v>
      </c>
      <c r="AE25" s="17">
        <f>[21]Agosto!$F$34</f>
        <v>80</v>
      </c>
      <c r="AF25" s="17">
        <f>[21]Agosto!$F$35</f>
        <v>74</v>
      </c>
      <c r="AG25" s="28">
        <f t="shared" si="6"/>
        <v>100</v>
      </c>
      <c r="AH25" s="31">
        <f t="shared" si="7"/>
        <v>80.354838709677423</v>
      </c>
    </row>
    <row r="26" spans="1:34" ht="17.100000000000001" customHeight="1" x14ac:dyDescent="0.2">
      <c r="A26" s="15" t="s">
        <v>16</v>
      </c>
      <c r="B26" s="17">
        <f>[22]Agosto!$F$5</f>
        <v>80</v>
      </c>
      <c r="C26" s="17">
        <f>[22]Agosto!$F$6</f>
        <v>77</v>
      </c>
      <c r="D26" s="17">
        <f>[22]Agosto!$F$7</f>
        <v>77</v>
      </c>
      <c r="E26" s="17">
        <f>[22]Agosto!$F$8</f>
        <v>80</v>
      </c>
      <c r="F26" s="17">
        <f>[22]Agosto!$F$9</f>
        <v>87</v>
      </c>
      <c r="G26" s="17">
        <f>[22]Agosto!$F$10</f>
        <v>97</v>
      </c>
      <c r="H26" s="17">
        <f>[22]Agosto!$F$11</f>
        <v>90</v>
      </c>
      <c r="I26" s="17">
        <f>[22]Agosto!$F$12</f>
        <v>85</v>
      </c>
      <c r="J26" s="17">
        <f>[22]Agosto!$F$13</f>
        <v>95</v>
      </c>
      <c r="K26" s="17">
        <f>[22]Agosto!$F$14</f>
        <v>93</v>
      </c>
      <c r="L26" s="17">
        <f>[22]Agosto!$F$15</f>
        <v>81</v>
      </c>
      <c r="M26" s="17">
        <f>[22]Agosto!$F$16</f>
        <v>75</v>
      </c>
      <c r="N26" s="17">
        <f>[22]Agosto!$F$17</f>
        <v>95</v>
      </c>
      <c r="O26" s="17">
        <f>[22]Agosto!$F$18</f>
        <v>82</v>
      </c>
      <c r="P26" s="17">
        <f>[22]Agosto!$F$19</f>
        <v>94</v>
      </c>
      <c r="Q26" s="17">
        <f>[22]Agosto!$F$20</f>
        <v>95</v>
      </c>
      <c r="R26" s="17">
        <f>[22]Agosto!$F$21</f>
        <v>93</v>
      </c>
      <c r="S26" s="17">
        <f>[22]Agosto!$F$22</f>
        <v>95</v>
      </c>
      <c r="T26" s="17">
        <f>[22]Agosto!$F$23</f>
        <v>94</v>
      </c>
      <c r="U26" s="17">
        <f>[22]Agosto!$F$24</f>
        <v>91</v>
      </c>
      <c r="V26" s="17">
        <f>[22]Agosto!$F$25</f>
        <v>90</v>
      </c>
      <c r="W26" s="17">
        <f>[22]Agosto!$F$26</f>
        <v>84</v>
      </c>
      <c r="X26" s="17">
        <f>[22]Agosto!$F$27</f>
        <v>65</v>
      </c>
      <c r="Y26" s="17">
        <f>[22]Agosto!$F$28</f>
        <v>73</v>
      </c>
      <c r="Z26" s="17">
        <f>[22]Agosto!$F$29</f>
        <v>75</v>
      </c>
      <c r="AA26" s="17">
        <f>[22]Agosto!$F$30</f>
        <v>64</v>
      </c>
      <c r="AB26" s="17">
        <f>[22]Agosto!$F$31</f>
        <v>65</v>
      </c>
      <c r="AC26" s="17">
        <f>[22]Agosto!$F$32</f>
        <v>82</v>
      </c>
      <c r="AD26" s="17">
        <f>[22]Agosto!$F$33</f>
        <v>78</v>
      </c>
      <c r="AE26" s="17">
        <f>[22]Agosto!$F$34</f>
        <v>90</v>
      </c>
      <c r="AF26" s="17">
        <f>[22]Agosto!$F$35</f>
        <v>69</v>
      </c>
      <c r="AG26" s="28">
        <f t="shared" si="6"/>
        <v>97</v>
      </c>
      <c r="AH26" s="31">
        <f t="shared" si="7"/>
        <v>83.58064516129032</v>
      </c>
    </row>
    <row r="27" spans="1:34" ht="17.100000000000001" customHeight="1" x14ac:dyDescent="0.2">
      <c r="A27" s="15" t="s">
        <v>17</v>
      </c>
      <c r="B27" s="17">
        <f>[23]Agosto!$F$5</f>
        <v>97</v>
      </c>
      <c r="C27" s="17">
        <f>[23]Agosto!$F$6</f>
        <v>94</v>
      </c>
      <c r="D27" s="17">
        <f>[23]Agosto!$F$7</f>
        <v>91</v>
      </c>
      <c r="E27" s="17">
        <f>[23]Agosto!$F$8</f>
        <v>95</v>
      </c>
      <c r="F27" s="17">
        <f>[23]Agosto!$F$9</f>
        <v>97</v>
      </c>
      <c r="G27" s="17">
        <f>[23]Agosto!$F$10</f>
        <v>81</v>
      </c>
      <c r="H27" s="17">
        <f>[23]Agosto!$F$11</f>
        <v>88</v>
      </c>
      <c r="I27" s="17">
        <f>[23]Agosto!$F$12</f>
        <v>94</v>
      </c>
      <c r="J27" s="17">
        <f>[23]Agosto!$F$13</f>
        <v>97</v>
      </c>
      <c r="K27" s="17">
        <f>[23]Agosto!$F$14</f>
        <v>88</v>
      </c>
      <c r="L27" s="17">
        <f>[23]Agosto!$F$15</f>
        <v>88</v>
      </c>
      <c r="M27" s="17">
        <f>[23]Agosto!$F$16</f>
        <v>94</v>
      </c>
      <c r="N27" s="17">
        <f>[23]Agosto!$F$17</f>
        <v>94</v>
      </c>
      <c r="O27" s="17">
        <f>[23]Agosto!$F$18</f>
        <v>86</v>
      </c>
      <c r="P27" s="17">
        <f>[23]Agosto!$F$19</f>
        <v>92</v>
      </c>
      <c r="Q27" s="17">
        <f>[23]Agosto!$F$20</f>
        <v>97</v>
      </c>
      <c r="R27" s="17">
        <f>[23]Agosto!$F$21</f>
        <v>89</v>
      </c>
      <c r="S27" s="17">
        <f>[23]Agosto!$F$22</f>
        <v>97</v>
      </c>
      <c r="T27" s="17">
        <f>[23]Agosto!$F$23</f>
        <v>97</v>
      </c>
      <c r="U27" s="17">
        <f>[23]Agosto!$F$24</f>
        <v>97</v>
      </c>
      <c r="V27" s="17">
        <f>[23]Agosto!$F$25</f>
        <v>93</v>
      </c>
      <c r="W27" s="17">
        <f>[23]Agosto!$F$26</f>
        <v>89</v>
      </c>
      <c r="X27" s="17">
        <f>[23]Agosto!$F$27</f>
        <v>76</v>
      </c>
      <c r="Y27" s="17">
        <f>[23]Agosto!$F$28</f>
        <v>77</v>
      </c>
      <c r="Z27" s="17">
        <f>[23]Agosto!$F$29</f>
        <v>87</v>
      </c>
      <c r="AA27" s="17">
        <f>[23]Agosto!$F$30</f>
        <v>82</v>
      </c>
      <c r="AB27" s="17">
        <f>[23]Agosto!$F$31</f>
        <v>68</v>
      </c>
      <c r="AC27" s="17">
        <f>[23]Agosto!$F$32</f>
        <v>93</v>
      </c>
      <c r="AD27" s="17">
        <f>[23]Agosto!$F$33</f>
        <v>91</v>
      </c>
      <c r="AE27" s="17">
        <f>[23]Agosto!$F$34</f>
        <v>73</v>
      </c>
      <c r="AF27" s="17">
        <f>[23]Agosto!$F$35</f>
        <v>90</v>
      </c>
      <c r="AG27" s="28">
        <f t="shared" si="6"/>
        <v>97</v>
      </c>
      <c r="AH27" s="31">
        <f t="shared" si="7"/>
        <v>89.41935483870968</v>
      </c>
    </row>
    <row r="28" spans="1:34" ht="17.100000000000001" customHeight="1" x14ac:dyDescent="0.2">
      <c r="A28" s="15" t="s">
        <v>18</v>
      </c>
      <c r="B28" s="17">
        <f>[24]Agosto!$F$5</f>
        <v>62</v>
      </c>
      <c r="C28" s="17">
        <f>[24]Agosto!$F$6</f>
        <v>62</v>
      </c>
      <c r="D28" s="17">
        <f>[24]Agosto!$F$7</f>
        <v>57</v>
      </c>
      <c r="E28" s="17">
        <f>[24]Agosto!$F$8</f>
        <v>62</v>
      </c>
      <c r="F28" s="17">
        <f>[24]Agosto!$F$9</f>
        <v>65</v>
      </c>
      <c r="G28" s="17">
        <f>[24]Agosto!$F$10</f>
        <v>67</v>
      </c>
      <c r="H28" s="17">
        <f>[24]Agosto!$F$11</f>
        <v>57</v>
      </c>
      <c r="I28" s="17">
        <f>[24]Agosto!$F$12</f>
        <v>61</v>
      </c>
      <c r="J28" s="17">
        <f>[24]Agosto!$F$13</f>
        <v>65</v>
      </c>
      <c r="K28" s="17">
        <f>[24]Agosto!$F$14</f>
        <v>54</v>
      </c>
      <c r="L28" s="17">
        <f>[24]Agosto!$F$15</f>
        <v>56</v>
      </c>
      <c r="M28" s="17">
        <f>[24]Agosto!$F$16</f>
        <v>67</v>
      </c>
      <c r="N28" s="17">
        <f>[24]Agosto!$F$17</f>
        <v>71</v>
      </c>
      <c r="O28" s="17">
        <f>[24]Agosto!$F$18</f>
        <v>72</v>
      </c>
      <c r="P28" s="17">
        <f>[24]Agosto!$F$19</f>
        <v>72</v>
      </c>
      <c r="Q28" s="17">
        <f>[24]Agosto!$F$20</f>
        <v>63</v>
      </c>
      <c r="R28" s="17">
        <f>[24]Agosto!$F$21</f>
        <v>61</v>
      </c>
      <c r="S28" s="17">
        <f>[24]Agosto!$F$22</f>
        <v>67</v>
      </c>
      <c r="T28" s="17">
        <f>[24]Agosto!$F$23</f>
        <v>62</v>
      </c>
      <c r="U28" s="17">
        <f>[24]Agosto!$F$24</f>
        <v>62</v>
      </c>
      <c r="V28" s="17">
        <f>[24]Agosto!$F$25</f>
        <v>52</v>
      </c>
      <c r="W28" s="17">
        <f>[24]Agosto!$F$26</f>
        <v>55</v>
      </c>
      <c r="X28" s="17">
        <f>[24]Agosto!$F$27</f>
        <v>56</v>
      </c>
      <c r="Y28" s="17">
        <f>[24]Agosto!$F$28</f>
        <v>57</v>
      </c>
      <c r="Z28" s="17">
        <f>[24]Agosto!$F$29</f>
        <v>60</v>
      </c>
      <c r="AA28" s="17">
        <f>[24]Agosto!$F$30</f>
        <v>72</v>
      </c>
      <c r="AB28" s="17">
        <f>[24]Agosto!$F$31</f>
        <v>51</v>
      </c>
      <c r="AC28" s="17">
        <f>[24]Agosto!$F$32</f>
        <v>55</v>
      </c>
      <c r="AD28" s="17">
        <f>[24]Agosto!$F$33</f>
        <v>61</v>
      </c>
      <c r="AE28" s="17">
        <f>[24]Agosto!$F$34</f>
        <v>64</v>
      </c>
      <c r="AF28" s="17">
        <f>[24]Agosto!$F$35</f>
        <v>66</v>
      </c>
      <c r="AG28" s="28">
        <f t="shared" si="6"/>
        <v>72</v>
      </c>
      <c r="AH28" s="31">
        <f t="shared" si="7"/>
        <v>61.741935483870968</v>
      </c>
    </row>
    <row r="29" spans="1:34" ht="17.100000000000001" customHeight="1" x14ac:dyDescent="0.2">
      <c r="A29" s="15" t="s">
        <v>19</v>
      </c>
      <c r="B29" s="17">
        <f>[25]Agosto!$F$5</f>
        <v>85</v>
      </c>
      <c r="C29" s="17">
        <f>[25]Agosto!$F$6</f>
        <v>75</v>
      </c>
      <c r="D29" s="17">
        <f>[25]Agosto!$F$7</f>
        <v>75</v>
      </c>
      <c r="E29" s="17">
        <f>[25]Agosto!$F$8</f>
        <v>84</v>
      </c>
      <c r="F29" s="17">
        <f>[25]Agosto!$F$9</f>
        <v>88</v>
      </c>
      <c r="G29" s="17">
        <f>[25]Agosto!$F$10</f>
        <v>74</v>
      </c>
      <c r="H29" s="17">
        <f>[25]Agosto!$F$11</f>
        <v>79</v>
      </c>
      <c r="I29" s="17">
        <f>[25]Agosto!$F$12</f>
        <v>96</v>
      </c>
      <c r="J29" s="17">
        <f>[25]Agosto!$F$13</f>
        <v>96</v>
      </c>
      <c r="K29" s="17">
        <f>[25]Agosto!$F$14</f>
        <v>90</v>
      </c>
      <c r="L29" s="17">
        <f>[25]Agosto!$F$15</f>
        <v>76</v>
      </c>
      <c r="M29" s="17">
        <f>[25]Agosto!$F$16</f>
        <v>81</v>
      </c>
      <c r="N29" s="17">
        <f>[25]Agosto!$F$17</f>
        <v>94</v>
      </c>
      <c r="O29" s="17">
        <f>[25]Agosto!$F$18</f>
        <v>80</v>
      </c>
      <c r="P29" s="17">
        <f>[25]Agosto!$F$19</f>
        <v>84</v>
      </c>
      <c r="Q29" s="17">
        <f>[25]Agosto!$F$20</f>
        <v>86</v>
      </c>
      <c r="R29" s="17">
        <f>[25]Agosto!$F$21</f>
        <v>88</v>
      </c>
      <c r="S29" s="17">
        <f>[25]Agosto!$F$22</f>
        <v>96</v>
      </c>
      <c r="T29" s="17">
        <f>[25]Agosto!$F$23</f>
        <v>79</v>
      </c>
      <c r="U29" s="17">
        <f>[25]Agosto!$F$24</f>
        <v>82</v>
      </c>
      <c r="V29" s="17">
        <f>[25]Agosto!$F$25</f>
        <v>76</v>
      </c>
      <c r="W29" s="17">
        <f>[25]Agosto!$F$26</f>
        <v>66</v>
      </c>
      <c r="X29" s="17">
        <f>[25]Agosto!$F$27</f>
        <v>67</v>
      </c>
      <c r="Y29" s="17">
        <f>[25]Agosto!$F$28</f>
        <v>61</v>
      </c>
      <c r="Z29" s="17">
        <f>[25]Agosto!$F$29</f>
        <v>76</v>
      </c>
      <c r="AA29" s="17">
        <f>[25]Agosto!$F$30</f>
        <v>79</v>
      </c>
      <c r="AB29" s="17">
        <f>[25]Agosto!$F$31</f>
        <v>76</v>
      </c>
      <c r="AC29" s="17">
        <f>[25]Agosto!$F$32</f>
        <v>72</v>
      </c>
      <c r="AD29" s="17">
        <f>[25]Agosto!$F$33</f>
        <v>61</v>
      </c>
      <c r="AE29" s="17">
        <f>[25]Agosto!$F$34</f>
        <v>75</v>
      </c>
      <c r="AF29" s="17">
        <f>[25]Agosto!$F$35</f>
        <v>72</v>
      </c>
      <c r="AG29" s="28">
        <f t="shared" si="6"/>
        <v>96</v>
      </c>
      <c r="AH29" s="31">
        <f>AVERAGE(B29:AF29)</f>
        <v>79.645161290322577</v>
      </c>
    </row>
    <row r="30" spans="1:34" ht="17.100000000000001" customHeight="1" x14ac:dyDescent="0.2">
      <c r="A30" s="15" t="s">
        <v>31</v>
      </c>
      <c r="B30" s="17">
        <f>[26]Agosto!$F$5</f>
        <v>76</v>
      </c>
      <c r="C30" s="17">
        <f>[26]Agosto!$F$6</f>
        <v>82</v>
      </c>
      <c r="D30" s="17">
        <f>[26]Agosto!$F$7</f>
        <v>65</v>
      </c>
      <c r="E30" s="17">
        <f>[26]Agosto!$F$8</f>
        <v>75</v>
      </c>
      <c r="F30" s="17">
        <f>[26]Agosto!$F$9</f>
        <v>96</v>
      </c>
      <c r="G30" s="17">
        <f>[26]Agosto!$F$10</f>
        <v>76</v>
      </c>
      <c r="H30" s="17">
        <f>[26]Agosto!$F$11</f>
        <v>80</v>
      </c>
      <c r="I30" s="17">
        <f>[26]Agosto!$F$12</f>
        <v>92</v>
      </c>
      <c r="J30" s="17">
        <f>[26]Agosto!$F$13</f>
        <v>96</v>
      </c>
      <c r="K30" s="17">
        <f>[26]Agosto!$F$14</f>
        <v>68</v>
      </c>
      <c r="L30" s="17">
        <f>[26]Agosto!$F$15</f>
        <v>73</v>
      </c>
      <c r="M30" s="17">
        <f>[26]Agosto!$F$16</f>
        <v>79</v>
      </c>
      <c r="N30" s="17">
        <f>[26]Agosto!$F$17</f>
        <v>94</v>
      </c>
      <c r="O30" s="17">
        <f>[26]Agosto!$F$18</f>
        <v>82</v>
      </c>
      <c r="P30" s="17">
        <f>[26]Agosto!$F$19</f>
        <v>92</v>
      </c>
      <c r="Q30" s="17">
        <f>[26]Agosto!$F$20</f>
        <v>93</v>
      </c>
      <c r="R30" s="17">
        <f>[26]Agosto!$F$21</f>
        <v>85</v>
      </c>
      <c r="S30" s="17">
        <f>[26]Agosto!$F$22</f>
        <v>96</v>
      </c>
      <c r="T30" s="17">
        <f>[26]Agosto!$F$23</f>
        <v>88</v>
      </c>
      <c r="U30" s="17">
        <f>[26]Agosto!$F$24</f>
        <v>78</v>
      </c>
      <c r="V30" s="17">
        <f>[26]Agosto!$F$25</f>
        <v>63</v>
      </c>
      <c r="W30" s="17">
        <f>[26]Agosto!$F$26</f>
        <v>66</v>
      </c>
      <c r="X30" s="17">
        <f>[26]Agosto!$F$27</f>
        <v>69</v>
      </c>
      <c r="Y30" s="17">
        <f>[26]Agosto!$F$28</f>
        <v>61</v>
      </c>
      <c r="Z30" s="17">
        <f>[26]Agosto!$F$29</f>
        <v>83</v>
      </c>
      <c r="AA30" s="17">
        <f>[26]Agosto!$F$30</f>
        <v>85</v>
      </c>
      <c r="AB30" s="17">
        <f>[26]Agosto!$F$31</f>
        <v>76</v>
      </c>
      <c r="AC30" s="17">
        <f>[26]Agosto!$F$32</f>
        <v>82</v>
      </c>
      <c r="AD30" s="17">
        <f>[26]Agosto!$F$33</f>
        <v>72</v>
      </c>
      <c r="AE30" s="17">
        <f>[26]Agosto!$F$34</f>
        <v>69</v>
      </c>
      <c r="AF30" s="17">
        <f>[26]Agosto!$F$35</f>
        <v>79</v>
      </c>
      <c r="AG30" s="28">
        <f>MAX(B30:AF30)</f>
        <v>96</v>
      </c>
      <c r="AH30" s="31">
        <f t="shared" si="7"/>
        <v>79.709677419354833</v>
      </c>
    </row>
    <row r="31" spans="1:34" ht="17.100000000000001" customHeight="1" x14ac:dyDescent="0.2">
      <c r="A31" s="15" t="s">
        <v>48</v>
      </c>
      <c r="B31" s="17">
        <f>[27]Agosto!$F$5</f>
        <v>70</v>
      </c>
      <c r="C31" s="17">
        <f>[27]Agosto!$F$6</f>
        <v>74</v>
      </c>
      <c r="D31" s="17">
        <f>[27]Agosto!$F$7</f>
        <v>71</v>
      </c>
      <c r="E31" s="17">
        <f>[27]Agosto!$F$8</f>
        <v>74</v>
      </c>
      <c r="F31" s="17">
        <f>[27]Agosto!$F$9</f>
        <v>70</v>
      </c>
      <c r="G31" s="17">
        <f>[27]Agosto!$F$10</f>
        <v>72</v>
      </c>
      <c r="H31" s="17">
        <f>[27]Agosto!$F$11</f>
        <v>53</v>
      </c>
      <c r="I31" s="17">
        <f>[27]Agosto!$F$12</f>
        <v>88</v>
      </c>
      <c r="J31" s="17">
        <f>[27]Agosto!$F$13</f>
        <v>98</v>
      </c>
      <c r="K31" s="17">
        <f>[27]Agosto!$F$14</f>
        <v>84</v>
      </c>
      <c r="L31" s="17">
        <f>[27]Agosto!$F$15</f>
        <v>75</v>
      </c>
      <c r="M31" s="17">
        <f>[27]Agosto!$F$16</f>
        <v>74</v>
      </c>
      <c r="N31" s="17">
        <f>[27]Agosto!$F$17</f>
        <v>90</v>
      </c>
      <c r="O31" s="17">
        <f>[27]Agosto!$F$18</f>
        <v>95</v>
      </c>
      <c r="P31" s="17">
        <f>[27]Agosto!$F$19</f>
        <v>89</v>
      </c>
      <c r="Q31" s="17">
        <f>[27]Agosto!$F$20</f>
        <v>78</v>
      </c>
      <c r="R31" s="17">
        <f>[27]Agosto!$F$21</f>
        <v>61</v>
      </c>
      <c r="S31" s="17">
        <f>[27]Agosto!$F$22</f>
        <v>72</v>
      </c>
      <c r="T31" s="17">
        <f>[27]Agosto!$F$23</f>
        <v>66</v>
      </c>
      <c r="U31" s="17">
        <f>[27]Agosto!$F$24</f>
        <v>65</v>
      </c>
      <c r="V31" s="17">
        <f>[27]Agosto!$F$25</f>
        <v>65</v>
      </c>
      <c r="W31" s="17">
        <f>[27]Agosto!$F$26</f>
        <v>54</v>
      </c>
      <c r="X31" s="17">
        <f>[27]Agosto!$F$27</f>
        <v>49</v>
      </c>
      <c r="Y31" s="17">
        <f>[27]Agosto!$F$28</f>
        <v>61</v>
      </c>
      <c r="Z31" s="17">
        <f>[27]Agosto!$F$29</f>
        <v>64</v>
      </c>
      <c r="AA31" s="17">
        <f>[27]Agosto!$F$30</f>
        <v>98</v>
      </c>
      <c r="AB31" s="17">
        <f>[27]Agosto!$F$31</f>
        <v>69</v>
      </c>
      <c r="AC31" s="17">
        <f>[27]Agosto!$F$32</f>
        <v>70</v>
      </c>
      <c r="AD31" s="17">
        <f>[27]Agosto!$F$33</f>
        <v>71</v>
      </c>
      <c r="AE31" s="17">
        <f>[27]Agosto!$F$34</f>
        <v>75</v>
      </c>
      <c r="AF31" s="17">
        <f>[27]Agosto!$F$35</f>
        <v>72</v>
      </c>
      <c r="AG31" s="28">
        <f>MAX(B31:AF31)</f>
        <v>98</v>
      </c>
      <c r="AH31" s="31">
        <f>AVERAGE(B31:AF31)</f>
        <v>73.129032258064512</v>
      </c>
    </row>
    <row r="32" spans="1:34" ht="17.100000000000001" customHeight="1" x14ac:dyDescent="0.2">
      <c r="A32" s="15" t="s">
        <v>20</v>
      </c>
      <c r="B32" s="17">
        <f>[28]Agosto!$F$5</f>
        <v>95</v>
      </c>
      <c r="C32" s="17">
        <f>[28]Agosto!$F$6</f>
        <v>95</v>
      </c>
      <c r="D32" s="17">
        <f>[28]Agosto!$F$7</f>
        <v>93</v>
      </c>
      <c r="E32" s="17">
        <f>[28]Agosto!$F$8</f>
        <v>85</v>
      </c>
      <c r="F32" s="17">
        <f>[28]Agosto!$F$9</f>
        <v>82</v>
      </c>
      <c r="G32" s="17">
        <f>[28]Agosto!$F$10</f>
        <v>68</v>
      </c>
      <c r="H32" s="17">
        <f>[28]Agosto!$F$11</f>
        <v>84</v>
      </c>
      <c r="I32" s="17">
        <f>[28]Agosto!$F$12</f>
        <v>84</v>
      </c>
      <c r="J32" s="17">
        <f>[28]Agosto!$F$13</f>
        <v>87</v>
      </c>
      <c r="K32" s="17">
        <f>[28]Agosto!$F$14</f>
        <v>84</v>
      </c>
      <c r="L32" s="17">
        <f>[28]Agosto!$F$15</f>
        <v>77</v>
      </c>
      <c r="M32" s="17">
        <f>[28]Agosto!$F$16</f>
        <v>83</v>
      </c>
      <c r="N32" s="17">
        <f>[28]Agosto!$F$17</f>
        <v>84</v>
      </c>
      <c r="O32" s="17">
        <f>[28]Agosto!$F$18</f>
        <v>92</v>
      </c>
      <c r="P32" s="17">
        <f>[28]Agosto!$F$19</f>
        <v>81</v>
      </c>
      <c r="Q32" s="17">
        <f>[28]Agosto!$F$20</f>
        <v>77</v>
      </c>
      <c r="R32" s="17">
        <f>[28]Agosto!$F$21</f>
        <v>77</v>
      </c>
      <c r="S32" s="17">
        <f>[28]Agosto!$F$22</f>
        <v>89</v>
      </c>
      <c r="T32" s="17">
        <f>[28]Agosto!$F$23</f>
        <v>78</v>
      </c>
      <c r="U32" s="17">
        <f>[28]Agosto!$F$24</f>
        <v>73</v>
      </c>
      <c r="V32" s="17">
        <f>[28]Agosto!$F$25</f>
        <v>75</v>
      </c>
      <c r="W32" s="17">
        <f>[28]Agosto!$F$26</f>
        <v>85</v>
      </c>
      <c r="X32" s="17">
        <f>[28]Agosto!$F$27</f>
        <v>78</v>
      </c>
      <c r="Y32" s="17">
        <f>[28]Agosto!$F$28</f>
        <v>82</v>
      </c>
      <c r="Z32" s="17">
        <f>[28]Agosto!$F$29</f>
        <v>65</v>
      </c>
      <c r="AA32" s="17">
        <f>[28]Agosto!$F$30</f>
        <v>82</v>
      </c>
      <c r="AB32" s="17">
        <f>[28]Agosto!$F$31</f>
        <v>55</v>
      </c>
      <c r="AC32" s="17">
        <f>[28]Agosto!$F$32</f>
        <v>78</v>
      </c>
      <c r="AD32" s="17">
        <f>[28]Agosto!$F$33</f>
        <v>68</v>
      </c>
      <c r="AE32" s="17">
        <f>[28]Agosto!$F$34</f>
        <v>72</v>
      </c>
      <c r="AF32" s="17">
        <f>[28]Agosto!$F$35</f>
        <v>71</v>
      </c>
      <c r="AG32" s="28">
        <f>MAX(B32:AF32)</f>
        <v>95</v>
      </c>
      <c r="AH32" s="31">
        <f>AVERAGE(B32:AF32)</f>
        <v>79.967741935483872</v>
      </c>
    </row>
    <row r="33" spans="1:35" s="5" customFormat="1" ht="17.100000000000001" customHeight="1" x14ac:dyDescent="0.2">
      <c r="A33" s="24" t="s">
        <v>33</v>
      </c>
      <c r="B33" s="25">
        <f t="shared" ref="B33:AG33" si="10">MAX(B5:B32)</f>
        <v>100</v>
      </c>
      <c r="C33" s="25">
        <f t="shared" si="10"/>
        <v>100</v>
      </c>
      <c r="D33" s="25">
        <f t="shared" si="10"/>
        <v>99</v>
      </c>
      <c r="E33" s="25">
        <f t="shared" si="10"/>
        <v>100</v>
      </c>
      <c r="F33" s="25">
        <f t="shared" si="10"/>
        <v>100</v>
      </c>
      <c r="G33" s="25">
        <f t="shared" si="10"/>
        <v>100</v>
      </c>
      <c r="H33" s="25">
        <f t="shared" si="10"/>
        <v>100</v>
      </c>
      <c r="I33" s="25">
        <f t="shared" si="10"/>
        <v>100</v>
      </c>
      <c r="J33" s="25">
        <f t="shared" si="10"/>
        <v>100</v>
      </c>
      <c r="K33" s="25">
        <f t="shared" si="10"/>
        <v>100</v>
      </c>
      <c r="L33" s="25">
        <f t="shared" si="10"/>
        <v>100</v>
      </c>
      <c r="M33" s="25">
        <f t="shared" si="10"/>
        <v>100</v>
      </c>
      <c r="N33" s="25">
        <f t="shared" si="10"/>
        <v>100</v>
      </c>
      <c r="O33" s="25">
        <f t="shared" si="10"/>
        <v>100</v>
      </c>
      <c r="P33" s="25">
        <f t="shared" si="10"/>
        <v>100</v>
      </c>
      <c r="Q33" s="25">
        <f t="shared" si="10"/>
        <v>100</v>
      </c>
      <c r="R33" s="25">
        <f t="shared" si="10"/>
        <v>100</v>
      </c>
      <c r="S33" s="25">
        <f t="shared" si="10"/>
        <v>100</v>
      </c>
      <c r="T33" s="25">
        <f t="shared" si="10"/>
        <v>99</v>
      </c>
      <c r="U33" s="25">
        <f t="shared" si="10"/>
        <v>100</v>
      </c>
      <c r="V33" s="25">
        <f t="shared" si="10"/>
        <v>100</v>
      </c>
      <c r="W33" s="25">
        <f t="shared" si="10"/>
        <v>100</v>
      </c>
      <c r="X33" s="25">
        <f t="shared" si="10"/>
        <v>98</v>
      </c>
      <c r="Y33" s="25">
        <f t="shared" si="10"/>
        <v>93</v>
      </c>
      <c r="Z33" s="25">
        <f t="shared" si="10"/>
        <v>97</v>
      </c>
      <c r="AA33" s="25">
        <f t="shared" si="10"/>
        <v>100</v>
      </c>
      <c r="AB33" s="25">
        <f t="shared" si="10"/>
        <v>92</v>
      </c>
      <c r="AC33" s="25">
        <f t="shared" si="10"/>
        <v>100</v>
      </c>
      <c r="AD33" s="25">
        <f t="shared" si="10"/>
        <v>100</v>
      </c>
      <c r="AE33" s="25">
        <f t="shared" si="10"/>
        <v>100</v>
      </c>
      <c r="AF33" s="25">
        <f t="shared" si="10"/>
        <v>96</v>
      </c>
      <c r="AG33" s="28">
        <f t="shared" si="10"/>
        <v>100</v>
      </c>
      <c r="AH33" s="35">
        <f>AVERAGE(AH5:AH32)</f>
        <v>81.06157194060421</v>
      </c>
      <c r="AI33" s="8"/>
    </row>
    <row r="34" spans="1:35" x14ac:dyDescent="0.2">
      <c r="AD34" s="9"/>
      <c r="AE34" s="1"/>
      <c r="AF34"/>
      <c r="AG34"/>
      <c r="AH34"/>
      <c r="AI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  <c r="AI35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 t="s">
        <v>51</v>
      </c>
      <c r="AI37" s="2"/>
    </row>
    <row r="48" spans="1:35" x14ac:dyDescent="0.2">
      <c r="AG48" s="9" t="s">
        <v>51</v>
      </c>
    </row>
  </sheetData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Z39" sqref="Z39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s="4" customFormat="1" ht="20.100000000000001" customHeight="1" x14ac:dyDescent="0.2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4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40</v>
      </c>
      <c r="AH3" s="34" t="s">
        <v>38</v>
      </c>
    </row>
    <row r="4" spans="1:34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34" t="s">
        <v>37</v>
      </c>
    </row>
    <row r="5" spans="1:34" s="5" customFormat="1" ht="20.100000000000001" customHeight="1" x14ac:dyDescent="0.2">
      <c r="A5" s="15" t="s">
        <v>44</v>
      </c>
      <c r="B5" s="17">
        <f>[1]Agosto!$G$5</f>
        <v>17</v>
      </c>
      <c r="C5" s="17">
        <f>[1]Agosto!$G$6</f>
        <v>14</v>
      </c>
      <c r="D5" s="17">
        <f>[1]Agosto!$G$7</f>
        <v>15</v>
      </c>
      <c r="E5" s="17">
        <f>[1]Agosto!$G$8</f>
        <v>21</v>
      </c>
      <c r="F5" s="17">
        <f>[1]Agosto!$G$9</f>
        <v>24</v>
      </c>
      <c r="G5" s="17">
        <f>[1]Agosto!$G$10</f>
        <v>27</v>
      </c>
      <c r="H5" s="17">
        <f>[1]Agosto!$G$11</f>
        <v>21</v>
      </c>
      <c r="I5" s="17">
        <f>[1]Agosto!$G$12</f>
        <v>19</v>
      </c>
      <c r="J5" s="17">
        <f>[1]Agosto!$G$13</f>
        <v>20</v>
      </c>
      <c r="K5" s="17">
        <f>[1]Agosto!$G$14</f>
        <v>14</v>
      </c>
      <c r="L5" s="17">
        <f>[1]Agosto!$G$15</f>
        <v>16</v>
      </c>
      <c r="M5" s="17">
        <f>[1]Agosto!$G$16</f>
        <v>22</v>
      </c>
      <c r="N5" s="17">
        <f>[1]Agosto!$G$17</f>
        <v>53</v>
      </c>
      <c r="O5" s="17">
        <f>[1]Agosto!$G$18</f>
        <v>40</v>
      </c>
      <c r="P5" s="17">
        <f>[1]Agosto!$G$19</f>
        <v>27</v>
      </c>
      <c r="Q5" s="17">
        <f>[1]Agosto!$G$20</f>
        <v>23</v>
      </c>
      <c r="R5" s="17">
        <f>[1]Agosto!$G$21</f>
        <v>25</v>
      </c>
      <c r="S5" s="17">
        <f>[1]Agosto!$G$22</f>
        <v>27</v>
      </c>
      <c r="T5" s="17">
        <f>[1]Agosto!$G$23</f>
        <v>18</v>
      </c>
      <c r="U5" s="17">
        <f>[1]Agosto!$G$24</f>
        <v>15</v>
      </c>
      <c r="V5" s="17">
        <f>[1]Agosto!$G$25</f>
        <v>15</v>
      </c>
      <c r="W5" s="17">
        <f>[1]Agosto!$G$26</f>
        <v>14</v>
      </c>
      <c r="X5" s="17">
        <f>[1]Agosto!$G$27</f>
        <v>12</v>
      </c>
      <c r="Y5" s="17">
        <f>[1]Agosto!$G$28</f>
        <v>13</v>
      </c>
      <c r="Z5" s="17">
        <f>[1]Agosto!$G$29</f>
        <v>14</v>
      </c>
      <c r="AA5" s="17">
        <f>[1]Agosto!$G$30</f>
        <v>26</v>
      </c>
      <c r="AB5" s="17">
        <f>[1]Agosto!$G$31</f>
        <v>19</v>
      </c>
      <c r="AC5" s="17">
        <f>[1]Agosto!$G$32</f>
        <v>21</v>
      </c>
      <c r="AD5" s="17">
        <f>[1]Agosto!$G$33</f>
        <v>22</v>
      </c>
      <c r="AE5" s="17">
        <f>[1]Agosto!$G$34</f>
        <v>21</v>
      </c>
      <c r="AF5" s="17">
        <f>[1]Agosto!$G$35</f>
        <v>15</v>
      </c>
      <c r="AG5" s="27">
        <f>MIN(B5:AF5)</f>
        <v>12</v>
      </c>
      <c r="AH5" s="30">
        <f>AVERAGE(B5:AF5)</f>
        <v>20.967741935483872</v>
      </c>
    </row>
    <row r="6" spans="1:34" ht="17.100000000000001" customHeight="1" x14ac:dyDescent="0.2">
      <c r="A6" s="15" t="s">
        <v>0</v>
      </c>
      <c r="B6" s="17">
        <f>[2]Agosto!$G$5</f>
        <v>30</v>
      </c>
      <c r="C6" s="17">
        <f>[2]Agosto!$G$6</f>
        <v>25</v>
      </c>
      <c r="D6" s="17">
        <f>[2]Agosto!$G$7</f>
        <v>20</v>
      </c>
      <c r="E6" s="17">
        <f>[2]Agosto!$G$8</f>
        <v>30</v>
      </c>
      <c r="F6" s="17">
        <f>[2]Agosto!$G$9</f>
        <v>38</v>
      </c>
      <c r="G6" s="17">
        <f>[2]Agosto!$G$10</f>
        <v>38</v>
      </c>
      <c r="H6" s="17">
        <f>[2]Agosto!$G$11</f>
        <v>30</v>
      </c>
      <c r="I6" s="17">
        <f>[2]Agosto!$G$12</f>
        <v>62</v>
      </c>
      <c r="J6" s="17">
        <f>[2]Agosto!$G$13</f>
        <v>42</v>
      </c>
      <c r="K6" s="17">
        <f>[2]Agosto!$G$14</f>
        <v>33</v>
      </c>
      <c r="L6" s="17">
        <f>[2]Agosto!$G$15</f>
        <v>33</v>
      </c>
      <c r="M6" s="17">
        <f>[2]Agosto!$G$16</f>
        <v>39</v>
      </c>
      <c r="N6" s="17">
        <f>[2]Agosto!$G$17</f>
        <v>37</v>
      </c>
      <c r="O6" s="17">
        <f>[2]Agosto!$G$18</f>
        <v>50</v>
      </c>
      <c r="P6" s="17">
        <f>[2]Agosto!$G$19</f>
        <v>58</v>
      </c>
      <c r="Q6" s="17">
        <f>[2]Agosto!$G$20</f>
        <v>41</v>
      </c>
      <c r="R6" s="17">
        <f>[2]Agosto!$G$21</f>
        <v>67</v>
      </c>
      <c r="S6" s="17">
        <f>[2]Agosto!$G$22</f>
        <v>39</v>
      </c>
      <c r="T6" s="17">
        <f>[2]Agosto!$G$23</f>
        <v>29</v>
      </c>
      <c r="U6" s="17">
        <f>[2]Agosto!$G$24</f>
        <v>23</v>
      </c>
      <c r="V6" s="17">
        <f>[2]Agosto!$G$25</f>
        <v>23</v>
      </c>
      <c r="W6" s="17">
        <f>[2]Agosto!$G$26</f>
        <v>24</v>
      </c>
      <c r="X6" s="17">
        <f>[2]Agosto!$G$27</f>
        <v>20</v>
      </c>
      <c r="Y6" s="17">
        <f>[2]Agosto!$G$28</f>
        <v>23</v>
      </c>
      <c r="Z6" s="17">
        <f>[2]Agosto!$G$29</f>
        <v>46</v>
      </c>
      <c r="AA6" s="17">
        <f>[2]Agosto!$G$30</f>
        <v>23</v>
      </c>
      <c r="AB6" s="17">
        <f>[2]Agosto!$G$31</f>
        <v>24</v>
      </c>
      <c r="AC6" s="17">
        <f>[2]Agosto!$G$32</f>
        <v>24</v>
      </c>
      <c r="AD6" s="17">
        <f>[2]Agosto!$G$33</f>
        <v>26</v>
      </c>
      <c r="AE6" s="17">
        <f>[2]Agosto!$G$34</f>
        <v>29</v>
      </c>
      <c r="AF6" s="17">
        <f>[2]Agosto!$G$35</f>
        <v>25</v>
      </c>
      <c r="AG6" s="28">
        <f>MIN(B6:AF6)</f>
        <v>20</v>
      </c>
      <c r="AH6" s="31">
        <f t="shared" ref="AH6:AH17" si="1">AVERAGE(B6:AF6)</f>
        <v>33.903225806451616</v>
      </c>
    </row>
    <row r="7" spans="1:34" ht="17.100000000000001" customHeight="1" x14ac:dyDescent="0.2">
      <c r="A7" s="15" t="s">
        <v>1</v>
      </c>
      <c r="B7" s="83" t="str">
        <f>[3]Agosto!$G$5</f>
        <v>*</v>
      </c>
      <c r="C7" s="83" t="str">
        <f>[3]Agosto!$G$6</f>
        <v>*</v>
      </c>
      <c r="D7" s="83" t="str">
        <f>[3]Agosto!$G$7</f>
        <v>*</v>
      </c>
      <c r="E7" s="83" t="str">
        <f>[3]Agosto!$G$8</f>
        <v>*</v>
      </c>
      <c r="F7" s="83" t="str">
        <f>[3]Agosto!$G$9</f>
        <v>*</v>
      </c>
      <c r="G7" s="83" t="str">
        <f>[3]Agosto!$G$10</f>
        <v>*</v>
      </c>
      <c r="H7" s="83" t="str">
        <f>[3]Agosto!$G$11</f>
        <v>*</v>
      </c>
      <c r="I7" s="83" t="str">
        <f>[3]Agosto!$G$12</f>
        <v>*</v>
      </c>
      <c r="J7" s="83" t="str">
        <f>[3]Agosto!$G$13</f>
        <v>*</v>
      </c>
      <c r="K7" s="83" t="str">
        <f>[3]Agosto!$G$14</f>
        <v>*</v>
      </c>
      <c r="L7" s="83" t="str">
        <f>[3]Agosto!$G$15</f>
        <v>*</v>
      </c>
      <c r="M7" s="83" t="str">
        <f>[3]Agosto!$G$16</f>
        <v>*</v>
      </c>
      <c r="N7" s="83" t="str">
        <f>[3]Agosto!$G$17</f>
        <v>*</v>
      </c>
      <c r="O7" s="83" t="str">
        <f>[3]Agosto!$G$18</f>
        <v>*</v>
      </c>
      <c r="P7" s="83" t="str">
        <f>[3]Agosto!$G$19</f>
        <v>*</v>
      </c>
      <c r="Q7" s="83" t="str">
        <f>[3]Agosto!$G$20</f>
        <v>*</v>
      </c>
      <c r="R7" s="83" t="str">
        <f>[3]Agosto!$G$21</f>
        <v>*</v>
      </c>
      <c r="S7" s="83" t="str">
        <f>[3]Agosto!$G$22</f>
        <v>*</v>
      </c>
      <c r="T7" s="83" t="str">
        <f>[3]Agosto!$G$23</f>
        <v>*</v>
      </c>
      <c r="U7" s="83" t="str">
        <f>[3]Agosto!$G$24</f>
        <v>*</v>
      </c>
      <c r="V7" s="83" t="str">
        <f>[3]Agosto!$G$25</f>
        <v>*</v>
      </c>
      <c r="W7" s="83" t="str">
        <f>[3]Agosto!$G$26</f>
        <v>*</v>
      </c>
      <c r="X7" s="83" t="str">
        <f>[3]Agosto!$G$27</f>
        <v>*</v>
      </c>
      <c r="Y7" s="17" t="str">
        <f>[3]Agosto!$G$28</f>
        <v>*</v>
      </c>
      <c r="Z7" s="17">
        <f>[3]Agosto!$G$29</f>
        <v>39</v>
      </c>
      <c r="AA7" s="17">
        <f>[3]Agosto!$G$30</f>
        <v>27</v>
      </c>
      <c r="AB7" s="17">
        <f>[3]Agosto!$G$31</f>
        <v>27</v>
      </c>
      <c r="AC7" s="17">
        <f>[3]Agosto!$G$32</f>
        <v>28</v>
      </c>
      <c r="AD7" s="17">
        <f>[3]Agosto!$G$33</f>
        <v>29</v>
      </c>
      <c r="AE7" s="17">
        <f>[3]Agosto!$G$34</f>
        <v>30</v>
      </c>
      <c r="AF7" s="17">
        <f>[3]Agosto!$G$35</f>
        <v>35</v>
      </c>
      <c r="AG7" s="28">
        <f>MIN(B7:AF7)</f>
        <v>27</v>
      </c>
      <c r="AH7" s="31">
        <f t="shared" si="1"/>
        <v>30.714285714285715</v>
      </c>
    </row>
    <row r="8" spans="1:34" ht="17.100000000000001" customHeight="1" x14ac:dyDescent="0.2">
      <c r="A8" s="15" t="s">
        <v>79</v>
      </c>
      <c r="B8" s="17">
        <f>[4]Agosto!$G$5</f>
        <v>24</v>
      </c>
      <c r="C8" s="17">
        <f>[4]Agosto!$G$6</f>
        <v>24</v>
      </c>
      <c r="D8" s="17">
        <f>[4]Agosto!$G$7</f>
        <v>19</v>
      </c>
      <c r="E8" s="17">
        <f>[4]Agosto!$G$8</f>
        <v>20</v>
      </c>
      <c r="F8" s="17">
        <f>[4]Agosto!$G$9</f>
        <v>39</v>
      </c>
      <c r="G8" s="17">
        <f>[4]Agosto!$G$10</f>
        <v>37</v>
      </c>
      <c r="H8" s="17">
        <f>[4]Agosto!$G$11</f>
        <v>35</v>
      </c>
      <c r="I8" s="17">
        <f>[4]Agosto!$G$12</f>
        <v>25</v>
      </c>
      <c r="J8" s="17">
        <f>[4]Agosto!$G$13</f>
        <v>38</v>
      </c>
      <c r="K8" s="17">
        <f>[4]Agosto!$G$14</f>
        <v>23</v>
      </c>
      <c r="L8" s="17">
        <f>[4]Agosto!$G$15</f>
        <v>24</v>
      </c>
      <c r="M8" s="17">
        <f>[4]Agosto!$G$16</f>
        <v>27</v>
      </c>
      <c r="N8" s="17">
        <f>[4]Agosto!$G$17</f>
        <v>44</v>
      </c>
      <c r="O8" s="17">
        <f>[4]Agosto!$G$18</f>
        <v>48</v>
      </c>
      <c r="P8" s="17">
        <f>[4]Agosto!$G$19</f>
        <v>44</v>
      </c>
      <c r="Q8" s="17">
        <f>[4]Agosto!$G$20</f>
        <v>30</v>
      </c>
      <c r="R8" s="17">
        <f>[4]Agosto!$G$21</f>
        <v>36</v>
      </c>
      <c r="S8" s="17">
        <f>[4]Agosto!$G$22</f>
        <v>31</v>
      </c>
      <c r="T8" s="17">
        <f>[4]Agosto!$G$23</f>
        <v>36</v>
      </c>
      <c r="U8" s="17">
        <f>[4]Agosto!$G$24</f>
        <v>20</v>
      </c>
      <c r="V8" s="17">
        <f>[4]Agosto!$G$25</f>
        <v>21</v>
      </c>
      <c r="W8" s="17">
        <f>[4]Agosto!$G$26</f>
        <v>22</v>
      </c>
      <c r="X8" s="17">
        <f>[4]Agosto!$G$27</f>
        <v>18</v>
      </c>
      <c r="Y8" s="17">
        <f>[4]Agosto!$G$28</f>
        <v>14</v>
      </c>
      <c r="Z8" s="17">
        <f>[4]Agosto!$G$29</f>
        <v>19</v>
      </c>
      <c r="AA8" s="17">
        <f>[4]Agosto!$G$30</f>
        <v>24</v>
      </c>
      <c r="AB8" s="17">
        <f>[4]Agosto!$G$31</f>
        <v>18</v>
      </c>
      <c r="AC8" s="17">
        <f>[4]Agosto!$G$32</f>
        <v>22</v>
      </c>
      <c r="AD8" s="17">
        <f>[4]Agosto!$G$33</f>
        <v>31</v>
      </c>
      <c r="AE8" s="17">
        <f>[4]Agosto!$G$34</f>
        <v>31</v>
      </c>
      <c r="AF8" s="17">
        <f>[4]Agosto!$G$35</f>
        <v>18</v>
      </c>
      <c r="AG8" s="79">
        <f t="shared" ref="AG8:AG17" si="2">MIN(B8:AF8)</f>
        <v>14</v>
      </c>
      <c r="AH8" s="31">
        <f t="shared" si="1"/>
        <v>27.806451612903224</v>
      </c>
    </row>
    <row r="9" spans="1:34" ht="17.100000000000001" customHeight="1" x14ac:dyDescent="0.2">
      <c r="A9" s="15" t="s">
        <v>45</v>
      </c>
      <c r="B9" s="17">
        <f>[5]Agosto!$G$5</f>
        <v>33</v>
      </c>
      <c r="C9" s="17">
        <f>[5]Agosto!$G$6</f>
        <v>31</v>
      </c>
      <c r="D9" s="17">
        <f>[5]Agosto!$G$7</f>
        <v>27</v>
      </c>
      <c r="E9" s="17">
        <f>[5]Agosto!$G$8</f>
        <v>34</v>
      </c>
      <c r="F9" s="17">
        <f>[5]Agosto!$G$9</f>
        <v>42</v>
      </c>
      <c r="G9" s="17">
        <f>[5]Agosto!$G$10</f>
        <v>32</v>
      </c>
      <c r="H9" s="17">
        <f>[5]Agosto!$G$11</f>
        <v>39</v>
      </c>
      <c r="I9" s="17">
        <f>[5]Agosto!$G$12</f>
        <v>74</v>
      </c>
      <c r="J9" s="17">
        <f>[5]Agosto!$G$13</f>
        <v>39</v>
      </c>
      <c r="K9" s="17">
        <f>[5]Agosto!$G$14</f>
        <v>31</v>
      </c>
      <c r="L9" s="17">
        <f>[5]Agosto!$G$15</f>
        <v>41</v>
      </c>
      <c r="M9" s="17">
        <f>[5]Agosto!$G$16</f>
        <v>38</v>
      </c>
      <c r="N9" s="83">
        <f>[5]Agosto!$G$17</f>
        <v>46</v>
      </c>
      <c r="O9" s="17">
        <f>[5]Agosto!$G$18</f>
        <v>44</v>
      </c>
      <c r="P9" s="83">
        <f>[5]Agosto!$G$19</f>
        <v>50</v>
      </c>
      <c r="Q9" s="17">
        <f>[5]Agosto!$G$20</f>
        <v>43</v>
      </c>
      <c r="R9" s="17">
        <f>[5]Agosto!$G$21</f>
        <v>50</v>
      </c>
      <c r="S9" s="17">
        <f>[5]Agosto!$G$22</f>
        <v>38</v>
      </c>
      <c r="T9" s="17">
        <f>[5]Agosto!$G$23</f>
        <v>32</v>
      </c>
      <c r="U9" s="17">
        <f>[5]Agosto!$G$24</f>
        <v>25</v>
      </c>
      <c r="V9" s="17">
        <f>[5]Agosto!$G$25</f>
        <v>27</v>
      </c>
      <c r="W9" s="17">
        <f>[5]Agosto!$G$26</f>
        <v>28</v>
      </c>
      <c r="X9" s="17">
        <f>[5]Agosto!$G$27</f>
        <v>27</v>
      </c>
      <c r="Y9" s="17">
        <f>[5]Agosto!$G$28</f>
        <v>32</v>
      </c>
      <c r="Z9" s="17">
        <f>[5]Agosto!$G$29</f>
        <v>49</v>
      </c>
      <c r="AA9" s="17">
        <f>[5]Agosto!$G$30</f>
        <v>24</v>
      </c>
      <c r="AB9" s="17">
        <f>[5]Agosto!$G$31</f>
        <v>30</v>
      </c>
      <c r="AC9" s="17">
        <f>[5]Agosto!$G$32</f>
        <v>27</v>
      </c>
      <c r="AD9" s="17">
        <f>[5]Agosto!$G$33</f>
        <v>29</v>
      </c>
      <c r="AE9" s="17">
        <f>[5]Agosto!$G$34</f>
        <v>31</v>
      </c>
      <c r="AF9" s="17">
        <f>[5]Agosto!$G$35</f>
        <v>31</v>
      </c>
      <c r="AG9" s="28">
        <f t="shared" ref="AG9" si="3">MIN(B9:AF9)</f>
        <v>24</v>
      </c>
      <c r="AH9" s="31">
        <f t="shared" ref="AH9" si="4">AVERAGE(B9:AF9)</f>
        <v>36.258064516129032</v>
      </c>
    </row>
    <row r="10" spans="1:34" ht="17.100000000000001" customHeight="1" x14ac:dyDescent="0.2">
      <c r="A10" s="15" t="s">
        <v>2</v>
      </c>
      <c r="B10" s="17">
        <f>[6]Agosto!$G$5</f>
        <v>25</v>
      </c>
      <c r="C10" s="17">
        <f>[6]Agosto!$G$6</f>
        <v>22</v>
      </c>
      <c r="D10" s="17">
        <f>[6]Agosto!$G$7</f>
        <v>22</v>
      </c>
      <c r="E10" s="17">
        <f>[6]Agosto!$G$8</f>
        <v>26</v>
      </c>
      <c r="F10" s="17">
        <f>[6]Agosto!$G$9</f>
        <v>25</v>
      </c>
      <c r="G10" s="17">
        <f>[6]Agosto!$G$10</f>
        <v>25</v>
      </c>
      <c r="H10" s="17">
        <f>[6]Agosto!$G$11</f>
        <v>23</v>
      </c>
      <c r="I10" s="17">
        <f>[6]Agosto!$G$12</f>
        <v>23</v>
      </c>
      <c r="J10" s="17">
        <f>[6]Agosto!$G$13</f>
        <v>28</v>
      </c>
      <c r="K10" s="17">
        <f>[6]Agosto!$G$14</f>
        <v>17</v>
      </c>
      <c r="L10" s="17">
        <f>[6]Agosto!$G$15</f>
        <v>24</v>
      </c>
      <c r="M10" s="17">
        <f>[6]Agosto!$G$16</f>
        <v>34</v>
      </c>
      <c r="N10" s="17">
        <f>[6]Agosto!$G$17</f>
        <v>61</v>
      </c>
      <c r="O10" s="17">
        <f>[6]Agosto!$G$18</f>
        <v>57</v>
      </c>
      <c r="P10" s="17">
        <f>[6]Agosto!$G$19</f>
        <v>34</v>
      </c>
      <c r="Q10" s="17">
        <f>[6]Agosto!$G$20</f>
        <v>26</v>
      </c>
      <c r="R10" s="17">
        <f>[6]Agosto!$G$21</f>
        <v>26</v>
      </c>
      <c r="S10" s="17">
        <f>[6]Agosto!$G$22</f>
        <v>30</v>
      </c>
      <c r="T10" s="17">
        <f>[6]Agosto!$G$23</f>
        <v>24</v>
      </c>
      <c r="U10" s="17">
        <f>[6]Agosto!$G$24</f>
        <v>18</v>
      </c>
      <c r="V10" s="17">
        <f>[6]Agosto!$G$25</f>
        <v>19</v>
      </c>
      <c r="W10" s="17">
        <f>[6]Agosto!$G$26</f>
        <v>19</v>
      </c>
      <c r="X10" s="17">
        <f>[6]Agosto!$G$27</f>
        <v>18</v>
      </c>
      <c r="Y10" s="17">
        <f>[6]Agosto!$G$28</f>
        <v>19</v>
      </c>
      <c r="Z10" s="17">
        <f>[6]Agosto!$G$29</f>
        <v>28</v>
      </c>
      <c r="AA10" s="17">
        <f>[6]Agosto!$G$30</f>
        <v>31</v>
      </c>
      <c r="AB10" s="17">
        <f>[6]Agosto!$G$31</f>
        <v>24</v>
      </c>
      <c r="AC10" s="17">
        <f>[6]Agosto!$G$32</f>
        <v>28</v>
      </c>
      <c r="AD10" s="17">
        <f>[6]Agosto!$G$33</f>
        <v>28</v>
      </c>
      <c r="AE10" s="17">
        <f>[6]Agosto!$G$34</f>
        <v>24</v>
      </c>
      <c r="AF10" s="17">
        <f>[6]Agosto!$G$35</f>
        <v>29</v>
      </c>
      <c r="AG10" s="28">
        <f t="shared" si="2"/>
        <v>17</v>
      </c>
      <c r="AH10" s="31">
        <f t="shared" si="1"/>
        <v>27</v>
      </c>
    </row>
    <row r="11" spans="1:34" ht="17.100000000000001" customHeight="1" x14ac:dyDescent="0.2">
      <c r="A11" s="15" t="s">
        <v>3</v>
      </c>
      <c r="B11" s="17">
        <f>[7]Agosto!$G$5</f>
        <v>18</v>
      </c>
      <c r="C11" s="17">
        <f>[7]Agosto!$G$6</f>
        <v>17</v>
      </c>
      <c r="D11" s="17">
        <f>[7]Agosto!$G$7</f>
        <v>17</v>
      </c>
      <c r="E11" s="17">
        <f>[7]Agosto!$G$8</f>
        <v>19</v>
      </c>
      <c r="F11" s="17">
        <f>[7]Agosto!$G$9</f>
        <v>22</v>
      </c>
      <c r="G11" s="17">
        <f>[7]Agosto!$G$10</f>
        <v>24</v>
      </c>
      <c r="H11" s="17">
        <f>[7]Agosto!$G$11</f>
        <v>24</v>
      </c>
      <c r="I11" s="17">
        <f>[7]Agosto!$G$12</f>
        <v>18</v>
      </c>
      <c r="J11" s="17">
        <f>[7]Agosto!$G$13</f>
        <v>15</v>
      </c>
      <c r="K11" s="17">
        <f>[7]Agosto!$G$14</f>
        <v>18</v>
      </c>
      <c r="L11" s="17">
        <f>[7]Agosto!$G$15</f>
        <v>18</v>
      </c>
      <c r="M11" s="17">
        <f>[7]Agosto!$G$16</f>
        <v>21</v>
      </c>
      <c r="N11" s="17">
        <f>[7]Agosto!$G$17</f>
        <v>36</v>
      </c>
      <c r="O11" s="17">
        <f>[7]Agosto!$G$18</f>
        <v>44</v>
      </c>
      <c r="P11" s="17">
        <f>[7]Agosto!$G$19</f>
        <v>23</v>
      </c>
      <c r="Q11" s="17">
        <f>[7]Agosto!$G$20</f>
        <v>27</v>
      </c>
      <c r="R11" s="17">
        <f>[7]Agosto!$G$21</f>
        <v>25</v>
      </c>
      <c r="S11" s="17">
        <f>[7]Agosto!$G$22</f>
        <v>28</v>
      </c>
      <c r="T11" s="17">
        <f>[7]Agosto!$G$23</f>
        <v>22</v>
      </c>
      <c r="U11" s="17">
        <f>[7]Agosto!$G$24</f>
        <v>21</v>
      </c>
      <c r="V11" s="17">
        <f>[7]Agosto!$G$25</f>
        <v>20</v>
      </c>
      <c r="W11" s="17">
        <f>[7]Agosto!$G$26</f>
        <v>17</v>
      </c>
      <c r="X11" s="17">
        <f>[7]Agosto!$G$27</f>
        <v>17</v>
      </c>
      <c r="Y11" s="17">
        <f>[7]Agosto!$G$28</f>
        <v>15</v>
      </c>
      <c r="Z11" s="17">
        <f>[7]Agosto!$G$29</f>
        <v>13</v>
      </c>
      <c r="AA11" s="17">
        <f>[7]Agosto!$G$30</f>
        <v>27</v>
      </c>
      <c r="AB11" s="17">
        <f>[7]Agosto!$G$31</f>
        <v>23</v>
      </c>
      <c r="AC11" s="17">
        <f>[7]Agosto!$G$32</f>
        <v>23</v>
      </c>
      <c r="AD11" s="17">
        <f>[7]Agosto!$G$33</f>
        <v>23</v>
      </c>
      <c r="AE11" s="17">
        <f>[7]Agosto!$G$34</f>
        <v>18</v>
      </c>
      <c r="AF11" s="17">
        <f>[7]Agosto!$G$35</f>
        <v>16</v>
      </c>
      <c r="AG11" s="28">
        <f t="shared" si="2"/>
        <v>13</v>
      </c>
      <c r="AH11" s="31">
        <f>AVERAGE(B11:AF11)</f>
        <v>21.580645161290324</v>
      </c>
    </row>
    <row r="12" spans="1:34" ht="17.100000000000001" customHeight="1" x14ac:dyDescent="0.2">
      <c r="A12" s="15" t="s">
        <v>4</v>
      </c>
      <c r="B12" s="17">
        <f>[8]Agosto!$G$5</f>
        <v>18</v>
      </c>
      <c r="C12" s="17">
        <f>[8]Agosto!$G$6</f>
        <v>15</v>
      </c>
      <c r="D12" s="17">
        <f>[8]Agosto!$G$7</f>
        <v>19</v>
      </c>
      <c r="E12" s="17">
        <f>[8]Agosto!$G$8</f>
        <v>22</v>
      </c>
      <c r="F12" s="17">
        <f>[8]Agosto!$G$9</f>
        <v>26</v>
      </c>
      <c r="G12" s="17">
        <f>[8]Agosto!$G$10</f>
        <v>22</v>
      </c>
      <c r="H12" s="17">
        <f>[8]Agosto!$G$11</f>
        <v>25</v>
      </c>
      <c r="I12" s="17">
        <f>[8]Agosto!$G$12</f>
        <v>21</v>
      </c>
      <c r="J12" s="17">
        <f>[8]Agosto!$G$13</f>
        <v>15</v>
      </c>
      <c r="K12" s="17">
        <f>[8]Agosto!$G$14</f>
        <v>15</v>
      </c>
      <c r="L12" s="17">
        <f>[8]Agosto!$G$15</f>
        <v>20</v>
      </c>
      <c r="M12" s="17">
        <f>[8]Agosto!$G$16</f>
        <v>23</v>
      </c>
      <c r="N12" s="17">
        <f>[8]Agosto!$G$17</f>
        <v>29</v>
      </c>
      <c r="O12" s="17">
        <f>[8]Agosto!$G$18</f>
        <v>57</v>
      </c>
      <c r="P12" s="17">
        <f>[8]Agosto!$G$19</f>
        <v>24</v>
      </c>
      <c r="Q12" s="17">
        <f>[8]Agosto!$G$20</f>
        <v>26</v>
      </c>
      <c r="R12" s="17">
        <f>[8]Agosto!$G$21</f>
        <v>27</v>
      </c>
      <c r="S12" s="17">
        <f>[8]Agosto!$G$22</f>
        <v>30</v>
      </c>
      <c r="T12" s="17">
        <f>[8]Agosto!$G$23</f>
        <v>25</v>
      </c>
      <c r="U12" s="17">
        <f>[8]Agosto!$G$24</f>
        <v>23</v>
      </c>
      <c r="V12" s="17">
        <f>[8]Agosto!$G$25</f>
        <v>21</v>
      </c>
      <c r="W12" s="17">
        <f>[8]Agosto!$G$26</f>
        <v>17</v>
      </c>
      <c r="X12" s="17">
        <f>[8]Agosto!$G$27</f>
        <v>16</v>
      </c>
      <c r="Y12" s="17">
        <f>[8]Agosto!$G$28</f>
        <v>15</v>
      </c>
      <c r="Z12" s="17">
        <f>[8]Agosto!$G$29</f>
        <v>15</v>
      </c>
      <c r="AA12" s="17">
        <f>[8]Agosto!$G$30</f>
        <v>37</v>
      </c>
      <c r="AB12" s="17">
        <f>[8]Agosto!$G$31</f>
        <v>28</v>
      </c>
      <c r="AC12" s="17">
        <f>[8]Agosto!$G$32</f>
        <v>24</v>
      </c>
      <c r="AD12" s="17">
        <f>[8]Agosto!$G$33</f>
        <v>24</v>
      </c>
      <c r="AE12" s="17">
        <f>[8]Agosto!$G$34</f>
        <v>20</v>
      </c>
      <c r="AF12" s="17">
        <f>[8]Agosto!$G$35</f>
        <v>15</v>
      </c>
      <c r="AG12" s="28">
        <f t="shared" si="2"/>
        <v>15</v>
      </c>
      <c r="AH12" s="31">
        <f t="shared" si="1"/>
        <v>23.032258064516128</v>
      </c>
    </row>
    <row r="13" spans="1:34" ht="17.100000000000001" customHeight="1" x14ac:dyDescent="0.2">
      <c r="A13" s="15" t="s">
        <v>5</v>
      </c>
      <c r="B13" s="17">
        <f>[9]Agosto!$G$5</f>
        <v>52</v>
      </c>
      <c r="C13" s="17">
        <f>[9]Agosto!$G$6</f>
        <v>50</v>
      </c>
      <c r="D13" s="17">
        <f>[9]Agosto!$G$7</f>
        <v>40</v>
      </c>
      <c r="E13" s="17">
        <f>[9]Agosto!$G$8</f>
        <v>46</v>
      </c>
      <c r="F13" s="17">
        <f>[9]Agosto!$G$9</f>
        <v>62</v>
      </c>
      <c r="G13" s="17">
        <f>[9]Agosto!$G$10</f>
        <v>52</v>
      </c>
      <c r="H13" s="17">
        <f>[9]Agosto!$G$11</f>
        <v>42</v>
      </c>
      <c r="I13" s="17">
        <f>[9]Agosto!$G$12</f>
        <v>53</v>
      </c>
      <c r="J13" s="17">
        <f>[9]Agosto!$G$13</f>
        <v>65</v>
      </c>
      <c r="K13" s="17">
        <f>[9]Agosto!$G$14</f>
        <v>51</v>
      </c>
      <c r="L13" s="17">
        <f>[9]Agosto!$G$15</f>
        <v>46</v>
      </c>
      <c r="M13" s="17">
        <f>[9]Agosto!$G$16</f>
        <v>47</v>
      </c>
      <c r="N13" s="17">
        <f>[9]Agosto!$G$17</f>
        <v>56</v>
      </c>
      <c r="O13" s="17">
        <f>[9]Agosto!$G$18</f>
        <v>43</v>
      </c>
      <c r="P13" s="17">
        <f>[9]Agosto!$G$19</f>
        <v>57</v>
      </c>
      <c r="Q13" s="17">
        <f>[9]Agosto!$G$20</f>
        <v>49</v>
      </c>
      <c r="R13" s="17">
        <f>[9]Agosto!$G$21</f>
        <v>37</v>
      </c>
      <c r="S13" s="17">
        <f>[9]Agosto!$G$22</f>
        <v>37</v>
      </c>
      <c r="T13" s="17">
        <f>[9]Agosto!$G$23</f>
        <v>40</v>
      </c>
      <c r="U13" s="17">
        <f>[9]Agosto!$G$24</f>
        <v>40</v>
      </c>
      <c r="V13" s="17">
        <f>[9]Agosto!$G$25</f>
        <v>33</v>
      </c>
      <c r="W13" s="17">
        <f>[9]Agosto!$G$26</f>
        <v>42</v>
      </c>
      <c r="X13" s="17">
        <f>[9]Agosto!$G$27</f>
        <v>41</v>
      </c>
      <c r="Y13" s="17">
        <f>[9]Agosto!$G$28</f>
        <v>40</v>
      </c>
      <c r="Z13" s="17">
        <f>[9]Agosto!$G$29</f>
        <v>43</v>
      </c>
      <c r="AA13" s="17">
        <f>[9]Agosto!$G$30</f>
        <v>28</v>
      </c>
      <c r="AB13" s="17">
        <f>[9]Agosto!$G$31</f>
        <v>28</v>
      </c>
      <c r="AC13" s="17">
        <f>[9]Agosto!$G$32</f>
        <v>35</v>
      </c>
      <c r="AD13" s="17">
        <f>[9]Agosto!$G$33</f>
        <v>38</v>
      </c>
      <c r="AE13" s="17">
        <f>[9]Agosto!$G$34</f>
        <v>44</v>
      </c>
      <c r="AF13" s="17">
        <f>[9]Agosto!$G$35</f>
        <v>45</v>
      </c>
      <c r="AG13" s="28">
        <f t="shared" si="2"/>
        <v>28</v>
      </c>
      <c r="AH13" s="31">
        <f t="shared" si="1"/>
        <v>44.58064516129032</v>
      </c>
    </row>
    <row r="14" spans="1:34" ht="17.100000000000001" customHeight="1" x14ac:dyDescent="0.2">
      <c r="A14" s="15" t="s">
        <v>47</v>
      </c>
      <c r="B14" s="17">
        <f>[10]Agosto!$G$5</f>
        <v>19</v>
      </c>
      <c r="C14" s="17">
        <f>[10]Agosto!$G$6</f>
        <v>14</v>
      </c>
      <c r="D14" s="17">
        <f>[10]Agosto!$G$7</f>
        <v>20</v>
      </c>
      <c r="E14" s="17">
        <f>[10]Agosto!$G$8</f>
        <v>21</v>
      </c>
      <c r="F14" s="17">
        <f>[10]Agosto!$G$9</f>
        <v>19</v>
      </c>
      <c r="G14" s="17">
        <f>[10]Agosto!$G$10</f>
        <v>20</v>
      </c>
      <c r="H14" s="17">
        <f>[10]Agosto!$G$11</f>
        <v>20</v>
      </c>
      <c r="I14" s="17">
        <f>[10]Agosto!$G$12</f>
        <v>19</v>
      </c>
      <c r="J14" s="17">
        <f>[10]Agosto!$G$13</f>
        <v>15</v>
      </c>
      <c r="K14" s="17">
        <f>[10]Agosto!$G$14</f>
        <v>15</v>
      </c>
      <c r="L14" s="17">
        <f>[10]Agosto!$G$15</f>
        <v>20</v>
      </c>
      <c r="M14" s="17">
        <f>[10]Agosto!$G$16</f>
        <v>23</v>
      </c>
      <c r="N14" s="17">
        <f>[10]Agosto!$G$17</f>
        <v>35</v>
      </c>
      <c r="O14" s="17">
        <f>[10]Agosto!$G$18</f>
        <v>60</v>
      </c>
      <c r="P14" s="17">
        <f>[10]Agosto!$G$19</f>
        <v>21</v>
      </c>
      <c r="Q14" s="17">
        <f>[10]Agosto!$G$20</f>
        <v>22</v>
      </c>
      <c r="R14" s="17">
        <f>[10]Agosto!$G$21</f>
        <v>25</v>
      </c>
      <c r="S14" s="17">
        <f>[10]Agosto!$G$22</f>
        <v>25</v>
      </c>
      <c r="T14" s="17">
        <f>[10]Agosto!$G$23</f>
        <v>25</v>
      </c>
      <c r="U14" s="17">
        <f>[10]Agosto!$G$24</f>
        <v>16</v>
      </c>
      <c r="V14" s="17">
        <f>[10]Agosto!$G$25</f>
        <v>20</v>
      </c>
      <c r="W14" s="17">
        <f>[10]Agosto!$G$26</f>
        <v>17</v>
      </c>
      <c r="X14" s="17">
        <f>[10]Agosto!$G$27</f>
        <v>15</v>
      </c>
      <c r="Y14" s="17">
        <f>[10]Agosto!$G$28</f>
        <v>16</v>
      </c>
      <c r="Z14" s="17">
        <f>[10]Agosto!$G$29</f>
        <v>15</v>
      </c>
      <c r="AA14" s="17">
        <f>[10]Agosto!$G$30</f>
        <v>37</v>
      </c>
      <c r="AB14" s="17">
        <f>[10]Agosto!$G$31</f>
        <v>26</v>
      </c>
      <c r="AC14" s="17">
        <f>[10]Agosto!$G$32</f>
        <v>22</v>
      </c>
      <c r="AD14" s="17">
        <f>[10]Agosto!$G$33</f>
        <v>22</v>
      </c>
      <c r="AE14" s="17">
        <f>[10]Agosto!$G$34</f>
        <v>19</v>
      </c>
      <c r="AF14" s="17">
        <f>[10]Agosto!$G$35</f>
        <v>18</v>
      </c>
      <c r="AG14" s="28">
        <f>MIN(B14:AF14)</f>
        <v>14</v>
      </c>
      <c r="AH14" s="31">
        <f>AVERAGE(B14:AF14)</f>
        <v>21.967741935483872</v>
      </c>
    </row>
    <row r="15" spans="1:34" ht="17.100000000000001" customHeight="1" x14ac:dyDescent="0.2">
      <c r="A15" s="15" t="s">
        <v>6</v>
      </c>
      <c r="B15" s="17">
        <f>[11]Agosto!$G$5</f>
        <v>26</v>
      </c>
      <c r="C15" s="17">
        <f>[11]Agosto!$G$6</f>
        <v>20</v>
      </c>
      <c r="D15" s="17">
        <f>[11]Agosto!$G$7</f>
        <v>23</v>
      </c>
      <c r="E15" s="17">
        <f>[11]Agosto!$G$8</f>
        <v>20</v>
      </c>
      <c r="F15" s="17">
        <f>[11]Agosto!$G$9</f>
        <v>23</v>
      </c>
      <c r="G15" s="17">
        <f>[11]Agosto!$G$10</f>
        <v>23</v>
      </c>
      <c r="H15" s="17">
        <f>[11]Agosto!$G$11</f>
        <v>24</v>
      </c>
      <c r="I15" s="17">
        <f>[11]Agosto!$G$12</f>
        <v>25</v>
      </c>
      <c r="J15" s="17">
        <f>[11]Agosto!$G$13</f>
        <v>18</v>
      </c>
      <c r="K15" s="17">
        <f>[11]Agosto!$G$14</f>
        <v>23</v>
      </c>
      <c r="L15" s="17">
        <f>[11]Agosto!$G$15</f>
        <v>28</v>
      </c>
      <c r="M15" s="17">
        <f>[11]Agosto!$G$16</f>
        <v>24</v>
      </c>
      <c r="N15" s="17">
        <f>[11]Agosto!$G$17</f>
        <v>48</v>
      </c>
      <c r="O15" s="17">
        <f>[11]Agosto!$G$18</f>
        <v>46</v>
      </c>
      <c r="P15" s="17">
        <f>[11]Agosto!$G$19</f>
        <v>27</v>
      </c>
      <c r="Q15" s="17">
        <f>[11]Agosto!$G$20</f>
        <v>23</v>
      </c>
      <c r="R15" s="17">
        <f>[11]Agosto!$G$21</f>
        <v>23</v>
      </c>
      <c r="S15" s="17">
        <f>[11]Agosto!$G$22</f>
        <v>24</v>
      </c>
      <c r="T15" s="17">
        <f>[11]Agosto!$G$23</f>
        <v>24</v>
      </c>
      <c r="U15" s="17">
        <f>[11]Agosto!$G$24</f>
        <v>20</v>
      </c>
      <c r="V15" s="17">
        <f>[11]Agosto!$G$25</f>
        <v>17</v>
      </c>
      <c r="W15" s="17">
        <f>[11]Agosto!$G$26</f>
        <v>17</v>
      </c>
      <c r="X15" s="17">
        <f>[11]Agosto!$G$27</f>
        <v>15</v>
      </c>
      <c r="Y15" s="17">
        <f>[11]Agosto!$G$28</f>
        <v>18</v>
      </c>
      <c r="Z15" s="17">
        <f>[11]Agosto!$G$29</f>
        <v>22</v>
      </c>
      <c r="AA15" s="17">
        <f>[11]Agosto!$G$30</f>
        <v>36</v>
      </c>
      <c r="AB15" s="17">
        <f>[11]Agosto!$G$31</f>
        <v>26</v>
      </c>
      <c r="AC15" s="17">
        <f>[11]Agosto!$G$32</f>
        <v>24</v>
      </c>
      <c r="AD15" s="17">
        <f>[11]Agosto!$G$33</f>
        <v>24</v>
      </c>
      <c r="AE15" s="17">
        <f>[11]Agosto!$G$34</f>
        <v>19</v>
      </c>
      <c r="AF15" s="17">
        <f>[11]Agosto!$G$35</f>
        <v>27</v>
      </c>
      <c r="AG15" s="28">
        <f t="shared" si="2"/>
        <v>15</v>
      </c>
      <c r="AH15" s="31">
        <f t="shared" si="1"/>
        <v>24.419354838709676</v>
      </c>
    </row>
    <row r="16" spans="1:34" ht="17.100000000000001" customHeight="1" x14ac:dyDescent="0.2">
      <c r="A16" s="15" t="s">
        <v>7</v>
      </c>
      <c r="B16" s="17">
        <f>[12]Agosto!$G$5</f>
        <v>29</v>
      </c>
      <c r="C16" s="17">
        <f>[12]Agosto!$G$6</f>
        <v>22</v>
      </c>
      <c r="D16" s="17">
        <f>[12]Agosto!$G$7</f>
        <v>19</v>
      </c>
      <c r="E16" s="17">
        <f>[12]Agosto!$G$8</f>
        <v>28</v>
      </c>
      <c r="F16" s="17">
        <f>[12]Agosto!$G$9</f>
        <v>33</v>
      </c>
      <c r="G16" s="17">
        <f>[12]Agosto!$G$10</f>
        <v>39</v>
      </c>
      <c r="H16" s="17">
        <f>[12]Agosto!$G$11</f>
        <v>33</v>
      </c>
      <c r="I16" s="17">
        <f>[12]Agosto!$G$12</f>
        <v>45</v>
      </c>
      <c r="J16" s="17">
        <f>[12]Agosto!$G$13</f>
        <v>44</v>
      </c>
      <c r="K16" s="17">
        <f>[12]Agosto!$G$14</f>
        <v>27</v>
      </c>
      <c r="L16" s="17">
        <f>[12]Agosto!$G$15</f>
        <v>35</v>
      </c>
      <c r="M16" s="17">
        <f>[12]Agosto!$G$16</f>
        <v>32</v>
      </c>
      <c r="N16" s="17">
        <f>[12]Agosto!$G$17</f>
        <v>52</v>
      </c>
      <c r="O16" s="17">
        <f>[12]Agosto!$G$18</f>
        <v>50</v>
      </c>
      <c r="P16" s="17">
        <f>[12]Agosto!$G$19</f>
        <v>55</v>
      </c>
      <c r="Q16" s="17">
        <f>[12]Agosto!$G$20</f>
        <v>44</v>
      </c>
      <c r="R16" s="17">
        <f>[12]Agosto!$G$21</f>
        <v>47</v>
      </c>
      <c r="S16" s="17">
        <f>[12]Agosto!$G$22</f>
        <v>40</v>
      </c>
      <c r="T16" s="17">
        <f>[12]Agosto!$G$23</f>
        <v>30</v>
      </c>
      <c r="U16" s="17">
        <f>[12]Agosto!$G$24</f>
        <v>23</v>
      </c>
      <c r="V16" s="17">
        <f>[12]Agosto!$G$25</f>
        <v>24</v>
      </c>
      <c r="W16" s="17">
        <f>[12]Agosto!$G$26</f>
        <v>22</v>
      </c>
      <c r="X16" s="17">
        <f>[12]Agosto!$G$27</f>
        <v>19</v>
      </c>
      <c r="Y16" s="17">
        <f>[12]Agosto!$G$28</f>
        <v>20</v>
      </c>
      <c r="Z16" s="17">
        <f>[12]Agosto!$G$29</f>
        <v>37</v>
      </c>
      <c r="AA16" s="17">
        <f>[12]Agosto!$G$30</f>
        <v>22</v>
      </c>
      <c r="AB16" s="17">
        <f>[12]Agosto!$G$31</f>
        <v>29</v>
      </c>
      <c r="AC16" s="17">
        <f>[12]Agosto!$G$32</f>
        <v>26</v>
      </c>
      <c r="AD16" s="17">
        <f>[12]Agosto!$G$33</f>
        <v>29</v>
      </c>
      <c r="AE16" s="17">
        <f>[12]Agosto!$G$34</f>
        <v>31</v>
      </c>
      <c r="AF16" s="17">
        <f>[12]Agosto!$G$35</f>
        <v>30</v>
      </c>
      <c r="AG16" s="28">
        <f t="shared" si="2"/>
        <v>19</v>
      </c>
      <c r="AH16" s="31">
        <f t="shared" si="1"/>
        <v>32.774193548387096</v>
      </c>
    </row>
    <row r="17" spans="1:34" ht="17.100000000000001" customHeight="1" x14ac:dyDescent="0.2">
      <c r="A17" s="15" t="s">
        <v>8</v>
      </c>
      <c r="B17" s="17" t="str">
        <f>[13]Agosto!$G$5</f>
        <v>*</v>
      </c>
      <c r="C17" s="17" t="str">
        <f>[13]Agosto!$G$6</f>
        <v>*</v>
      </c>
      <c r="D17" s="17" t="str">
        <f>[13]Agosto!$G$7</f>
        <v>*</v>
      </c>
      <c r="E17" s="17" t="str">
        <f>[13]Agosto!$G$8</f>
        <v>*</v>
      </c>
      <c r="F17" s="17" t="str">
        <f>[13]Agosto!$G$9</f>
        <v>*</v>
      </c>
      <c r="G17" s="17" t="str">
        <f>[13]Agosto!$G$10</f>
        <v>*</v>
      </c>
      <c r="H17" s="17" t="str">
        <f>[13]Agosto!$G$11</f>
        <v>*</v>
      </c>
      <c r="I17" s="17" t="str">
        <f>[13]Agosto!$G$12</f>
        <v>*</v>
      </c>
      <c r="J17" s="17" t="str">
        <f>[13]Agosto!$G$13</f>
        <v>*</v>
      </c>
      <c r="K17" s="17" t="str">
        <f>[13]Agosto!$G$14</f>
        <v>*</v>
      </c>
      <c r="L17" s="17" t="str">
        <f>[13]Agosto!$G$15</f>
        <v>*</v>
      </c>
      <c r="M17" s="17" t="str">
        <f>[13]Agosto!$G$16</f>
        <v>*</v>
      </c>
      <c r="N17" s="17" t="str">
        <f>[13]Agosto!$G$17</f>
        <v>*</v>
      </c>
      <c r="O17" s="17" t="str">
        <f>[13]Agosto!$G$18</f>
        <v>*</v>
      </c>
      <c r="P17" s="17" t="str">
        <f>[13]Agosto!$G$19</f>
        <v>*</v>
      </c>
      <c r="Q17" s="17" t="str">
        <f>[13]Agosto!$G$20</f>
        <v>*</v>
      </c>
      <c r="R17" s="17" t="str">
        <f>[13]Agosto!$G$21</f>
        <v>*</v>
      </c>
      <c r="S17" s="17" t="str">
        <f>[13]Agosto!$G$22</f>
        <v>*</v>
      </c>
      <c r="T17" s="17" t="str">
        <f>[13]Agosto!$G$23</f>
        <v>*</v>
      </c>
      <c r="U17" s="17" t="str">
        <f>[13]Agosto!$G$24</f>
        <v>*</v>
      </c>
      <c r="V17" s="17" t="str">
        <f>[13]Agosto!$G$25</f>
        <v>*</v>
      </c>
      <c r="W17" s="17" t="str">
        <f>[13]Agosto!$G$26</f>
        <v>*</v>
      </c>
      <c r="X17" s="17" t="str">
        <f>[13]Agosto!$G$27</f>
        <v>*</v>
      </c>
      <c r="Y17" s="17">
        <f>[13]Agosto!$G$28</f>
        <v>22</v>
      </c>
      <c r="Z17" s="17">
        <f>[13]Agosto!$G$29</f>
        <v>38</v>
      </c>
      <c r="AA17" s="17">
        <f>[13]Agosto!$G$30</f>
        <v>27</v>
      </c>
      <c r="AB17" s="17">
        <f>[13]Agosto!$G$31</f>
        <v>27</v>
      </c>
      <c r="AC17" s="17">
        <f>[13]Agosto!$G$32</f>
        <v>25</v>
      </c>
      <c r="AD17" s="17">
        <f>[13]Agosto!$G$33</f>
        <v>32</v>
      </c>
      <c r="AE17" s="17">
        <f>[13]Agosto!$G$34</f>
        <v>38</v>
      </c>
      <c r="AF17" s="17">
        <f>[13]Agosto!$G$35</f>
        <v>37</v>
      </c>
      <c r="AG17" s="28">
        <f t="shared" si="2"/>
        <v>22</v>
      </c>
      <c r="AH17" s="31">
        <f t="shared" si="1"/>
        <v>30.75</v>
      </c>
    </row>
    <row r="18" spans="1:34" ht="17.100000000000001" customHeight="1" x14ac:dyDescent="0.2">
      <c r="A18" s="15" t="s">
        <v>9</v>
      </c>
      <c r="B18" s="17">
        <f>[14]Agosto!$G$5</f>
        <v>28</v>
      </c>
      <c r="C18" s="17">
        <f>[14]Agosto!$G$6</f>
        <v>20</v>
      </c>
      <c r="D18" s="17">
        <f>[14]Agosto!$G$7</f>
        <v>19</v>
      </c>
      <c r="E18" s="17">
        <f>[14]Agosto!$G$8</f>
        <v>24</v>
      </c>
      <c r="F18" s="17">
        <f>[14]Agosto!$G$9</f>
        <v>41</v>
      </c>
      <c r="G18" s="17">
        <f>[14]Agosto!$G$10</f>
        <v>37</v>
      </c>
      <c r="H18" s="17">
        <f>[14]Agosto!$G$11</f>
        <v>32</v>
      </c>
      <c r="I18" s="17">
        <f>[14]Agosto!$G$12</f>
        <v>31</v>
      </c>
      <c r="J18" s="17">
        <f>[14]Agosto!$G$13</f>
        <v>44</v>
      </c>
      <c r="K18" s="17">
        <f>[14]Agosto!$G$14</f>
        <v>24</v>
      </c>
      <c r="L18" s="17">
        <f>[14]Agosto!$G$15</f>
        <v>25</v>
      </c>
      <c r="M18" s="17">
        <f>[14]Agosto!$G$16</f>
        <v>28</v>
      </c>
      <c r="N18" s="17">
        <f>[14]Agosto!$G$17</f>
        <v>52</v>
      </c>
      <c r="O18" s="17">
        <f>[14]Agosto!$G$18</f>
        <v>51</v>
      </c>
      <c r="P18" s="17">
        <f>[14]Agosto!$G$19</f>
        <v>57</v>
      </c>
      <c r="Q18" s="17">
        <f>[14]Agosto!$G$20</f>
        <v>36</v>
      </c>
      <c r="R18" s="17">
        <f>[14]Agosto!$G$21</f>
        <v>56</v>
      </c>
      <c r="S18" s="17">
        <f>[14]Agosto!$G$22</f>
        <v>37</v>
      </c>
      <c r="T18" s="17">
        <f>[14]Agosto!$G$23</f>
        <v>34</v>
      </c>
      <c r="U18" s="17">
        <f>[14]Agosto!$G$24</f>
        <v>24</v>
      </c>
      <c r="V18" s="17">
        <f>[14]Agosto!$G$25</f>
        <v>19</v>
      </c>
      <c r="W18" s="17">
        <f>[14]Agosto!$G$26</f>
        <v>19</v>
      </c>
      <c r="X18" s="17">
        <f>[14]Agosto!$G$27</f>
        <v>18</v>
      </c>
      <c r="Y18" s="17">
        <f>[14]Agosto!$G$28</f>
        <v>16</v>
      </c>
      <c r="Z18" s="17">
        <f>[14]Agosto!$G$29</f>
        <v>27</v>
      </c>
      <c r="AA18" s="17">
        <f>[14]Agosto!$G$30</f>
        <v>28</v>
      </c>
      <c r="AB18" s="17">
        <f>[14]Agosto!$G$31</f>
        <v>25</v>
      </c>
      <c r="AC18" s="17">
        <f>[14]Agosto!$G$32</f>
        <v>24</v>
      </c>
      <c r="AD18" s="17">
        <f>[14]Agosto!$G$33</f>
        <v>30</v>
      </c>
      <c r="AE18" s="17">
        <f>[14]Agosto!$G$34</f>
        <v>30</v>
      </c>
      <c r="AF18" s="17">
        <f>[14]Agosto!$G$35</f>
        <v>25</v>
      </c>
      <c r="AG18" s="28">
        <f t="shared" ref="AG18:AG30" si="5">MIN(B18:AF18)</f>
        <v>16</v>
      </c>
      <c r="AH18" s="31">
        <f t="shared" ref="AH18:AH29" si="6">AVERAGE(B18:AF18)</f>
        <v>31</v>
      </c>
    </row>
    <row r="19" spans="1:34" ht="17.100000000000001" customHeight="1" x14ac:dyDescent="0.2">
      <c r="A19" s="15" t="s">
        <v>46</v>
      </c>
      <c r="B19" s="17">
        <f>[15]Agosto!$G$5</f>
        <v>31</v>
      </c>
      <c r="C19" s="17">
        <f>[15]Agosto!$G$6</f>
        <v>27</v>
      </c>
      <c r="D19" s="17">
        <f>[15]Agosto!$G$7</f>
        <v>29</v>
      </c>
      <c r="E19" s="17">
        <f>[15]Agosto!$G$8</f>
        <v>26</v>
      </c>
      <c r="F19" s="17">
        <f>[15]Agosto!$G$9</f>
        <v>34</v>
      </c>
      <c r="G19" s="17">
        <f>[15]Agosto!$G$10</f>
        <v>29</v>
      </c>
      <c r="H19" s="17">
        <f>[15]Agosto!$G$11</f>
        <v>32</v>
      </c>
      <c r="I19" s="17">
        <f>[15]Agosto!$G$12</f>
        <v>59</v>
      </c>
      <c r="J19" s="17">
        <f>[15]Agosto!$G$13</f>
        <v>30</v>
      </c>
      <c r="K19" s="17">
        <f>[15]Agosto!$G$14</f>
        <v>27</v>
      </c>
      <c r="L19" s="17">
        <f>[15]Agosto!$G$15</f>
        <v>38</v>
      </c>
      <c r="M19" s="17">
        <f>[15]Agosto!$G$16</f>
        <v>40</v>
      </c>
      <c r="N19" s="17">
        <f>[15]Agosto!$G$17</f>
        <v>58</v>
      </c>
      <c r="O19" s="17">
        <f>[15]Agosto!$G$18</f>
        <v>55</v>
      </c>
      <c r="P19" s="17">
        <f>[15]Agosto!$G$19</f>
        <v>51</v>
      </c>
      <c r="Q19" s="17">
        <f>[15]Agosto!$G$20</f>
        <v>36</v>
      </c>
      <c r="R19" s="17">
        <f>[15]Agosto!$G$21</f>
        <v>30</v>
      </c>
      <c r="S19" s="17">
        <f>[15]Agosto!$G$22</f>
        <v>29</v>
      </c>
      <c r="T19" s="17">
        <f>[15]Agosto!$G$23</f>
        <v>29</v>
      </c>
      <c r="U19" s="17">
        <f>[15]Agosto!$G$24</f>
        <v>20</v>
      </c>
      <c r="V19" s="17">
        <f>[15]Agosto!$G$25</f>
        <v>25</v>
      </c>
      <c r="W19" s="17">
        <f>[15]Agosto!$G$26</f>
        <v>25</v>
      </c>
      <c r="X19" s="17">
        <f>[15]Agosto!$G$27</f>
        <v>24</v>
      </c>
      <c r="Y19" s="17">
        <f>[15]Agosto!$G$28</f>
        <v>26</v>
      </c>
      <c r="Z19" s="17">
        <f>[15]Agosto!$G$29</f>
        <v>43</v>
      </c>
      <c r="AA19" s="17">
        <f>[15]Agosto!$G$30</f>
        <v>21</v>
      </c>
      <c r="AB19" s="17">
        <f>[15]Agosto!$G$31</f>
        <v>25</v>
      </c>
      <c r="AC19" s="17">
        <f>[15]Agosto!$G$32</f>
        <v>27</v>
      </c>
      <c r="AD19" s="17">
        <f>[15]Agosto!$G$33</f>
        <v>31</v>
      </c>
      <c r="AE19" s="17">
        <f>[15]Agosto!$G$34</f>
        <v>30</v>
      </c>
      <c r="AF19" s="17">
        <f>[15]Agosto!$G$35</f>
        <v>28</v>
      </c>
      <c r="AG19" s="28">
        <f t="shared" ref="AG19" si="7">MIN(B19:AF19)</f>
        <v>20</v>
      </c>
      <c r="AH19" s="31">
        <f t="shared" ref="AH19" si="8">AVERAGE(B19:AF19)</f>
        <v>32.741935483870968</v>
      </c>
    </row>
    <row r="20" spans="1:34" ht="17.100000000000001" customHeight="1" x14ac:dyDescent="0.2">
      <c r="A20" s="15" t="s">
        <v>10</v>
      </c>
      <c r="B20" s="17">
        <f>[16]Agosto!$G$5</f>
        <v>31</v>
      </c>
      <c r="C20" s="17">
        <f>[16]Agosto!$G$6</f>
        <v>26</v>
      </c>
      <c r="D20" s="17">
        <f>[16]Agosto!$G$7</f>
        <v>18</v>
      </c>
      <c r="E20" s="17">
        <f>[16]Agosto!$G$8</f>
        <v>26</v>
      </c>
      <c r="F20" s="17">
        <f>[16]Agosto!$G$9</f>
        <v>41</v>
      </c>
      <c r="G20" s="17">
        <f>[16]Agosto!$G$10</f>
        <v>37</v>
      </c>
      <c r="H20" s="17">
        <f>[16]Agosto!$G$11</f>
        <v>32</v>
      </c>
      <c r="I20" s="17">
        <f>[16]Agosto!$G$12</f>
        <v>51</v>
      </c>
      <c r="J20" s="17">
        <f>[16]Agosto!$G$13</f>
        <v>43</v>
      </c>
      <c r="K20" s="17">
        <f>[16]Agosto!$G$14</f>
        <v>32</v>
      </c>
      <c r="L20" s="17">
        <f>[16]Agosto!$G$15</f>
        <v>29</v>
      </c>
      <c r="M20" s="17">
        <f>[16]Agosto!$G$16</f>
        <v>36</v>
      </c>
      <c r="N20" s="17">
        <f>[16]Agosto!$G$17</f>
        <v>48</v>
      </c>
      <c r="O20" s="17">
        <f>[16]Agosto!$G$18</f>
        <v>49</v>
      </c>
      <c r="P20" s="17">
        <f>[16]Agosto!$G$19</f>
        <v>58</v>
      </c>
      <c r="Q20" s="17">
        <f>[16]Agosto!$G$20</f>
        <v>39</v>
      </c>
      <c r="R20" s="17">
        <f>[16]Agosto!$G$21</f>
        <v>56</v>
      </c>
      <c r="S20" s="17">
        <f>[16]Agosto!$G$22</f>
        <v>41</v>
      </c>
      <c r="T20" s="17">
        <f>[16]Agosto!$G$23</f>
        <v>31</v>
      </c>
      <c r="U20" s="17">
        <f>[16]Agosto!$G$24</f>
        <v>29</v>
      </c>
      <c r="V20" s="17">
        <f>[16]Agosto!$G$25</f>
        <v>21</v>
      </c>
      <c r="W20" s="17">
        <f>[16]Agosto!$G$26</f>
        <v>22</v>
      </c>
      <c r="X20" s="17">
        <f>[16]Agosto!$G$27</f>
        <v>21</v>
      </c>
      <c r="Y20" s="17">
        <f>[16]Agosto!$G$28</f>
        <v>19</v>
      </c>
      <c r="Z20" s="17">
        <f>[16]Agosto!$G$29</f>
        <v>37</v>
      </c>
      <c r="AA20" s="17">
        <f>[16]Agosto!$G$30</f>
        <v>24</v>
      </c>
      <c r="AB20" s="17">
        <f>[16]Agosto!$G$31</f>
        <v>27</v>
      </c>
      <c r="AC20" s="17">
        <f>[16]Agosto!$G$32</f>
        <v>25</v>
      </c>
      <c r="AD20" s="17">
        <f>[16]Agosto!$G$33</f>
        <v>27</v>
      </c>
      <c r="AE20" s="17">
        <f>[16]Agosto!$G$34</f>
        <v>31</v>
      </c>
      <c r="AF20" s="17">
        <f>[16]Agosto!$G$35</f>
        <v>31</v>
      </c>
      <c r="AG20" s="28">
        <f t="shared" si="5"/>
        <v>18</v>
      </c>
      <c r="AH20" s="31">
        <f t="shared" si="6"/>
        <v>33.483870967741936</v>
      </c>
    </row>
    <row r="21" spans="1:34" ht="17.100000000000001" customHeight="1" x14ac:dyDescent="0.2">
      <c r="A21" s="15" t="s">
        <v>11</v>
      </c>
      <c r="B21" s="17">
        <f>[17]Agosto!$G$5</f>
        <v>25</v>
      </c>
      <c r="C21" s="17">
        <f>[17]Agosto!$G$6</f>
        <v>22</v>
      </c>
      <c r="D21" s="17">
        <f>[17]Agosto!$G$7</f>
        <v>20</v>
      </c>
      <c r="E21" s="17">
        <f>[17]Agosto!$G$8</f>
        <v>27</v>
      </c>
      <c r="F21" s="17">
        <f>[17]Agosto!$G$9</f>
        <v>29</v>
      </c>
      <c r="G21" s="17">
        <f>[17]Agosto!$G$10</f>
        <v>30</v>
      </c>
      <c r="H21" s="17">
        <f>[17]Agosto!$G$11</f>
        <v>27</v>
      </c>
      <c r="I21" s="17">
        <f>[17]Agosto!$G$12</f>
        <v>39</v>
      </c>
      <c r="J21" s="17">
        <f>[17]Agosto!$G$13</f>
        <v>33</v>
      </c>
      <c r="K21" s="17">
        <f>[17]Agosto!$G$14</f>
        <v>22</v>
      </c>
      <c r="L21" s="17">
        <f>[17]Agosto!$G$15</f>
        <v>33</v>
      </c>
      <c r="M21" s="17">
        <f>[17]Agosto!$G$16</f>
        <v>32</v>
      </c>
      <c r="N21" s="17">
        <f>[17]Agosto!$G$17</f>
        <v>59</v>
      </c>
      <c r="O21" s="17">
        <f>[17]Agosto!$G$18</f>
        <v>57</v>
      </c>
      <c r="P21" s="17">
        <f>[17]Agosto!$G$19</f>
        <v>51</v>
      </c>
      <c r="Q21" s="17">
        <f>[17]Agosto!$G$20</f>
        <v>32</v>
      </c>
      <c r="R21" s="17">
        <f>[17]Agosto!$G$21</f>
        <v>59</v>
      </c>
      <c r="S21" s="17">
        <f>[17]Agosto!$G$22</f>
        <v>35</v>
      </c>
      <c r="T21" s="17">
        <f>[17]Agosto!$G$23</f>
        <v>27</v>
      </c>
      <c r="U21" s="17">
        <f>[17]Agosto!$G$24</f>
        <v>25</v>
      </c>
      <c r="V21" s="17">
        <f>[17]Agosto!$G$25</f>
        <v>21</v>
      </c>
      <c r="W21" s="17">
        <f>[17]Agosto!$G$26</f>
        <v>21</v>
      </c>
      <c r="X21" s="17">
        <f>[17]Agosto!$G$27</f>
        <v>19</v>
      </c>
      <c r="Y21" s="17">
        <f>[17]Agosto!$G$28</f>
        <v>21</v>
      </c>
      <c r="Z21" s="17">
        <f>[17]Agosto!$G$29</f>
        <v>35</v>
      </c>
      <c r="AA21" s="17">
        <f>[17]Agosto!$G$30</f>
        <v>22</v>
      </c>
      <c r="AB21" s="17">
        <f>[17]Agosto!$G$31</f>
        <v>26</v>
      </c>
      <c r="AC21" s="17">
        <f>[17]Agosto!$G$32</f>
        <v>27</v>
      </c>
      <c r="AD21" s="17">
        <f>[17]Agosto!$G$33</f>
        <v>29</v>
      </c>
      <c r="AE21" s="17">
        <f>[17]Agosto!$G$34</f>
        <v>25</v>
      </c>
      <c r="AF21" s="17">
        <f>[17]Agosto!$G$35</f>
        <v>29</v>
      </c>
      <c r="AG21" s="28">
        <f t="shared" si="5"/>
        <v>19</v>
      </c>
      <c r="AH21" s="31">
        <f t="shared" si="6"/>
        <v>30.93548387096774</v>
      </c>
    </row>
    <row r="22" spans="1:34" ht="17.100000000000001" customHeight="1" x14ac:dyDescent="0.2">
      <c r="A22" s="15" t="s">
        <v>12</v>
      </c>
      <c r="B22" s="17">
        <f>[18]Agosto!$G$5</f>
        <v>34</v>
      </c>
      <c r="C22" s="17">
        <f>[18]Agosto!$G$6</f>
        <v>30</v>
      </c>
      <c r="D22" s="17">
        <f>[18]Agosto!$G$7</f>
        <v>33</v>
      </c>
      <c r="E22" s="17">
        <f>[18]Agosto!$G$8</f>
        <v>38</v>
      </c>
      <c r="F22" s="17">
        <f>[18]Agosto!$G$9</f>
        <v>42</v>
      </c>
      <c r="G22" s="17">
        <f>[18]Agosto!$G$10</f>
        <v>30</v>
      </c>
      <c r="H22" s="17">
        <f>[18]Agosto!$G$11</f>
        <v>34</v>
      </c>
      <c r="I22" s="17">
        <f>[18]Agosto!$G$12</f>
        <v>54</v>
      </c>
      <c r="J22" s="17">
        <f>[18]Agosto!$G$13</f>
        <v>38</v>
      </c>
      <c r="K22" s="17">
        <f>[18]Agosto!$G$14</f>
        <v>33</v>
      </c>
      <c r="L22" s="17">
        <f>[18]Agosto!$G$15</f>
        <v>37</v>
      </c>
      <c r="M22" s="17">
        <f>[18]Agosto!$G$16</f>
        <v>45</v>
      </c>
      <c r="N22" s="17">
        <f>[18]Agosto!$G$17</f>
        <v>55</v>
      </c>
      <c r="O22" s="17">
        <f>[18]Agosto!$G$18</f>
        <v>52</v>
      </c>
      <c r="P22" s="17">
        <f>[18]Agosto!$G$19</f>
        <v>51</v>
      </c>
      <c r="Q22" s="17">
        <f>[18]Agosto!$G$20</f>
        <v>35</v>
      </c>
      <c r="R22" s="17">
        <f>[18]Agosto!$G$21</f>
        <v>28</v>
      </c>
      <c r="S22" s="17">
        <f>[18]Agosto!$G$22</f>
        <v>39</v>
      </c>
      <c r="T22" s="17">
        <f>[18]Agosto!$G$23</f>
        <v>33</v>
      </c>
      <c r="U22" s="17">
        <f>[18]Agosto!$G$24</f>
        <v>24</v>
      </c>
      <c r="V22" s="17">
        <f>[18]Agosto!$G$25</f>
        <v>29</v>
      </c>
      <c r="W22" s="17">
        <f>[18]Agosto!$G$26</f>
        <v>28</v>
      </c>
      <c r="X22" s="17">
        <f>[18]Agosto!$G$27</f>
        <v>27</v>
      </c>
      <c r="Y22" s="17">
        <f>[18]Agosto!$G$28</f>
        <v>29</v>
      </c>
      <c r="Z22" s="17">
        <f>[18]Agosto!$G$29</f>
        <v>41</v>
      </c>
      <c r="AA22" s="17">
        <f>[18]Agosto!$G$30</f>
        <v>34</v>
      </c>
      <c r="AB22" s="17">
        <f>[18]Agosto!$G$31</f>
        <v>28</v>
      </c>
      <c r="AC22" s="17">
        <f>[18]Agosto!$G$32</f>
        <v>31</v>
      </c>
      <c r="AD22" s="17">
        <f>[18]Agosto!$G$33</f>
        <v>31</v>
      </c>
      <c r="AE22" s="17">
        <f>[18]Agosto!$G$34</f>
        <v>31</v>
      </c>
      <c r="AF22" s="17">
        <f>[18]Agosto!$G$35</f>
        <v>36</v>
      </c>
      <c r="AG22" s="28">
        <f t="shared" si="5"/>
        <v>24</v>
      </c>
      <c r="AH22" s="31">
        <f t="shared" si="6"/>
        <v>35.806451612903224</v>
      </c>
    </row>
    <row r="23" spans="1:34" ht="17.100000000000001" customHeight="1" x14ac:dyDescent="0.2">
      <c r="A23" s="15" t="s">
        <v>13</v>
      </c>
      <c r="B23" s="83" t="str">
        <f>[19]Agosto!$G$5</f>
        <v>*</v>
      </c>
      <c r="C23" s="83" t="str">
        <f>[19]Agosto!$G$6</f>
        <v>*</v>
      </c>
      <c r="D23" s="83" t="str">
        <f>[19]Agosto!$G$7</f>
        <v>*</v>
      </c>
      <c r="E23" s="83" t="str">
        <f>[19]Agosto!$G$8</f>
        <v>*</v>
      </c>
      <c r="F23" s="83" t="str">
        <f>[19]Agosto!$G$9</f>
        <v>*</v>
      </c>
      <c r="G23" s="83" t="str">
        <f>[19]Agosto!$G$10</f>
        <v>*</v>
      </c>
      <c r="H23" s="83" t="str">
        <f>[19]Agosto!$G$11</f>
        <v>*</v>
      </c>
      <c r="I23" s="83" t="str">
        <f>[19]Agosto!$G$12</f>
        <v>*</v>
      </c>
      <c r="J23" s="83" t="str">
        <f>[19]Agosto!$G$13</f>
        <v>*</v>
      </c>
      <c r="K23" s="83" t="str">
        <f>[19]Agosto!$G$14</f>
        <v>*</v>
      </c>
      <c r="L23" s="83" t="str">
        <f>[19]Agosto!$G$15</f>
        <v>*</v>
      </c>
      <c r="M23" s="83" t="str">
        <f>[19]Agosto!$G$16</f>
        <v>*</v>
      </c>
      <c r="N23" s="83" t="str">
        <f>[19]Agosto!$G$17</f>
        <v>*</v>
      </c>
      <c r="O23" s="83" t="str">
        <f>[19]Agosto!$G$18</f>
        <v>*</v>
      </c>
      <c r="P23" s="83" t="str">
        <f>[19]Agosto!$G$19</f>
        <v>*</v>
      </c>
      <c r="Q23" s="83" t="str">
        <f>[19]Agosto!$G$20</f>
        <v>*</v>
      </c>
      <c r="R23" s="83" t="str">
        <f>[19]Agosto!$G$21</f>
        <v>*</v>
      </c>
      <c r="S23" s="83" t="str">
        <f>[19]Agosto!$G$22</f>
        <v>*</v>
      </c>
      <c r="T23" s="83" t="str">
        <f>[19]Agosto!$G$23</f>
        <v>*</v>
      </c>
      <c r="U23" s="83" t="str">
        <f>[19]Agosto!$G$24</f>
        <v>*</v>
      </c>
      <c r="V23" s="83" t="str">
        <f>[19]Agosto!$G$25</f>
        <v>*</v>
      </c>
      <c r="W23" s="17" t="str">
        <f>[19]Agosto!$G$26</f>
        <v>*</v>
      </c>
      <c r="X23" s="17" t="str">
        <f>[19]Agosto!$G$27</f>
        <v>*</v>
      </c>
      <c r="Y23" s="83" t="str">
        <f>[19]Agosto!$G$28</f>
        <v>*</v>
      </c>
      <c r="Z23" s="83" t="str">
        <f>[19]Agosto!$G$29</f>
        <v>*</v>
      </c>
      <c r="AA23" s="83" t="str">
        <f>[19]Agosto!$G$30</f>
        <v>*</v>
      </c>
      <c r="AB23" s="83" t="str">
        <f>[19]Agosto!$G$31</f>
        <v>*</v>
      </c>
      <c r="AC23" s="17" t="str">
        <f>[19]Agosto!$G$32</f>
        <v>*</v>
      </c>
      <c r="AD23" s="17" t="str">
        <f>[19]Agosto!$G$33</f>
        <v>*</v>
      </c>
      <c r="AE23" s="17" t="str">
        <f>[19]Agosto!$G$34</f>
        <v>*</v>
      </c>
      <c r="AF23" s="17" t="str">
        <f>[19]Agosto!$G$35</f>
        <v>*</v>
      </c>
      <c r="AG23" s="28" t="s">
        <v>142</v>
      </c>
      <c r="AH23" s="31" t="s">
        <v>142</v>
      </c>
    </row>
    <row r="24" spans="1:34" ht="17.100000000000001" customHeight="1" x14ac:dyDescent="0.2">
      <c r="A24" s="15" t="s">
        <v>14</v>
      </c>
      <c r="B24" s="17">
        <f>[20]Agosto!$G$5</f>
        <v>34</v>
      </c>
      <c r="C24" s="17">
        <f>[20]Agosto!$G$6</f>
        <v>30</v>
      </c>
      <c r="D24" s="17">
        <f>[20]Agosto!$G$7</f>
        <v>33</v>
      </c>
      <c r="E24" s="17">
        <f>[20]Agosto!$G$8</f>
        <v>38</v>
      </c>
      <c r="F24" s="17">
        <f>[20]Agosto!$G$9</f>
        <v>42</v>
      </c>
      <c r="G24" s="17">
        <f>[20]Agosto!$G$10</f>
        <v>30</v>
      </c>
      <c r="H24" s="17">
        <f>[20]Agosto!$G$11</f>
        <v>34</v>
      </c>
      <c r="I24" s="17">
        <f>[20]Agosto!$G$12</f>
        <v>54</v>
      </c>
      <c r="J24" s="17">
        <f>[20]Agosto!$G$13</f>
        <v>38</v>
      </c>
      <c r="K24" s="17">
        <f>[20]Agosto!$G$14</f>
        <v>33</v>
      </c>
      <c r="L24" s="17">
        <f>[20]Agosto!$G$15</f>
        <v>37</v>
      </c>
      <c r="M24" s="17">
        <f>[20]Agosto!$G$16</f>
        <v>45</v>
      </c>
      <c r="N24" s="17">
        <f>[20]Agosto!$G$17</f>
        <v>55</v>
      </c>
      <c r="O24" s="17">
        <f>[20]Agosto!$G$18</f>
        <v>52</v>
      </c>
      <c r="P24" s="17">
        <f>[20]Agosto!$G$19</f>
        <v>26</v>
      </c>
      <c r="Q24" s="17">
        <f>[20]Agosto!$G$20</f>
        <v>29</v>
      </c>
      <c r="R24" s="17">
        <f>[20]Agosto!$G$21</f>
        <v>28</v>
      </c>
      <c r="S24" s="17">
        <f>[20]Agosto!$G$22</f>
        <v>29</v>
      </c>
      <c r="T24" s="17">
        <f>[20]Agosto!$G$23</f>
        <v>23</v>
      </c>
      <c r="U24" s="17">
        <f>[20]Agosto!$G$24</f>
        <v>21</v>
      </c>
      <c r="V24" s="17">
        <f>[20]Agosto!$G$25</f>
        <v>20</v>
      </c>
      <c r="W24" s="17">
        <f>[20]Agosto!$G$26</f>
        <v>19</v>
      </c>
      <c r="X24" s="17">
        <f>[20]Agosto!$G$27</f>
        <v>17</v>
      </c>
      <c r="Y24" s="17">
        <f>[20]Agosto!$G$28</f>
        <v>13</v>
      </c>
      <c r="Z24" s="17">
        <f>[20]Agosto!$G$29</f>
        <v>14</v>
      </c>
      <c r="AA24" s="17">
        <f>[20]Agosto!$G$30</f>
        <v>32</v>
      </c>
      <c r="AB24" s="17">
        <f>[20]Agosto!$G$31</f>
        <v>24</v>
      </c>
      <c r="AC24" s="17">
        <f>[20]Agosto!$G$32</f>
        <v>23</v>
      </c>
      <c r="AD24" s="17">
        <f>[20]Agosto!$G$33</f>
        <v>25</v>
      </c>
      <c r="AE24" s="17">
        <f>[20]Agosto!$G$34</f>
        <v>22</v>
      </c>
      <c r="AF24" s="17">
        <f>[20]Agosto!$G$35</f>
        <v>15</v>
      </c>
      <c r="AG24" s="28">
        <f t="shared" si="5"/>
        <v>13</v>
      </c>
      <c r="AH24" s="31">
        <f t="shared" si="6"/>
        <v>30.161290322580644</v>
      </c>
    </row>
    <row r="25" spans="1:34" ht="17.100000000000001" customHeight="1" x14ac:dyDescent="0.2">
      <c r="A25" s="15" t="s">
        <v>15</v>
      </c>
      <c r="B25" s="17">
        <f>[21]Agosto!$G$5</f>
        <v>31</v>
      </c>
      <c r="C25" s="17">
        <f>[21]Agosto!$G$6</f>
        <v>23</v>
      </c>
      <c r="D25" s="17">
        <f>[21]Agosto!$G$7</f>
        <v>24</v>
      </c>
      <c r="E25" s="17">
        <f>[21]Agosto!$G$8</f>
        <v>34</v>
      </c>
      <c r="F25" s="17">
        <f>[21]Agosto!$G$9</f>
        <v>41</v>
      </c>
      <c r="G25" s="17">
        <f>[21]Agosto!$G$10</f>
        <v>42</v>
      </c>
      <c r="H25" s="17">
        <f>[21]Agosto!$G$11</f>
        <v>28</v>
      </c>
      <c r="I25" s="17">
        <f>[21]Agosto!$G$12</f>
        <v>70</v>
      </c>
      <c r="J25" s="17">
        <f>[21]Agosto!$G$13</f>
        <v>45</v>
      </c>
      <c r="K25" s="17">
        <f>[21]Agosto!$G$14</f>
        <v>38</v>
      </c>
      <c r="L25" s="17">
        <f>[21]Agosto!$G$15</f>
        <v>36</v>
      </c>
      <c r="M25" s="17">
        <f>[21]Agosto!$G$16</f>
        <v>46</v>
      </c>
      <c r="N25" s="17">
        <f>[21]Agosto!$G$17</f>
        <v>51</v>
      </c>
      <c r="O25" s="17">
        <f>[21]Agosto!$G$18</f>
        <v>51</v>
      </c>
      <c r="P25" s="17">
        <f>[21]Agosto!$G$19</f>
        <v>66</v>
      </c>
      <c r="Q25" s="17">
        <f>[21]Agosto!$G$20</f>
        <v>43</v>
      </c>
      <c r="R25" s="17">
        <f>[21]Agosto!$G$21</f>
        <v>50</v>
      </c>
      <c r="S25" s="17">
        <f>[21]Agosto!$G$22</f>
        <v>34</v>
      </c>
      <c r="T25" s="17">
        <f>[21]Agosto!$G$23</f>
        <v>30</v>
      </c>
      <c r="U25" s="17">
        <f>[21]Agosto!$G$24</f>
        <v>27</v>
      </c>
      <c r="V25" s="17">
        <f>[21]Agosto!$G$25</f>
        <v>27</v>
      </c>
      <c r="W25" s="17">
        <f>[21]Agosto!$G$26</f>
        <v>26</v>
      </c>
      <c r="X25" s="17">
        <f>[21]Agosto!$G$27</f>
        <v>22</v>
      </c>
      <c r="Y25" s="17">
        <f>[21]Agosto!$G$28</f>
        <v>29</v>
      </c>
      <c r="Z25" s="17">
        <f>[21]Agosto!$G$29</f>
        <v>53</v>
      </c>
      <c r="AA25" s="17">
        <f>[21]Agosto!$G$30</f>
        <v>24</v>
      </c>
      <c r="AB25" s="17">
        <f>[21]Agosto!$G$31</f>
        <v>30</v>
      </c>
      <c r="AC25" s="17">
        <f>[21]Agosto!$G$32</f>
        <v>28</v>
      </c>
      <c r="AD25" s="17">
        <f>[21]Agosto!$G$33</f>
        <v>32</v>
      </c>
      <c r="AE25" s="17">
        <f>[21]Agosto!$G$34</f>
        <v>29</v>
      </c>
      <c r="AF25" s="17">
        <f>[21]Agosto!$G$35</f>
        <v>33</v>
      </c>
      <c r="AG25" s="28">
        <f t="shared" si="5"/>
        <v>22</v>
      </c>
      <c r="AH25" s="31">
        <f t="shared" si="6"/>
        <v>36.87096774193548</v>
      </c>
    </row>
    <row r="26" spans="1:34" ht="17.100000000000001" customHeight="1" x14ac:dyDescent="0.2">
      <c r="A26" s="15" t="s">
        <v>16</v>
      </c>
      <c r="B26" s="17">
        <f>[22]Agosto!$G$5</f>
        <v>35</v>
      </c>
      <c r="C26" s="17">
        <f>[22]Agosto!$G$6</f>
        <v>34</v>
      </c>
      <c r="D26" s="17">
        <f>[22]Agosto!$G$7</f>
        <v>35</v>
      </c>
      <c r="E26" s="17">
        <f>[22]Agosto!$G$8</f>
        <v>43</v>
      </c>
      <c r="F26" s="17">
        <f>[22]Agosto!$G$9</f>
        <v>61</v>
      </c>
      <c r="G26" s="17">
        <f>[22]Agosto!$G$10</f>
        <v>30</v>
      </c>
      <c r="H26" s="17">
        <f>[22]Agosto!$G$11</f>
        <v>53</v>
      </c>
      <c r="I26" s="17">
        <f>[22]Agosto!$G$12</f>
        <v>73</v>
      </c>
      <c r="J26" s="17">
        <f>[22]Agosto!$G$13</f>
        <v>54</v>
      </c>
      <c r="K26" s="17">
        <f>[22]Agosto!$G$14</f>
        <v>38</v>
      </c>
      <c r="L26" s="17">
        <f>[22]Agosto!$G$15</f>
        <v>43</v>
      </c>
      <c r="M26" s="17">
        <f>[22]Agosto!$G$16</f>
        <v>40</v>
      </c>
      <c r="N26" s="17">
        <f>[22]Agosto!$G$17</f>
        <v>45</v>
      </c>
      <c r="O26" s="17">
        <f>[22]Agosto!$G$18</f>
        <v>48</v>
      </c>
      <c r="P26" s="17">
        <f>[22]Agosto!$G$19</f>
        <v>48</v>
      </c>
      <c r="Q26" s="17">
        <f>[22]Agosto!$G$20</f>
        <v>38</v>
      </c>
      <c r="R26" s="17">
        <f>[22]Agosto!$G$21</f>
        <v>48</v>
      </c>
      <c r="S26" s="17">
        <f>[22]Agosto!$G$22</f>
        <v>39</v>
      </c>
      <c r="T26" s="17">
        <f>[22]Agosto!$G$23</f>
        <v>38</v>
      </c>
      <c r="U26" s="17">
        <f>[22]Agosto!$G$24</f>
        <v>23</v>
      </c>
      <c r="V26" s="17">
        <f>[22]Agosto!$G$25</f>
        <v>25</v>
      </c>
      <c r="W26" s="17">
        <f>[22]Agosto!$G$26</f>
        <v>26</v>
      </c>
      <c r="X26" s="17">
        <f>[22]Agosto!$G$27</f>
        <v>29</v>
      </c>
      <c r="Y26" s="17">
        <f>[22]Agosto!$G$28</f>
        <v>30</v>
      </c>
      <c r="Z26" s="17">
        <f>[22]Agosto!$G$29</f>
        <v>44</v>
      </c>
      <c r="AA26" s="17">
        <f>[22]Agosto!$G$30</f>
        <v>30</v>
      </c>
      <c r="AB26" s="17">
        <f>[22]Agosto!$G$31</f>
        <v>29</v>
      </c>
      <c r="AC26" s="17">
        <f>[22]Agosto!$G$32</f>
        <v>22</v>
      </c>
      <c r="AD26" s="17">
        <f>[22]Agosto!$G$33</f>
        <v>33</v>
      </c>
      <c r="AE26" s="17">
        <f>[22]Agosto!$G$34</f>
        <v>30</v>
      </c>
      <c r="AF26" s="17">
        <f>[22]Agosto!$G$35</f>
        <v>27</v>
      </c>
      <c r="AG26" s="28">
        <f t="shared" si="5"/>
        <v>22</v>
      </c>
      <c r="AH26" s="31">
        <f t="shared" si="6"/>
        <v>38.41935483870968</v>
      </c>
    </row>
    <row r="27" spans="1:34" ht="17.100000000000001" customHeight="1" x14ac:dyDescent="0.2">
      <c r="A27" s="15" t="s">
        <v>17</v>
      </c>
      <c r="B27" s="17">
        <f>[23]Agosto!$G$5</f>
        <v>26</v>
      </c>
      <c r="C27" s="17">
        <f>[23]Agosto!$G$6</f>
        <v>21</v>
      </c>
      <c r="D27" s="17">
        <f>[23]Agosto!$G$7</f>
        <v>19</v>
      </c>
      <c r="E27" s="17">
        <f>[23]Agosto!$G$8</f>
        <v>26</v>
      </c>
      <c r="F27" s="17">
        <f>[23]Agosto!$G$9</f>
        <v>33</v>
      </c>
      <c r="G27" s="17">
        <f>[23]Agosto!$G$10</f>
        <v>34</v>
      </c>
      <c r="H27" s="17">
        <f>[23]Agosto!$G$11</f>
        <v>28</v>
      </c>
      <c r="I27" s="17">
        <f>[23]Agosto!$G$12</f>
        <v>33</v>
      </c>
      <c r="J27" s="17">
        <f>[23]Agosto!$G$13</f>
        <v>42</v>
      </c>
      <c r="K27" s="17">
        <f>[23]Agosto!$G$14</f>
        <v>21</v>
      </c>
      <c r="L27" s="17">
        <f>[23]Agosto!$G$15</f>
        <v>33</v>
      </c>
      <c r="M27" s="17">
        <f>[23]Agosto!$G$16</f>
        <v>32</v>
      </c>
      <c r="N27" s="17">
        <f>[23]Agosto!$G$17</f>
        <v>61</v>
      </c>
      <c r="O27" s="17">
        <f>[23]Agosto!$G$18</f>
        <v>50</v>
      </c>
      <c r="P27" s="17">
        <f>[23]Agosto!$G$19</f>
        <v>51</v>
      </c>
      <c r="Q27" s="17">
        <f>[23]Agosto!$G$20</f>
        <v>35</v>
      </c>
      <c r="R27" s="17">
        <f>[23]Agosto!$G$21</f>
        <v>48</v>
      </c>
      <c r="S27" s="17">
        <f>[23]Agosto!$G$22</f>
        <v>33</v>
      </c>
      <c r="T27" s="17">
        <f>[23]Agosto!$G$23</f>
        <v>30</v>
      </c>
      <c r="U27" s="17">
        <f>[23]Agosto!$G$24</f>
        <v>23</v>
      </c>
      <c r="V27" s="17">
        <f>[23]Agosto!$G$25</f>
        <v>22</v>
      </c>
      <c r="W27" s="17">
        <f>[23]Agosto!$G$26</f>
        <v>21</v>
      </c>
      <c r="X27" s="17">
        <f>[23]Agosto!$G$27</f>
        <v>19</v>
      </c>
      <c r="Y27" s="17">
        <f>[23]Agosto!$G$28</f>
        <v>19</v>
      </c>
      <c r="Z27" s="17">
        <f>[23]Agosto!$G$29</f>
        <v>30</v>
      </c>
      <c r="AA27" s="17">
        <f>[23]Agosto!$G$30</f>
        <v>26</v>
      </c>
      <c r="AB27" s="17">
        <f>[23]Agosto!$G$31</f>
        <v>27</v>
      </c>
      <c r="AC27" s="17">
        <f>[23]Agosto!$G$32</f>
        <v>27</v>
      </c>
      <c r="AD27" s="17">
        <f>[23]Agosto!$G$33</f>
        <v>29</v>
      </c>
      <c r="AE27" s="17">
        <f>[23]Agosto!$G$34</f>
        <v>27</v>
      </c>
      <c r="AF27" s="17">
        <f>[23]Agosto!$G$35</f>
        <v>31</v>
      </c>
      <c r="AG27" s="28">
        <f t="shared" si="5"/>
        <v>19</v>
      </c>
      <c r="AH27" s="31">
        <f t="shared" si="6"/>
        <v>30.870967741935484</v>
      </c>
    </row>
    <row r="28" spans="1:34" ht="17.100000000000001" customHeight="1" x14ac:dyDescent="0.2">
      <c r="A28" s="15" t="s">
        <v>18</v>
      </c>
      <c r="B28" s="17">
        <f>[24]Agosto!$G$5</f>
        <v>51</v>
      </c>
      <c r="C28" s="17">
        <f>[24]Agosto!$G$6</f>
        <v>43</v>
      </c>
      <c r="D28" s="17">
        <f>[24]Agosto!$G$7</f>
        <v>44</v>
      </c>
      <c r="E28" s="17">
        <f>[24]Agosto!$G$8</f>
        <v>48</v>
      </c>
      <c r="F28" s="17">
        <f>[24]Agosto!$G$9</f>
        <v>46</v>
      </c>
      <c r="G28" s="17">
        <f>[24]Agosto!$G$10</f>
        <v>46</v>
      </c>
      <c r="H28" s="17">
        <f>[24]Agosto!$G$11</f>
        <v>45</v>
      </c>
      <c r="I28" s="17">
        <f>[24]Agosto!$G$12</f>
        <v>41</v>
      </c>
      <c r="J28" s="17">
        <f>[24]Agosto!$G$13</f>
        <v>44</v>
      </c>
      <c r="K28" s="17">
        <f>[24]Agosto!$G$14</f>
        <v>41</v>
      </c>
      <c r="L28" s="17">
        <f>[24]Agosto!$G$15</f>
        <v>46</v>
      </c>
      <c r="M28" s="17">
        <f>[24]Agosto!$G$16</f>
        <v>48</v>
      </c>
      <c r="N28" s="17">
        <f>[24]Agosto!$G$17</f>
        <v>55</v>
      </c>
      <c r="O28" s="17">
        <f>[24]Agosto!$G$18</f>
        <v>59</v>
      </c>
      <c r="P28" s="17">
        <f>[24]Agosto!$G$19</f>
        <v>52</v>
      </c>
      <c r="Q28" s="17">
        <f>[24]Agosto!$G$20</f>
        <v>49</v>
      </c>
      <c r="R28" s="17">
        <f>[24]Agosto!$G$21</f>
        <v>50</v>
      </c>
      <c r="S28" s="17">
        <f>[24]Agosto!$G$22</f>
        <v>52</v>
      </c>
      <c r="T28" s="17">
        <f>[24]Agosto!$G$23</f>
        <v>49</v>
      </c>
      <c r="U28" s="17">
        <f>[24]Agosto!$G$24</f>
        <v>47</v>
      </c>
      <c r="V28" s="17">
        <f>[24]Agosto!$G$25</f>
        <v>44</v>
      </c>
      <c r="W28" s="17">
        <f>[24]Agosto!$G$26</f>
        <v>47</v>
      </c>
      <c r="X28" s="17">
        <f>[24]Agosto!$G$27</f>
        <v>43</v>
      </c>
      <c r="Y28" s="17">
        <f>[24]Agosto!$G$28</f>
        <v>44</v>
      </c>
      <c r="Z28" s="17">
        <f>[24]Agosto!$G$29</f>
        <v>49</v>
      </c>
      <c r="AA28" s="17">
        <f>[24]Agosto!$G$30</f>
        <v>46</v>
      </c>
      <c r="AB28" s="17">
        <f>[24]Agosto!$G$31</f>
        <v>38</v>
      </c>
      <c r="AC28" s="17">
        <f>[24]Agosto!$G$32</f>
        <v>43</v>
      </c>
      <c r="AD28" s="17">
        <f>[24]Agosto!$G$33</f>
        <v>52</v>
      </c>
      <c r="AE28" s="17">
        <f>[24]Agosto!$G$34</f>
        <v>57</v>
      </c>
      <c r="AF28" s="17">
        <f>[24]Agosto!$G$35</f>
        <v>57</v>
      </c>
      <c r="AG28" s="28">
        <f>MIN(B28:AF28)</f>
        <v>38</v>
      </c>
      <c r="AH28" s="31">
        <f t="shared" si="6"/>
        <v>47.612903225806448</v>
      </c>
    </row>
    <row r="29" spans="1:34" ht="17.100000000000001" customHeight="1" x14ac:dyDescent="0.2">
      <c r="A29" s="15" t="s">
        <v>19</v>
      </c>
      <c r="B29" s="17">
        <f>[25]Agosto!$G$5</f>
        <v>32</v>
      </c>
      <c r="C29" s="17">
        <f>[25]Agosto!$G$6</f>
        <v>27</v>
      </c>
      <c r="D29" s="17">
        <f>[25]Agosto!$G$7</f>
        <v>25</v>
      </c>
      <c r="E29" s="17">
        <f>[25]Agosto!$G$8</f>
        <v>30</v>
      </c>
      <c r="F29" s="17">
        <f>[25]Agosto!$G$9</f>
        <v>48</v>
      </c>
      <c r="G29" s="17">
        <f>[25]Agosto!$G$10</f>
        <v>40</v>
      </c>
      <c r="H29" s="17">
        <f>[25]Agosto!$G$11</f>
        <v>35</v>
      </c>
      <c r="I29" s="17">
        <f>[25]Agosto!$G$12</f>
        <v>64</v>
      </c>
      <c r="J29" s="17">
        <f>[25]Agosto!$G$13</f>
        <v>48</v>
      </c>
      <c r="K29" s="17">
        <f>[25]Agosto!$G$14</f>
        <v>36</v>
      </c>
      <c r="L29" s="17">
        <f>[25]Agosto!$G$15</f>
        <v>33</v>
      </c>
      <c r="M29" s="17">
        <f>[25]Agosto!$G$16</f>
        <v>47</v>
      </c>
      <c r="N29" s="17">
        <f>[25]Agosto!$G$17</f>
        <v>28</v>
      </c>
      <c r="O29" s="17">
        <f>[25]Agosto!$G$18</f>
        <v>44</v>
      </c>
      <c r="P29" s="17">
        <f>[25]Agosto!$G$19</f>
        <v>52</v>
      </c>
      <c r="Q29" s="17">
        <f>[25]Agosto!$G$20</f>
        <v>48</v>
      </c>
      <c r="R29" s="17">
        <f>[25]Agosto!$G$21</f>
        <v>53</v>
      </c>
      <c r="S29" s="17">
        <f>[25]Agosto!$G$22</f>
        <v>42</v>
      </c>
      <c r="T29" s="17">
        <f>[25]Agosto!$G$23</f>
        <v>36</v>
      </c>
      <c r="U29" s="17">
        <f>[25]Agosto!$G$24</f>
        <v>33</v>
      </c>
      <c r="V29" s="17">
        <f>[25]Agosto!$G$25</f>
        <v>29</v>
      </c>
      <c r="W29" s="17">
        <f>[25]Agosto!$G$26</f>
        <v>26</v>
      </c>
      <c r="X29" s="17">
        <f>[25]Agosto!$G$27</f>
        <v>25</v>
      </c>
      <c r="Y29" s="17">
        <f>[25]Agosto!$G$28</f>
        <v>26</v>
      </c>
      <c r="Z29" s="17">
        <f>[25]Agosto!$G$29</f>
        <v>43</v>
      </c>
      <c r="AA29" s="17">
        <f>[25]Agosto!$G$30</f>
        <v>26</v>
      </c>
      <c r="AB29" s="17">
        <f>[25]Agosto!$G$31</f>
        <v>20</v>
      </c>
      <c r="AC29" s="17">
        <f>[25]Agosto!$G$32</f>
        <v>25</v>
      </c>
      <c r="AD29" s="17">
        <f>[25]Agosto!$G$33</f>
        <v>28</v>
      </c>
      <c r="AE29" s="17">
        <f>[25]Agosto!$G$34</f>
        <v>33</v>
      </c>
      <c r="AF29" s="17">
        <f>[25]Agosto!$G$35</f>
        <v>54</v>
      </c>
      <c r="AG29" s="28">
        <f t="shared" si="5"/>
        <v>20</v>
      </c>
      <c r="AH29" s="31">
        <f t="shared" si="6"/>
        <v>36.645161290322584</v>
      </c>
    </row>
    <row r="30" spans="1:34" ht="17.100000000000001" customHeight="1" x14ac:dyDescent="0.2">
      <c r="A30" s="15" t="s">
        <v>31</v>
      </c>
      <c r="B30" s="17">
        <f>[26]Agosto!$G$5</f>
        <v>27</v>
      </c>
      <c r="C30" s="17">
        <f>[26]Agosto!$G$6</f>
        <v>24</v>
      </c>
      <c r="D30" s="17">
        <f>[26]Agosto!$G$7</f>
        <v>22</v>
      </c>
      <c r="E30" s="17">
        <f>[26]Agosto!$G$8</f>
        <v>28</v>
      </c>
      <c r="F30" s="17">
        <f>[26]Agosto!$G$9</f>
        <v>25</v>
      </c>
      <c r="G30" s="17">
        <f>[26]Agosto!$G$10</f>
        <v>23</v>
      </c>
      <c r="H30" s="17">
        <f>[26]Agosto!$G$11</f>
        <v>22</v>
      </c>
      <c r="I30" s="17">
        <f>[26]Agosto!$G$12</f>
        <v>28</v>
      </c>
      <c r="J30" s="17">
        <f>[26]Agosto!$G$13</f>
        <v>28</v>
      </c>
      <c r="K30" s="17">
        <f>[26]Agosto!$G$14</f>
        <v>18</v>
      </c>
      <c r="L30" s="17">
        <f>[26]Agosto!$G$15</f>
        <v>35</v>
      </c>
      <c r="M30" s="17">
        <f>[26]Agosto!$G$16</f>
        <v>38</v>
      </c>
      <c r="N30" s="17">
        <f>[26]Agosto!$G$17</f>
        <v>62</v>
      </c>
      <c r="O30" s="17">
        <f>[26]Agosto!$G$18</f>
        <v>58</v>
      </c>
      <c r="P30" s="17">
        <f>[26]Agosto!$G$19</f>
        <v>40</v>
      </c>
      <c r="Q30" s="17">
        <f>[26]Agosto!$G$20</f>
        <v>31</v>
      </c>
      <c r="R30" s="17">
        <f>[26]Agosto!$G$21</f>
        <v>29</v>
      </c>
      <c r="S30" s="17">
        <f>[26]Agosto!$G$22</f>
        <v>32</v>
      </c>
      <c r="T30" s="17">
        <f>[26]Agosto!$G$23</f>
        <v>29</v>
      </c>
      <c r="U30" s="17">
        <f>[26]Agosto!$G$24</f>
        <v>23</v>
      </c>
      <c r="V30" s="17">
        <f>[26]Agosto!$G$25</f>
        <v>21</v>
      </c>
      <c r="W30" s="17">
        <f>[26]Agosto!$G$26</f>
        <v>20</v>
      </c>
      <c r="X30" s="17">
        <f>[26]Agosto!$G$27</f>
        <v>19</v>
      </c>
      <c r="Y30" s="17">
        <f>[26]Agosto!$G$28</f>
        <v>22</v>
      </c>
      <c r="Z30" s="17">
        <f>[26]Agosto!$G$29</f>
        <v>34</v>
      </c>
      <c r="AA30" s="17">
        <f>[26]Agosto!$G$30</f>
        <v>30</v>
      </c>
      <c r="AB30" s="17">
        <f>[26]Agosto!$G$31</f>
        <v>28</v>
      </c>
      <c r="AC30" s="17">
        <f>[26]Agosto!$G$32</f>
        <v>29</v>
      </c>
      <c r="AD30" s="17">
        <f>[26]Agosto!$G$33</f>
        <v>29</v>
      </c>
      <c r="AE30" s="17">
        <f>[26]Agosto!$G$34</f>
        <v>26</v>
      </c>
      <c r="AF30" s="17">
        <f>[26]Agosto!$G$35</f>
        <v>34</v>
      </c>
      <c r="AG30" s="28">
        <f t="shared" si="5"/>
        <v>18</v>
      </c>
      <c r="AH30" s="31">
        <f>AVERAGE(B30:AF30)</f>
        <v>29.483870967741936</v>
      </c>
    </row>
    <row r="31" spans="1:34" ht="17.100000000000001" customHeight="1" x14ac:dyDescent="0.2">
      <c r="A31" s="15" t="s">
        <v>48</v>
      </c>
      <c r="B31" s="17">
        <f>[27]Agosto!$G$5</f>
        <v>19</v>
      </c>
      <c r="C31" s="17">
        <f>[27]Agosto!$G$6</f>
        <v>15</v>
      </c>
      <c r="D31" s="17">
        <f>[27]Agosto!$G$7</f>
        <v>24</v>
      </c>
      <c r="E31" s="17">
        <f>[27]Agosto!$G$8</f>
        <v>22</v>
      </c>
      <c r="F31" s="17">
        <f>[27]Agosto!$G$9</f>
        <v>24</v>
      </c>
      <c r="G31" s="17">
        <f>[27]Agosto!$G$10</f>
        <v>18</v>
      </c>
      <c r="H31" s="17">
        <f>[27]Agosto!$G$11</f>
        <v>18</v>
      </c>
      <c r="I31" s="17">
        <f>[27]Agosto!$G$12</f>
        <v>24</v>
      </c>
      <c r="J31" s="17">
        <f>[27]Agosto!$G$13</f>
        <v>30</v>
      </c>
      <c r="K31" s="17">
        <f>[27]Agosto!$G$14</f>
        <v>21</v>
      </c>
      <c r="L31" s="17">
        <f>[27]Agosto!$G$15</f>
        <v>22</v>
      </c>
      <c r="M31" s="17">
        <f>[27]Agosto!$G$16</f>
        <v>22</v>
      </c>
      <c r="N31" s="17">
        <f>[27]Agosto!$G$17</f>
        <v>49</v>
      </c>
      <c r="O31" s="17">
        <f>[27]Agosto!$G$18</f>
        <v>53</v>
      </c>
      <c r="P31" s="17">
        <f>[27]Agosto!$G$19</f>
        <v>25</v>
      </c>
      <c r="Q31" s="17">
        <f>[27]Agosto!$G$20</f>
        <v>21</v>
      </c>
      <c r="R31" s="17">
        <f>[27]Agosto!$G$21</f>
        <v>21</v>
      </c>
      <c r="S31" s="17">
        <f>[27]Agosto!$G$22</f>
        <v>27</v>
      </c>
      <c r="T31" s="17">
        <f>[27]Agosto!$G$23</f>
        <v>25</v>
      </c>
      <c r="U31" s="17">
        <f>[27]Agosto!$G$24</f>
        <v>23</v>
      </c>
      <c r="V31" s="17">
        <f>[27]Agosto!$G$25</f>
        <v>17</v>
      </c>
      <c r="W31" s="17">
        <f>[27]Agosto!$G$26</f>
        <v>16</v>
      </c>
      <c r="X31" s="17">
        <f>[27]Agosto!$G$27</f>
        <v>17</v>
      </c>
      <c r="Y31" s="17">
        <f>[27]Agosto!$G$28</f>
        <v>15</v>
      </c>
      <c r="Z31" s="17">
        <f>[27]Agosto!$G$29</f>
        <v>22</v>
      </c>
      <c r="AA31" s="17">
        <f>[27]Agosto!$G$30</f>
        <v>48</v>
      </c>
      <c r="AB31" s="17">
        <f>[27]Agosto!$G$31</f>
        <v>32</v>
      </c>
      <c r="AC31" s="17">
        <f>[27]Agosto!$G$32</f>
        <v>29</v>
      </c>
      <c r="AD31" s="17">
        <f>[27]Agosto!$G$33</f>
        <v>26</v>
      </c>
      <c r="AE31" s="17">
        <f>[27]Agosto!$G$34</f>
        <v>19</v>
      </c>
      <c r="AF31" s="17">
        <f>[27]Agosto!$G$35</f>
        <v>29</v>
      </c>
      <c r="AG31" s="28">
        <f>MIN(B31:AF31)</f>
        <v>15</v>
      </c>
      <c r="AH31" s="31">
        <f>AVERAGE(B31:AF31)</f>
        <v>24.93548387096774</v>
      </c>
    </row>
    <row r="32" spans="1:34" ht="17.100000000000001" customHeight="1" x14ac:dyDescent="0.2">
      <c r="A32" s="15" t="s">
        <v>20</v>
      </c>
      <c r="B32" s="17">
        <f>[28]Agosto!$G$5</f>
        <v>22</v>
      </c>
      <c r="C32" s="17">
        <f>[28]Agosto!$G$6</f>
        <v>18</v>
      </c>
      <c r="D32" s="17">
        <f>[28]Agosto!$G$7</f>
        <v>16</v>
      </c>
      <c r="E32" s="17">
        <f>[28]Agosto!$G$8</f>
        <v>20</v>
      </c>
      <c r="F32" s="17">
        <f>[28]Agosto!$G$9</f>
        <v>29</v>
      </c>
      <c r="G32" s="17">
        <f>[28]Agosto!$G$10</f>
        <v>31</v>
      </c>
      <c r="H32" s="17">
        <f>[28]Agosto!$G$11</f>
        <v>28</v>
      </c>
      <c r="I32" s="17">
        <f>[28]Agosto!$G$12</f>
        <v>20</v>
      </c>
      <c r="J32" s="17">
        <f>[28]Agosto!$G$13</f>
        <v>29</v>
      </c>
      <c r="K32" s="17">
        <f>[28]Agosto!$G$14</f>
        <v>21</v>
      </c>
      <c r="L32" s="17">
        <f>[28]Agosto!$G$15</f>
        <v>20</v>
      </c>
      <c r="M32" s="17">
        <f>[28]Agosto!$G$16</f>
        <v>23</v>
      </c>
      <c r="N32" s="17">
        <f>[28]Agosto!$G$17</f>
        <v>43</v>
      </c>
      <c r="O32" s="17">
        <f>[28]Agosto!$G$18</f>
        <v>36</v>
      </c>
      <c r="P32" s="17">
        <f>[28]Agosto!$G$19</f>
        <v>31</v>
      </c>
      <c r="Q32" s="17">
        <f>[28]Agosto!$G$20</f>
        <v>29</v>
      </c>
      <c r="R32" s="17">
        <f>[28]Agosto!$G$21</f>
        <v>29</v>
      </c>
      <c r="S32" s="17">
        <f>[28]Agosto!$G$22</f>
        <v>30</v>
      </c>
      <c r="T32" s="17">
        <f>[28]Agosto!$G$23</f>
        <v>26</v>
      </c>
      <c r="U32" s="17">
        <f>[28]Agosto!$G$24</f>
        <v>12</v>
      </c>
      <c r="V32" s="17">
        <f>[28]Agosto!$G$25</f>
        <v>17</v>
      </c>
      <c r="W32" s="17">
        <f>[28]Agosto!$G$26</f>
        <v>18</v>
      </c>
      <c r="X32" s="17">
        <f>[28]Agosto!$G$27</f>
        <v>15</v>
      </c>
      <c r="Y32" s="17">
        <f>[28]Agosto!$G$28</f>
        <v>14</v>
      </c>
      <c r="Z32" s="17">
        <f>[28]Agosto!$G$29</f>
        <v>14</v>
      </c>
      <c r="AA32" s="17">
        <f>[28]Agosto!$G$30</f>
        <v>23</v>
      </c>
      <c r="AB32" s="17">
        <f>[28]Agosto!$G$31</f>
        <v>17</v>
      </c>
      <c r="AC32" s="17">
        <f>[28]Agosto!$G$32</f>
        <v>21</v>
      </c>
      <c r="AD32" s="17">
        <f>[28]Agosto!$G$33</f>
        <v>26</v>
      </c>
      <c r="AE32" s="17">
        <f>[28]Agosto!$G$34</f>
        <v>23</v>
      </c>
      <c r="AF32" s="17">
        <f>[28]Agosto!$G$35</f>
        <v>17</v>
      </c>
      <c r="AG32" s="28">
        <f>MIN(B32:AF32)</f>
        <v>12</v>
      </c>
      <c r="AH32" s="31">
        <f>AVERAGE(B32:AF32)</f>
        <v>23.161290322580644</v>
      </c>
    </row>
    <row r="33" spans="1:35" s="5" customFormat="1" ht="17.100000000000001" customHeight="1" x14ac:dyDescent="0.2">
      <c r="A33" s="36" t="s">
        <v>35</v>
      </c>
      <c r="B33" s="25">
        <f t="shared" ref="B33:AG33" si="9">MIN(B5:B32)</f>
        <v>17</v>
      </c>
      <c r="C33" s="25">
        <f t="shared" si="9"/>
        <v>14</v>
      </c>
      <c r="D33" s="25">
        <f t="shared" si="9"/>
        <v>15</v>
      </c>
      <c r="E33" s="25">
        <f t="shared" si="9"/>
        <v>19</v>
      </c>
      <c r="F33" s="25">
        <f t="shared" si="9"/>
        <v>19</v>
      </c>
      <c r="G33" s="25">
        <f t="shared" si="9"/>
        <v>18</v>
      </c>
      <c r="H33" s="25">
        <f t="shared" si="9"/>
        <v>18</v>
      </c>
      <c r="I33" s="25">
        <f t="shared" si="9"/>
        <v>18</v>
      </c>
      <c r="J33" s="25">
        <f t="shared" si="9"/>
        <v>15</v>
      </c>
      <c r="K33" s="25">
        <f t="shared" si="9"/>
        <v>14</v>
      </c>
      <c r="L33" s="25">
        <f t="shared" si="9"/>
        <v>16</v>
      </c>
      <c r="M33" s="25">
        <f t="shared" si="9"/>
        <v>21</v>
      </c>
      <c r="N33" s="25">
        <f t="shared" si="9"/>
        <v>28</v>
      </c>
      <c r="O33" s="25">
        <f t="shared" si="9"/>
        <v>36</v>
      </c>
      <c r="P33" s="25">
        <f t="shared" si="9"/>
        <v>21</v>
      </c>
      <c r="Q33" s="25">
        <f t="shared" si="9"/>
        <v>21</v>
      </c>
      <c r="R33" s="25">
        <f t="shared" si="9"/>
        <v>21</v>
      </c>
      <c r="S33" s="25">
        <f t="shared" si="9"/>
        <v>24</v>
      </c>
      <c r="T33" s="25">
        <f t="shared" si="9"/>
        <v>18</v>
      </c>
      <c r="U33" s="25">
        <f t="shared" si="9"/>
        <v>12</v>
      </c>
      <c r="V33" s="25">
        <f t="shared" si="9"/>
        <v>15</v>
      </c>
      <c r="W33" s="25">
        <f t="shared" si="9"/>
        <v>14</v>
      </c>
      <c r="X33" s="25">
        <f t="shared" si="9"/>
        <v>12</v>
      </c>
      <c r="Y33" s="25">
        <f t="shared" si="9"/>
        <v>13</v>
      </c>
      <c r="Z33" s="25">
        <f t="shared" si="9"/>
        <v>13</v>
      </c>
      <c r="AA33" s="25">
        <f t="shared" si="9"/>
        <v>21</v>
      </c>
      <c r="AB33" s="25">
        <f t="shared" si="9"/>
        <v>17</v>
      </c>
      <c r="AC33" s="25">
        <f t="shared" si="9"/>
        <v>21</v>
      </c>
      <c r="AD33" s="25">
        <f t="shared" si="9"/>
        <v>22</v>
      </c>
      <c r="AE33" s="25">
        <f t="shared" si="9"/>
        <v>18</v>
      </c>
      <c r="AF33" s="25">
        <f t="shared" si="9"/>
        <v>15</v>
      </c>
      <c r="AG33" s="28">
        <f t="shared" si="9"/>
        <v>12</v>
      </c>
      <c r="AH33" s="30">
        <f>AVERAGE(AH5:AH32)</f>
        <v>31.032727427888712</v>
      </c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G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I37" s="2" t="s">
        <v>51</v>
      </c>
      <c r="AD37" s="9"/>
      <c r="AE37" s="43" t="s">
        <v>51</v>
      </c>
      <c r="AF37"/>
      <c r="AG37" s="41"/>
      <c r="AH37" s="41"/>
      <c r="AI37" s="2"/>
    </row>
    <row r="38" spans="1:35" x14ac:dyDescent="0.2">
      <c r="AC38" s="2" t="s">
        <v>51</v>
      </c>
    </row>
    <row r="40" spans="1:35" x14ac:dyDescent="0.2">
      <c r="AG40" s="6" t="s">
        <v>51</v>
      </c>
    </row>
    <row r="42" spans="1:35" x14ac:dyDescent="0.2">
      <c r="T42" s="14"/>
    </row>
    <row r="43" spans="1:35" x14ac:dyDescent="0.2">
      <c r="AF43" s="2" t="s">
        <v>51</v>
      </c>
    </row>
  </sheetData>
  <mergeCells count="34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90" zoomScaleNormal="90" workbookViewId="0">
      <selection activeCell="AB42" sqref="AB4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s="4" customFormat="1" ht="20.100000000000001" customHeight="1" x14ac:dyDescent="0.2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3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39</v>
      </c>
    </row>
    <row r="4" spans="1:33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</row>
    <row r="5" spans="1:33" s="5" customFormat="1" ht="20.100000000000001" customHeight="1" x14ac:dyDescent="0.2">
      <c r="A5" s="15" t="s">
        <v>44</v>
      </c>
      <c r="B5" s="17">
        <f>[1]Agosto!$H$5</f>
        <v>6.12</v>
      </c>
      <c r="C5" s="17">
        <f>[1]Agosto!$H$6</f>
        <v>9.3600000000000012</v>
      </c>
      <c r="D5" s="17">
        <f>[1]Agosto!$H$7</f>
        <v>11.16</v>
      </c>
      <c r="E5" s="17">
        <f>[1]Agosto!$H$8</f>
        <v>11.520000000000001</v>
      </c>
      <c r="F5" s="17">
        <f>[1]Agosto!$H$9</f>
        <v>8.64</v>
      </c>
      <c r="G5" s="17">
        <f>[1]Agosto!$H$10</f>
        <v>11.879999999999999</v>
      </c>
      <c r="H5" s="17">
        <f>[1]Agosto!$H$11</f>
        <v>7.5600000000000005</v>
      </c>
      <c r="I5" s="17">
        <f>[1]Agosto!$H$12</f>
        <v>12.6</v>
      </c>
      <c r="J5" s="17">
        <f>[1]Agosto!$H$13</f>
        <v>14.4</v>
      </c>
      <c r="K5" s="17">
        <f>[1]Agosto!$H$14</f>
        <v>16.920000000000002</v>
      </c>
      <c r="L5" s="17">
        <f>[1]Agosto!$H$15</f>
        <v>10.08</v>
      </c>
      <c r="M5" s="17">
        <f>[1]Agosto!$H$16</f>
        <v>10.44</v>
      </c>
      <c r="N5" s="17">
        <f>[1]Agosto!$H$17</f>
        <v>20.16</v>
      </c>
      <c r="O5" s="17">
        <f>[1]Agosto!$H$18</f>
        <v>13.68</v>
      </c>
      <c r="P5" s="17">
        <f>[1]Agosto!$H$19</f>
        <v>10.08</v>
      </c>
      <c r="Q5" s="17">
        <f>[1]Agosto!$H$20</f>
        <v>15.120000000000001</v>
      </c>
      <c r="R5" s="17">
        <f>[1]Agosto!$H$21</f>
        <v>14.04</v>
      </c>
      <c r="S5" s="17">
        <f>[1]Agosto!$H$22</f>
        <v>10.08</v>
      </c>
      <c r="T5" s="17">
        <f>[1]Agosto!$H$23</f>
        <v>12.24</v>
      </c>
      <c r="U5" s="17">
        <f>[1]Agosto!$H$24</f>
        <v>9.3600000000000012</v>
      </c>
      <c r="V5" s="17">
        <f>[1]Agosto!$H$25</f>
        <v>15.120000000000001</v>
      </c>
      <c r="W5" s="17">
        <f>[1]Agosto!$H$26</f>
        <v>9</v>
      </c>
      <c r="X5" s="17">
        <f>[1]Agosto!$H$27</f>
        <v>16.920000000000002</v>
      </c>
      <c r="Y5" s="17">
        <f>[1]Agosto!$H$28</f>
        <v>15.840000000000002</v>
      </c>
      <c r="Z5" s="17">
        <f>[1]Agosto!$H$29</f>
        <v>16.920000000000002</v>
      </c>
      <c r="AA5" s="17">
        <f>[1]Agosto!$H$30</f>
        <v>14.4</v>
      </c>
      <c r="AB5" s="17">
        <f>[1]Agosto!$H$31</f>
        <v>12.24</v>
      </c>
      <c r="AC5" s="17">
        <f>[1]Agosto!$H$32</f>
        <v>5.7600000000000007</v>
      </c>
      <c r="AD5" s="17">
        <f>[1]Agosto!$H$33</f>
        <v>6.48</v>
      </c>
      <c r="AE5" s="17">
        <f>[1]Agosto!$H$34</f>
        <v>10.44</v>
      </c>
      <c r="AF5" s="17">
        <f>[1]Agosto!$H$35</f>
        <v>15.840000000000002</v>
      </c>
      <c r="AG5" s="27">
        <f>MAX(B5:AF5)</f>
        <v>20.16</v>
      </c>
    </row>
    <row r="6" spans="1:33" ht="17.100000000000001" customHeight="1" x14ac:dyDescent="0.2">
      <c r="A6" s="15" t="s">
        <v>0</v>
      </c>
      <c r="B6" s="17">
        <f>[2]Agosto!$H$5</f>
        <v>14.4</v>
      </c>
      <c r="C6" s="17">
        <f>[2]Agosto!$H$6</f>
        <v>18.720000000000002</v>
      </c>
      <c r="D6" s="17">
        <f>[2]Agosto!$H$7</f>
        <v>21.6</v>
      </c>
      <c r="E6" s="17">
        <f>[2]Agosto!$H$8</f>
        <v>17.28</v>
      </c>
      <c r="F6" s="17">
        <f>[2]Agosto!$H$9</f>
        <v>15.840000000000002</v>
      </c>
      <c r="G6" s="17">
        <f>[2]Agosto!$H$10</f>
        <v>24.12</v>
      </c>
      <c r="H6" s="17">
        <f>[2]Agosto!$H$11</f>
        <v>14.04</v>
      </c>
      <c r="I6" s="17">
        <f>[2]Agosto!$H$12</f>
        <v>15.48</v>
      </c>
      <c r="J6" s="17">
        <f>[2]Agosto!$H$13</f>
        <v>18.720000000000002</v>
      </c>
      <c r="K6" s="17">
        <f>[2]Agosto!$H$14</f>
        <v>18.720000000000002</v>
      </c>
      <c r="L6" s="17">
        <f>[2]Agosto!$H$15</f>
        <v>13.32</v>
      </c>
      <c r="M6" s="17">
        <f>[2]Agosto!$H$16</f>
        <v>14.04</v>
      </c>
      <c r="N6" s="17">
        <f>[2]Agosto!$H$17</f>
        <v>31.319999999999997</v>
      </c>
      <c r="O6" s="17">
        <f>[2]Agosto!$H$18</f>
        <v>22.68</v>
      </c>
      <c r="P6" s="17">
        <f>[2]Agosto!$H$19</f>
        <v>18</v>
      </c>
      <c r="Q6" s="17">
        <f>[2]Agosto!$H$20</f>
        <v>13.68</v>
      </c>
      <c r="R6" s="17">
        <f>[2]Agosto!$H$21</f>
        <v>14.4</v>
      </c>
      <c r="S6" s="17">
        <f>[2]Agosto!$H$22</f>
        <v>10.44</v>
      </c>
      <c r="T6" s="17">
        <f>[2]Agosto!$H$23</f>
        <v>10.8</v>
      </c>
      <c r="U6" s="17">
        <f>[2]Agosto!$H$24</f>
        <v>13.32</v>
      </c>
      <c r="V6" s="17">
        <f>[2]Agosto!$H$25</f>
        <v>17.64</v>
      </c>
      <c r="W6" s="17">
        <f>[2]Agosto!$H$26</f>
        <v>15.840000000000002</v>
      </c>
      <c r="X6" s="17">
        <f>[2]Agosto!$H$27</f>
        <v>18</v>
      </c>
      <c r="Y6" s="17">
        <f>[2]Agosto!$H$28</f>
        <v>27.720000000000002</v>
      </c>
      <c r="Z6" s="17">
        <f>[2]Agosto!$H$29</f>
        <v>15.48</v>
      </c>
      <c r="AA6" s="17">
        <f>[2]Agosto!$H$30</f>
        <v>15.48</v>
      </c>
      <c r="AB6" s="17">
        <f>[2]Agosto!$H$31</f>
        <v>12.24</v>
      </c>
      <c r="AC6" s="17">
        <f>[2]Agosto!$H$32</f>
        <v>7.2</v>
      </c>
      <c r="AD6" s="17">
        <f>[2]Agosto!$H$33</f>
        <v>10.44</v>
      </c>
      <c r="AE6" s="17">
        <f>[2]Agosto!$H$34</f>
        <v>16.2</v>
      </c>
      <c r="AF6" s="17">
        <f>[2]Agosto!$H$35</f>
        <v>19.8</v>
      </c>
      <c r="AG6" s="28">
        <f>MAX(B6:AF6)</f>
        <v>31.319999999999997</v>
      </c>
    </row>
    <row r="7" spans="1:33" ht="17.100000000000001" customHeight="1" x14ac:dyDescent="0.2">
      <c r="A7" s="15" t="s">
        <v>1</v>
      </c>
      <c r="B7" s="83" t="str">
        <f>[3]Agosto!$H$5</f>
        <v>*</v>
      </c>
      <c r="C7" s="83" t="str">
        <f>[3]Agosto!$H$6</f>
        <v>*</v>
      </c>
      <c r="D7" s="83" t="str">
        <f>[3]Agosto!$H$7</f>
        <v>*</v>
      </c>
      <c r="E7" s="83" t="str">
        <f>[3]Agosto!$H$8</f>
        <v>*</v>
      </c>
      <c r="F7" s="83" t="str">
        <f>[3]Agosto!$H$9</f>
        <v>*</v>
      </c>
      <c r="G7" s="83" t="str">
        <f>[3]Agosto!$H$10</f>
        <v>*</v>
      </c>
      <c r="H7" s="83" t="str">
        <f>[3]Agosto!$H$11</f>
        <v>*</v>
      </c>
      <c r="I7" s="83" t="str">
        <f>[3]Agosto!$H$12</f>
        <v>*</v>
      </c>
      <c r="J7" s="83" t="str">
        <f>[3]Agosto!$H$13</f>
        <v>*</v>
      </c>
      <c r="K7" s="83" t="str">
        <f>[3]Agosto!$H$14</f>
        <v>*</v>
      </c>
      <c r="L7" s="83" t="str">
        <f>[3]Agosto!$H$15</f>
        <v>*</v>
      </c>
      <c r="M7" s="83" t="str">
        <f>[3]Agosto!$H$16</f>
        <v>*</v>
      </c>
      <c r="N7" s="83" t="str">
        <f>[3]Agosto!$H$17</f>
        <v>*</v>
      </c>
      <c r="O7" s="83" t="str">
        <f>[3]Agosto!$H$18</f>
        <v>*</v>
      </c>
      <c r="P7" s="83" t="str">
        <f>[3]Agosto!$H$19</f>
        <v>*</v>
      </c>
      <c r="Q7" s="83" t="str">
        <f>[3]Agosto!$H$20</f>
        <v>*</v>
      </c>
      <c r="R7" s="83" t="str">
        <f>[3]Agosto!$H$21</f>
        <v>*</v>
      </c>
      <c r="S7" s="83" t="str">
        <f>[3]Agosto!$H$22</f>
        <v>*</v>
      </c>
      <c r="T7" s="83" t="str">
        <f>[3]Agosto!$H$23</f>
        <v>*</v>
      </c>
      <c r="U7" s="83" t="str">
        <f>[3]Agosto!$H$24</f>
        <v>*</v>
      </c>
      <c r="V7" s="83" t="str">
        <f>[3]Agosto!$H$25</f>
        <v>*</v>
      </c>
      <c r="W7" s="83" t="str">
        <f>[3]Agosto!$H$26</f>
        <v>*</v>
      </c>
      <c r="X7" s="83" t="str">
        <f>[3]Agosto!$H$27</f>
        <v>*</v>
      </c>
      <c r="Y7" s="17" t="str">
        <f>[3]Agosto!$H$28</f>
        <v>*</v>
      </c>
      <c r="Z7" s="17">
        <f>[3]Agosto!$H$29</f>
        <v>15.48</v>
      </c>
      <c r="AA7" s="17">
        <f>[3]Agosto!$H$30</f>
        <v>19.8</v>
      </c>
      <c r="AB7" s="17">
        <f>[3]Agosto!$H$31</f>
        <v>16.2</v>
      </c>
      <c r="AC7" s="17">
        <f>[3]Agosto!$H$32</f>
        <v>11.520000000000001</v>
      </c>
      <c r="AD7" s="17">
        <f>[3]Agosto!$H$33</f>
        <v>6.48</v>
      </c>
      <c r="AE7" s="17">
        <f>[3]Agosto!$H$34</f>
        <v>9</v>
      </c>
      <c r="AF7" s="17">
        <f>[3]Agosto!$H$35</f>
        <v>12.96</v>
      </c>
      <c r="AG7" s="28">
        <f>MAX(B7:AF7)</f>
        <v>19.8</v>
      </c>
    </row>
    <row r="8" spans="1:33" ht="17.100000000000001" customHeight="1" x14ac:dyDescent="0.2">
      <c r="A8" s="15" t="s">
        <v>79</v>
      </c>
      <c r="B8" s="17">
        <f>[4]Agosto!$H$5</f>
        <v>16.2</v>
      </c>
      <c r="C8" s="17">
        <f>[4]Agosto!$H$6</f>
        <v>14.04</v>
      </c>
      <c r="D8" s="17">
        <f>[4]Agosto!$H$7</f>
        <v>15.48</v>
      </c>
      <c r="E8" s="17">
        <f>[4]Agosto!$H$8</f>
        <v>21.96</v>
      </c>
      <c r="F8" s="17">
        <f>[4]Agosto!$H$9</f>
        <v>26.64</v>
      </c>
      <c r="G8" s="17">
        <f>[4]Agosto!$H$10</f>
        <v>28.44</v>
      </c>
      <c r="H8" s="17">
        <f>[4]Agosto!$H$11</f>
        <v>18.720000000000002</v>
      </c>
      <c r="I8" s="17">
        <f>[4]Agosto!$H$12</f>
        <v>12.96</v>
      </c>
      <c r="J8" s="17">
        <f>[4]Agosto!$H$13</f>
        <v>28.44</v>
      </c>
      <c r="K8" s="17">
        <f>[4]Agosto!$H$14</f>
        <v>20.52</v>
      </c>
      <c r="L8" s="17">
        <f>[4]Agosto!$H$15</f>
        <v>17.64</v>
      </c>
      <c r="M8" s="17">
        <f>[4]Agosto!$H$16</f>
        <v>19.8</v>
      </c>
      <c r="N8" s="17">
        <f>[4]Agosto!$H$17</f>
        <v>22.32</v>
      </c>
      <c r="O8" s="17">
        <f>[4]Agosto!$H$18</f>
        <v>26.28</v>
      </c>
      <c r="P8" s="17">
        <f>[4]Agosto!$H$19</f>
        <v>25.56</v>
      </c>
      <c r="Q8" s="17">
        <f>[4]Agosto!$H$20</f>
        <v>21.240000000000002</v>
      </c>
      <c r="R8" s="17">
        <f>[4]Agosto!$H$21</f>
        <v>20.88</v>
      </c>
      <c r="S8" s="17">
        <f>[4]Agosto!$H$22</f>
        <v>15.120000000000001</v>
      </c>
      <c r="T8" s="17">
        <f>[4]Agosto!$H$23</f>
        <v>17.64</v>
      </c>
      <c r="U8" s="17">
        <f>[4]Agosto!$H$24</f>
        <v>16.559999999999999</v>
      </c>
      <c r="V8" s="17">
        <f>[4]Agosto!$H$25</f>
        <v>23.400000000000002</v>
      </c>
      <c r="W8" s="17">
        <f>[4]Agosto!$H$26</f>
        <v>15.840000000000002</v>
      </c>
      <c r="X8" s="17">
        <f>[4]Agosto!$H$27</f>
        <v>19.079999999999998</v>
      </c>
      <c r="Y8" s="17">
        <f>[4]Agosto!$H$28</f>
        <v>22.68</v>
      </c>
      <c r="Z8" s="17">
        <f>[4]Agosto!$H$29</f>
        <v>23.040000000000003</v>
      </c>
      <c r="AA8" s="17">
        <f>[4]Agosto!$H$30</f>
        <v>27.36</v>
      </c>
      <c r="AB8" s="17">
        <f>[4]Agosto!$H$31</f>
        <v>20.88</v>
      </c>
      <c r="AC8" s="17">
        <f>[4]Agosto!$H$32</f>
        <v>15.120000000000001</v>
      </c>
      <c r="AD8" s="17">
        <f>[4]Agosto!$H$33</f>
        <v>22.68</v>
      </c>
      <c r="AE8" s="17">
        <f>[4]Agosto!$H$34</f>
        <v>23.400000000000002</v>
      </c>
      <c r="AF8" s="17">
        <f>[4]Agosto!$H$35</f>
        <v>28.44</v>
      </c>
      <c r="AG8" s="28">
        <f t="shared" ref="AG8:AG19" si="1">MAX(B8:AF8)</f>
        <v>28.44</v>
      </c>
    </row>
    <row r="9" spans="1:33" ht="17.100000000000001" customHeight="1" x14ac:dyDescent="0.2">
      <c r="A9" s="15" t="s">
        <v>45</v>
      </c>
      <c r="B9" s="17">
        <f>[5]Agosto!$H$5</f>
        <v>12.6</v>
      </c>
      <c r="C9" s="17">
        <f>[5]Agosto!$H$6</f>
        <v>16.2</v>
      </c>
      <c r="D9" s="17">
        <f>[5]Agosto!$H$7</f>
        <v>19.440000000000001</v>
      </c>
      <c r="E9" s="17">
        <f>[5]Agosto!$H$8</f>
        <v>14.4</v>
      </c>
      <c r="F9" s="17">
        <f>[5]Agosto!$H$9</f>
        <v>14.76</v>
      </c>
      <c r="G9" s="17">
        <f>[5]Agosto!$H$10</f>
        <v>16.2</v>
      </c>
      <c r="H9" s="17">
        <f>[5]Agosto!$H$11</f>
        <v>14.4</v>
      </c>
      <c r="I9" s="17">
        <f>[5]Agosto!$H$12</f>
        <v>16.920000000000002</v>
      </c>
      <c r="J9" s="17">
        <f>[5]Agosto!$H$13</f>
        <v>10.8</v>
      </c>
      <c r="K9" s="17">
        <f>[5]Agosto!$H$14</f>
        <v>9</v>
      </c>
      <c r="L9" s="17">
        <f>[5]Agosto!$H$15</f>
        <v>10.44</v>
      </c>
      <c r="M9" s="17">
        <f>[5]Agosto!$H$16</f>
        <v>12.96</v>
      </c>
      <c r="N9" s="17">
        <f>[5]Agosto!$H$17</f>
        <v>25.2</v>
      </c>
      <c r="O9" s="17">
        <f>[5]Agosto!$H$18</f>
        <v>11.520000000000001</v>
      </c>
      <c r="P9" s="17">
        <f>[5]Agosto!$H$19</f>
        <v>9</v>
      </c>
      <c r="Q9" s="17">
        <f>[5]Agosto!$H$20</f>
        <v>7.2</v>
      </c>
      <c r="R9" s="17">
        <f>[5]Agosto!$H$21</f>
        <v>19.440000000000001</v>
      </c>
      <c r="S9" s="17">
        <f>[5]Agosto!$H$22</f>
        <v>7.9200000000000008</v>
      </c>
      <c r="T9" s="17">
        <f>[5]Agosto!$H$23</f>
        <v>6.12</v>
      </c>
      <c r="U9" s="17">
        <f>[5]Agosto!$H$24</f>
        <v>10.44</v>
      </c>
      <c r="V9" s="17">
        <f>[5]Agosto!$H$25</f>
        <v>11.879999999999999</v>
      </c>
      <c r="W9" s="17">
        <f>[5]Agosto!$H$26</f>
        <v>12.24</v>
      </c>
      <c r="X9" s="17">
        <f>[5]Agosto!$H$27</f>
        <v>15.48</v>
      </c>
      <c r="Y9" s="17">
        <f>[5]Agosto!$H$28</f>
        <v>12.96</v>
      </c>
      <c r="Z9" s="17">
        <f>[5]Agosto!$H$29</f>
        <v>19.8</v>
      </c>
      <c r="AA9" s="17">
        <f>[5]Agosto!$H$30</f>
        <v>18</v>
      </c>
      <c r="AB9" s="17">
        <f>[5]Agosto!$H$31</f>
        <v>8.2799999999999994</v>
      </c>
      <c r="AC9" s="17">
        <f>[5]Agosto!$H$32</f>
        <v>6.48</v>
      </c>
      <c r="AD9" s="17">
        <f>[5]Agosto!$H$33</f>
        <v>6.12</v>
      </c>
      <c r="AE9" s="17">
        <f>[5]Agosto!$H$34</f>
        <v>11.520000000000001</v>
      </c>
      <c r="AF9" s="17">
        <f>[5]Agosto!$H$35</f>
        <v>16.2</v>
      </c>
      <c r="AG9" s="28">
        <f t="shared" si="1"/>
        <v>25.2</v>
      </c>
    </row>
    <row r="10" spans="1:33" ht="17.100000000000001" customHeight="1" x14ac:dyDescent="0.2">
      <c r="A10" s="15" t="s">
        <v>2</v>
      </c>
      <c r="B10" s="17">
        <f>[6]Agosto!$H$5</f>
        <v>19.440000000000001</v>
      </c>
      <c r="C10" s="17">
        <f>[6]Agosto!$H$6</f>
        <v>15.120000000000001</v>
      </c>
      <c r="D10" s="17">
        <f>[6]Agosto!$H$7</f>
        <v>20.16</v>
      </c>
      <c r="E10" s="17">
        <f>[6]Agosto!$H$8</f>
        <v>16.2</v>
      </c>
      <c r="F10" s="17">
        <f>[6]Agosto!$H$9</f>
        <v>18.720000000000002</v>
      </c>
      <c r="G10" s="17">
        <f>[6]Agosto!$H$10</f>
        <v>30.96</v>
      </c>
      <c r="H10" s="17">
        <f>[6]Agosto!$H$11</f>
        <v>20.88</v>
      </c>
      <c r="I10" s="17">
        <f>[6]Agosto!$H$12</f>
        <v>13.68</v>
      </c>
      <c r="J10" s="17">
        <f>[6]Agosto!$H$13</f>
        <v>25.92</v>
      </c>
      <c r="K10" s="17">
        <f>[6]Agosto!$H$14</f>
        <v>21.6</v>
      </c>
      <c r="L10" s="17">
        <f>[6]Agosto!$H$15</f>
        <v>15.840000000000002</v>
      </c>
      <c r="M10" s="17">
        <f>[6]Agosto!$H$16</f>
        <v>15.48</v>
      </c>
      <c r="N10" s="17">
        <f>[6]Agosto!$H$17</f>
        <v>27.720000000000002</v>
      </c>
      <c r="O10" s="17">
        <f>[6]Agosto!$H$18</f>
        <v>27.720000000000002</v>
      </c>
      <c r="P10" s="17">
        <f>[6]Agosto!$H$19</f>
        <v>27.36</v>
      </c>
      <c r="Q10" s="17">
        <f>[6]Agosto!$H$20</f>
        <v>22.68</v>
      </c>
      <c r="R10" s="17">
        <f>[6]Agosto!$H$21</f>
        <v>23.759999999999998</v>
      </c>
      <c r="S10" s="17">
        <f>[6]Agosto!$H$22</f>
        <v>26.28</v>
      </c>
      <c r="T10" s="17">
        <f>[6]Agosto!$H$23</f>
        <v>23.759999999999998</v>
      </c>
      <c r="U10" s="17">
        <f>[6]Agosto!$H$24</f>
        <v>20.88</v>
      </c>
      <c r="V10" s="17">
        <f>[6]Agosto!$H$25</f>
        <v>24.12</v>
      </c>
      <c r="W10" s="17">
        <f>[6]Agosto!$H$26</f>
        <v>21.6</v>
      </c>
      <c r="X10" s="17">
        <f>[6]Agosto!$H$27</f>
        <v>18.36</v>
      </c>
      <c r="Y10" s="17">
        <f>[6]Agosto!$H$28</f>
        <v>24.840000000000003</v>
      </c>
      <c r="Z10" s="17">
        <f>[6]Agosto!$H$29</f>
        <v>20.52</v>
      </c>
      <c r="AA10" s="17">
        <f>[6]Agosto!$H$30</f>
        <v>30.240000000000002</v>
      </c>
      <c r="AB10" s="17">
        <f>[6]Agosto!$H$31</f>
        <v>23.400000000000002</v>
      </c>
      <c r="AC10" s="17">
        <f>[6]Agosto!$H$32</f>
        <v>15.840000000000002</v>
      </c>
      <c r="AD10" s="17">
        <f>[6]Agosto!$H$33</f>
        <v>17.64</v>
      </c>
      <c r="AE10" s="17">
        <f>[6]Agosto!$H$34</f>
        <v>25.2</v>
      </c>
      <c r="AF10" s="17">
        <f>[6]Agosto!$H$35</f>
        <v>19.440000000000001</v>
      </c>
      <c r="AG10" s="28">
        <f t="shared" si="1"/>
        <v>30.96</v>
      </c>
    </row>
    <row r="11" spans="1:33" ht="17.100000000000001" customHeight="1" x14ac:dyDescent="0.2">
      <c r="A11" s="15" t="s">
        <v>3</v>
      </c>
      <c r="B11" s="17">
        <f>[7]Agosto!$H$5</f>
        <v>7.5600000000000005</v>
      </c>
      <c r="C11" s="17">
        <f>[7]Agosto!$H$6</f>
        <v>12.24</v>
      </c>
      <c r="D11" s="17">
        <f>[7]Agosto!$H$7</f>
        <v>12.6</v>
      </c>
      <c r="E11" s="17">
        <f>[7]Agosto!$H$8</f>
        <v>10.08</v>
      </c>
      <c r="F11" s="17">
        <f>[7]Agosto!$H$9</f>
        <v>14.76</v>
      </c>
      <c r="G11" s="17">
        <f>[7]Agosto!$H$10</f>
        <v>14.76</v>
      </c>
      <c r="H11" s="17">
        <f>[7]Agosto!$H$11</f>
        <v>11.879999999999999</v>
      </c>
      <c r="I11" s="17">
        <f>[7]Agosto!$H$12</f>
        <v>24.12</v>
      </c>
      <c r="J11" s="17">
        <f>[7]Agosto!$H$13</f>
        <v>15.48</v>
      </c>
      <c r="K11" s="17">
        <f>[7]Agosto!$H$14</f>
        <v>11.520000000000001</v>
      </c>
      <c r="L11" s="17">
        <f>[7]Agosto!$H$15</f>
        <v>8.64</v>
      </c>
      <c r="M11" s="17">
        <f>[7]Agosto!$H$16</f>
        <v>6.48</v>
      </c>
      <c r="N11" s="17">
        <f>[7]Agosto!$H$17</f>
        <v>17.28</v>
      </c>
      <c r="O11" s="17">
        <f>[7]Agosto!$H$18</f>
        <v>14.76</v>
      </c>
      <c r="P11" s="17">
        <f>[7]Agosto!$H$19</f>
        <v>15.48</v>
      </c>
      <c r="Q11" s="17">
        <f>[7]Agosto!$H$20</f>
        <v>16.920000000000002</v>
      </c>
      <c r="R11" s="17">
        <f>[7]Agosto!$H$21</f>
        <v>16.2</v>
      </c>
      <c r="S11" s="17">
        <f>[7]Agosto!$H$22</f>
        <v>15.120000000000001</v>
      </c>
      <c r="T11" s="17">
        <f>[7]Agosto!$H$23</f>
        <v>15.120000000000001</v>
      </c>
      <c r="U11" s="17">
        <f>[7]Agosto!$H$24</f>
        <v>16.559999999999999</v>
      </c>
      <c r="V11" s="17">
        <f>[7]Agosto!$H$25</f>
        <v>18.720000000000002</v>
      </c>
      <c r="W11" s="17">
        <f>[7]Agosto!$H$26</f>
        <v>10.44</v>
      </c>
      <c r="X11" s="17">
        <f>[7]Agosto!$H$27</f>
        <v>12.96</v>
      </c>
      <c r="Y11" s="17">
        <f>[7]Agosto!$H$28</f>
        <v>15.48</v>
      </c>
      <c r="Z11" s="17">
        <f>[7]Agosto!$H$29</f>
        <v>13.32</v>
      </c>
      <c r="AA11" s="17">
        <f>[7]Agosto!$H$30</f>
        <v>14.04</v>
      </c>
      <c r="AB11" s="17">
        <f>[7]Agosto!$H$31</f>
        <v>8.64</v>
      </c>
      <c r="AC11" s="17">
        <f>[7]Agosto!$H$32</f>
        <v>9</v>
      </c>
      <c r="AD11" s="17">
        <f>[7]Agosto!$H$33</f>
        <v>10.44</v>
      </c>
      <c r="AE11" s="17">
        <f>[7]Agosto!$H$34</f>
        <v>11.520000000000001</v>
      </c>
      <c r="AF11" s="17">
        <f>[7]Agosto!$H$35</f>
        <v>18.36</v>
      </c>
      <c r="AG11" s="28">
        <f>MAX(B11:AF11)</f>
        <v>24.12</v>
      </c>
    </row>
    <row r="12" spans="1:33" ht="17.100000000000001" customHeight="1" x14ac:dyDescent="0.2">
      <c r="A12" s="15" t="s">
        <v>4</v>
      </c>
      <c r="B12" s="17">
        <f>[8]Agosto!$H$5</f>
        <v>9</v>
      </c>
      <c r="C12" s="17">
        <f>[8]Agosto!$H$6</f>
        <v>14.76</v>
      </c>
      <c r="D12" s="17">
        <f>[8]Agosto!$H$7</f>
        <v>14.04</v>
      </c>
      <c r="E12" s="17">
        <f>[8]Agosto!$H$8</f>
        <v>20.52</v>
      </c>
      <c r="F12" s="17">
        <f>[8]Agosto!$H$9</f>
        <v>17.28</v>
      </c>
      <c r="G12" s="17">
        <f>[8]Agosto!$H$10</f>
        <v>18.36</v>
      </c>
      <c r="H12" s="17">
        <f>[8]Agosto!$H$11</f>
        <v>20.88</v>
      </c>
      <c r="I12" s="17">
        <f>[8]Agosto!$H$12</f>
        <v>21.240000000000002</v>
      </c>
      <c r="J12" s="17">
        <f>[8]Agosto!$H$13</f>
        <v>25.2</v>
      </c>
      <c r="K12" s="17">
        <f>[8]Agosto!$H$14</f>
        <v>20.88</v>
      </c>
      <c r="L12" s="17">
        <f>[8]Agosto!$H$15</f>
        <v>14.76</v>
      </c>
      <c r="M12" s="17">
        <f>[8]Agosto!$H$16</f>
        <v>8.2799999999999994</v>
      </c>
      <c r="N12" s="17">
        <f>[8]Agosto!$H$17</f>
        <v>21.240000000000002</v>
      </c>
      <c r="O12" s="17">
        <f>[8]Agosto!$H$18</f>
        <v>10.8</v>
      </c>
      <c r="P12" s="17">
        <f>[8]Agosto!$H$19</f>
        <v>21.240000000000002</v>
      </c>
      <c r="Q12" s="17">
        <f>[8]Agosto!$H$20</f>
        <v>25.56</v>
      </c>
      <c r="R12" s="17">
        <f>[8]Agosto!$H$21</f>
        <v>23.040000000000003</v>
      </c>
      <c r="S12" s="17">
        <f>[8]Agosto!$H$22</f>
        <v>17.28</v>
      </c>
      <c r="T12" s="17">
        <f>[8]Agosto!$H$23</f>
        <v>21.240000000000002</v>
      </c>
      <c r="U12" s="17">
        <f>[8]Agosto!$H$24</f>
        <v>18.36</v>
      </c>
      <c r="V12" s="17">
        <f>[8]Agosto!$H$25</f>
        <v>25.56</v>
      </c>
      <c r="W12" s="17">
        <f>[8]Agosto!$H$26</f>
        <v>9.3600000000000012</v>
      </c>
      <c r="X12" s="17">
        <f>[8]Agosto!$H$27</f>
        <v>16.559999999999999</v>
      </c>
      <c r="Y12" s="17">
        <f>[8]Agosto!$H$28</f>
        <v>17.28</v>
      </c>
      <c r="Z12" s="17">
        <f>[8]Agosto!$H$29</f>
        <v>15.120000000000001</v>
      </c>
      <c r="AA12" s="17">
        <f>[8]Agosto!$H$30</f>
        <v>6.12</v>
      </c>
      <c r="AB12" s="17">
        <f>[8]Agosto!$H$31</f>
        <v>19.440000000000001</v>
      </c>
      <c r="AC12" s="17">
        <f>[8]Agosto!$H$32</f>
        <v>5.7600000000000007</v>
      </c>
      <c r="AD12" s="17">
        <f>[8]Agosto!$H$33</f>
        <v>14.76</v>
      </c>
      <c r="AE12" s="17">
        <f>[8]Agosto!$H$34</f>
        <v>18.720000000000002</v>
      </c>
      <c r="AF12" s="17">
        <f>[8]Agosto!$H$35</f>
        <v>20.16</v>
      </c>
      <c r="AG12" s="28">
        <f t="shared" si="1"/>
        <v>25.56</v>
      </c>
    </row>
    <row r="13" spans="1:33" ht="17.100000000000001" customHeight="1" x14ac:dyDescent="0.2">
      <c r="A13" s="15" t="s">
        <v>5</v>
      </c>
      <c r="B13" s="17">
        <f>[9]Agosto!$H$5</f>
        <v>10.44</v>
      </c>
      <c r="C13" s="17">
        <f>[9]Agosto!$H$6</f>
        <v>10.8</v>
      </c>
      <c r="D13" s="17">
        <f>[9]Agosto!$H$7</f>
        <v>11.16</v>
      </c>
      <c r="E13" s="17">
        <f>[9]Agosto!$H$8</f>
        <v>7.2</v>
      </c>
      <c r="F13" s="17">
        <f>[9]Agosto!$H$9</f>
        <v>21.6</v>
      </c>
      <c r="G13" s="17">
        <f>[9]Agosto!$H$10</f>
        <v>14.04</v>
      </c>
      <c r="H13" s="17">
        <f>[9]Agosto!$H$11</f>
        <v>11.879999999999999</v>
      </c>
      <c r="I13" s="17">
        <f>[9]Agosto!$H$12</f>
        <v>30.6</v>
      </c>
      <c r="J13" s="17">
        <f>[9]Agosto!$H$13</f>
        <v>9</v>
      </c>
      <c r="K13" s="17">
        <f>[9]Agosto!$H$14</f>
        <v>11.16</v>
      </c>
      <c r="L13" s="17">
        <f>[9]Agosto!$H$15</f>
        <v>9.7200000000000006</v>
      </c>
      <c r="M13" s="17">
        <f>[9]Agosto!$H$16</f>
        <v>6.84</v>
      </c>
      <c r="N13" s="17">
        <f>[9]Agosto!$H$17</f>
        <v>27.36</v>
      </c>
      <c r="O13" s="17">
        <f>[9]Agosto!$H$18</f>
        <v>9.7200000000000006</v>
      </c>
      <c r="P13" s="17">
        <f>[9]Agosto!$H$19</f>
        <v>11.520000000000001</v>
      </c>
      <c r="Q13" s="17">
        <f>[9]Agosto!$H$20</f>
        <v>10.44</v>
      </c>
      <c r="R13" s="17">
        <f>[9]Agosto!$H$21</f>
        <v>14.4</v>
      </c>
      <c r="S13" s="17">
        <f>[9]Agosto!$H$22</f>
        <v>13.32</v>
      </c>
      <c r="T13" s="17">
        <f>[9]Agosto!$H$23</f>
        <v>13.68</v>
      </c>
      <c r="U13" s="17">
        <f>[9]Agosto!$H$24</f>
        <v>15.48</v>
      </c>
      <c r="V13" s="17">
        <f>[9]Agosto!$H$25</f>
        <v>15.48</v>
      </c>
      <c r="W13" s="17">
        <f>[9]Agosto!$H$26</f>
        <v>12.6</v>
      </c>
      <c r="X13" s="17">
        <f>[9]Agosto!$H$27</f>
        <v>10.44</v>
      </c>
      <c r="Y13" s="17">
        <f>[9]Agosto!$H$28</f>
        <v>10.8</v>
      </c>
      <c r="Z13" s="17">
        <f>[9]Agosto!$H$29</f>
        <v>20.88</v>
      </c>
      <c r="AA13" s="17">
        <f>[9]Agosto!$H$30</f>
        <v>16.559999999999999</v>
      </c>
      <c r="AB13" s="17">
        <f>[9]Agosto!$H$31</f>
        <v>15.48</v>
      </c>
      <c r="AC13" s="17">
        <f>[9]Agosto!$H$32</f>
        <v>7.2</v>
      </c>
      <c r="AD13" s="17">
        <f>[9]Agosto!$H$33</f>
        <v>6.48</v>
      </c>
      <c r="AE13" s="17">
        <f>[9]Agosto!$H$34</f>
        <v>10.8</v>
      </c>
      <c r="AF13" s="17">
        <f>[9]Agosto!$H$35</f>
        <v>10.44</v>
      </c>
      <c r="AG13" s="28">
        <f t="shared" si="1"/>
        <v>30.6</v>
      </c>
    </row>
    <row r="14" spans="1:33" ht="17.100000000000001" customHeight="1" x14ac:dyDescent="0.2">
      <c r="A14" s="15" t="s">
        <v>47</v>
      </c>
      <c r="B14" s="17">
        <f>[10]Agosto!$H$5</f>
        <v>20.16</v>
      </c>
      <c r="C14" s="17">
        <f>[10]Agosto!$H$6</f>
        <v>20.52</v>
      </c>
      <c r="D14" s="17">
        <f>[10]Agosto!$H$7</f>
        <v>20.16</v>
      </c>
      <c r="E14" s="17">
        <f>[10]Agosto!$H$8</f>
        <v>19.440000000000001</v>
      </c>
      <c r="F14" s="17">
        <f>[10]Agosto!$H$9</f>
        <v>22.32</v>
      </c>
      <c r="G14" s="17">
        <f>[10]Agosto!$H$10</f>
        <v>21.96</v>
      </c>
      <c r="H14" s="17">
        <f>[10]Agosto!$H$11</f>
        <v>20.52</v>
      </c>
      <c r="I14" s="17">
        <f>[10]Agosto!$H$12</f>
        <v>23.400000000000002</v>
      </c>
      <c r="J14" s="17">
        <f>[10]Agosto!$H$13</f>
        <v>21.240000000000002</v>
      </c>
      <c r="K14" s="17">
        <f>[10]Agosto!$H$14</f>
        <v>21.240000000000002</v>
      </c>
      <c r="L14" s="17">
        <f>[10]Agosto!$H$15</f>
        <v>21.6</v>
      </c>
      <c r="M14" s="17">
        <f>[10]Agosto!$H$16</f>
        <v>15.120000000000001</v>
      </c>
      <c r="N14" s="17">
        <f>[10]Agosto!$H$17</f>
        <v>21.240000000000002</v>
      </c>
      <c r="O14" s="17">
        <f>[10]Agosto!$H$18</f>
        <v>18.720000000000002</v>
      </c>
      <c r="P14" s="17">
        <f>[10]Agosto!$H$19</f>
        <v>25.92</v>
      </c>
      <c r="Q14" s="17">
        <f>[10]Agosto!$H$20</f>
        <v>32.04</v>
      </c>
      <c r="R14" s="17">
        <f>[10]Agosto!$H$21</f>
        <v>24.12</v>
      </c>
      <c r="S14" s="17">
        <f>[10]Agosto!$H$22</f>
        <v>18.720000000000002</v>
      </c>
      <c r="T14" s="17">
        <f>[10]Agosto!$H$23</f>
        <v>20.88</v>
      </c>
      <c r="U14" s="17">
        <f>[10]Agosto!$H$24</f>
        <v>19.440000000000001</v>
      </c>
      <c r="V14" s="17">
        <f>[10]Agosto!$H$25</f>
        <v>24.840000000000003</v>
      </c>
      <c r="W14" s="17">
        <f>[10]Agosto!$H$26</f>
        <v>18.36</v>
      </c>
      <c r="X14" s="17">
        <f>[10]Agosto!$H$27</f>
        <v>18.720000000000002</v>
      </c>
      <c r="Y14" s="17">
        <f>[10]Agosto!$H$28</f>
        <v>21.6</v>
      </c>
      <c r="Z14" s="17">
        <f>[10]Agosto!$H$29</f>
        <v>20.52</v>
      </c>
      <c r="AA14" s="17">
        <f>[10]Agosto!$H$30</f>
        <v>17.28</v>
      </c>
      <c r="AB14" s="17">
        <f>[10]Agosto!$H$31</f>
        <v>18.36</v>
      </c>
      <c r="AC14" s="17">
        <f>[10]Agosto!$H$32</f>
        <v>19.8</v>
      </c>
      <c r="AD14" s="17">
        <f>[10]Agosto!$H$33</f>
        <v>19.8</v>
      </c>
      <c r="AE14" s="17">
        <f>[10]Agosto!$H$34</f>
        <v>21.6</v>
      </c>
      <c r="AF14" s="17">
        <f>[10]Agosto!$H$35</f>
        <v>26.64</v>
      </c>
      <c r="AG14" s="28">
        <f>MAX(B14:AF14)</f>
        <v>32.04</v>
      </c>
    </row>
    <row r="15" spans="1:33" ht="17.100000000000001" customHeight="1" x14ac:dyDescent="0.2">
      <c r="A15" s="15" t="s">
        <v>6</v>
      </c>
      <c r="B15" s="17">
        <f>[11]Agosto!$H$5</f>
        <v>5.7600000000000007</v>
      </c>
      <c r="C15" s="17">
        <f>[11]Agosto!$H$6</f>
        <v>6.12</v>
      </c>
      <c r="D15" s="17">
        <f>[11]Agosto!$H$7</f>
        <v>15.840000000000002</v>
      </c>
      <c r="E15" s="17">
        <f>[11]Agosto!$H$8</f>
        <v>11.16</v>
      </c>
      <c r="F15" s="17">
        <f>[11]Agosto!$H$9</f>
        <v>3.9600000000000004</v>
      </c>
      <c r="G15" s="17">
        <f>[11]Agosto!$H$10</f>
        <v>3.6</v>
      </c>
      <c r="H15" s="17">
        <f>[11]Agosto!$H$11</f>
        <v>4.32</v>
      </c>
      <c r="I15" s="17">
        <f>[11]Agosto!$H$12</f>
        <v>10.08</v>
      </c>
      <c r="J15" s="17">
        <f>[11]Agosto!$H$13</f>
        <v>6.48</v>
      </c>
      <c r="K15" s="17">
        <f>[11]Agosto!$H$14</f>
        <v>11.16</v>
      </c>
      <c r="L15" s="17">
        <f>[11]Agosto!$H$15</f>
        <v>14.4</v>
      </c>
      <c r="M15" s="17">
        <f>[11]Agosto!$H$16</f>
        <v>6.12</v>
      </c>
      <c r="N15" s="17">
        <f>[11]Agosto!$H$17</f>
        <v>15.48</v>
      </c>
      <c r="O15" s="17">
        <f>[11]Agosto!$H$18</f>
        <v>7.9200000000000008</v>
      </c>
      <c r="P15" s="17">
        <f>[11]Agosto!$H$19</f>
        <v>6.48</v>
      </c>
      <c r="Q15" s="17">
        <f>[11]Agosto!$H$20</f>
        <v>6.12</v>
      </c>
      <c r="R15" s="17">
        <f>[11]Agosto!$H$21</f>
        <v>14.76</v>
      </c>
      <c r="S15" s="17">
        <f>[11]Agosto!$H$22</f>
        <v>7.2</v>
      </c>
      <c r="T15" s="17">
        <f>[11]Agosto!$H$23</f>
        <v>7.9200000000000008</v>
      </c>
      <c r="U15" s="17">
        <f>[11]Agosto!$H$24</f>
        <v>6.48</v>
      </c>
      <c r="V15" s="17">
        <f>[11]Agosto!$H$25</f>
        <v>9</v>
      </c>
      <c r="W15" s="17">
        <f>[11]Agosto!$H$26</f>
        <v>6.12</v>
      </c>
      <c r="X15" s="17">
        <f>[11]Agosto!$H$27</f>
        <v>11.16</v>
      </c>
      <c r="Y15" s="17">
        <f>[11]Agosto!$H$28</f>
        <v>19.079999999999998</v>
      </c>
      <c r="Z15" s="17">
        <f>[11]Agosto!$H$29</f>
        <v>15.120000000000001</v>
      </c>
      <c r="AA15" s="17">
        <f>[11]Agosto!$H$30</f>
        <v>10.44</v>
      </c>
      <c r="AB15" s="17">
        <f>[11]Agosto!$H$31</f>
        <v>12.24</v>
      </c>
      <c r="AC15" s="17">
        <f>[11]Agosto!$H$32</f>
        <v>3.6</v>
      </c>
      <c r="AD15" s="17">
        <f>[11]Agosto!$H$33</f>
        <v>1.8</v>
      </c>
      <c r="AE15" s="17">
        <f>[11]Agosto!$H$34</f>
        <v>4.6800000000000006</v>
      </c>
      <c r="AF15" s="17">
        <f>[11]Agosto!$H$35</f>
        <v>15.120000000000001</v>
      </c>
      <c r="AG15" s="28">
        <f t="shared" si="1"/>
        <v>19.079999999999998</v>
      </c>
    </row>
    <row r="16" spans="1:33" ht="17.100000000000001" customHeight="1" x14ac:dyDescent="0.2">
      <c r="A16" s="15" t="s">
        <v>7</v>
      </c>
      <c r="B16" s="17">
        <f>[12]Agosto!$H$5</f>
        <v>18</v>
      </c>
      <c r="C16" s="17">
        <f>[12]Agosto!$H$6</f>
        <v>18.36</v>
      </c>
      <c r="D16" s="17">
        <f>[12]Agosto!$H$7</f>
        <v>21.96</v>
      </c>
      <c r="E16" s="17">
        <f>[12]Agosto!$H$8</f>
        <v>21.96</v>
      </c>
      <c r="F16" s="17">
        <f>[12]Agosto!$H$9</f>
        <v>18.36</v>
      </c>
      <c r="G16" s="17">
        <f>[12]Agosto!$H$10</f>
        <v>20.88</v>
      </c>
      <c r="H16" s="17">
        <f>[12]Agosto!$H$11</f>
        <v>15.120000000000001</v>
      </c>
      <c r="I16" s="17">
        <f>[12]Agosto!$H$12</f>
        <v>13.68</v>
      </c>
      <c r="J16" s="17">
        <f>[12]Agosto!$H$13</f>
        <v>16.559999999999999</v>
      </c>
      <c r="K16" s="17">
        <f>[12]Agosto!$H$14</f>
        <v>14.04</v>
      </c>
      <c r="L16" s="17">
        <f>[12]Agosto!$H$15</f>
        <v>15.120000000000001</v>
      </c>
      <c r="M16" s="17">
        <f>[12]Agosto!$H$16</f>
        <v>18.720000000000002</v>
      </c>
      <c r="N16" s="17">
        <f>[12]Agosto!$H$17</f>
        <v>24.48</v>
      </c>
      <c r="O16" s="17">
        <f>[12]Agosto!$H$18</f>
        <v>16.559999999999999</v>
      </c>
      <c r="P16" s="17">
        <f>[12]Agosto!$H$19</f>
        <v>18.36</v>
      </c>
      <c r="Q16" s="17">
        <f>[12]Agosto!$H$20</f>
        <v>14.04</v>
      </c>
      <c r="R16" s="17">
        <f>[12]Agosto!$H$21</f>
        <v>13.32</v>
      </c>
      <c r="S16" s="17">
        <f>[12]Agosto!$H$22</f>
        <v>9.3600000000000012</v>
      </c>
      <c r="T16" s="17">
        <f>[12]Agosto!$H$23</f>
        <v>11.520000000000001</v>
      </c>
      <c r="U16" s="17">
        <f>[12]Agosto!$H$24</f>
        <v>15.840000000000002</v>
      </c>
      <c r="V16" s="17">
        <f>[12]Agosto!$H$25</f>
        <v>17.28</v>
      </c>
      <c r="W16" s="17">
        <f>[12]Agosto!$H$26</f>
        <v>15.48</v>
      </c>
      <c r="X16" s="17">
        <f>[12]Agosto!$H$27</f>
        <v>23.040000000000003</v>
      </c>
      <c r="Y16" s="17">
        <f>[12]Agosto!$H$28</f>
        <v>20.16</v>
      </c>
      <c r="Z16" s="17">
        <f>[12]Agosto!$H$29</f>
        <v>28.44</v>
      </c>
      <c r="AA16" s="17">
        <f>[12]Agosto!$H$30</f>
        <v>20.52</v>
      </c>
      <c r="AB16" s="17">
        <f>[12]Agosto!$H$31</f>
        <v>19.8</v>
      </c>
      <c r="AC16" s="17">
        <f>[12]Agosto!$H$32</f>
        <v>14.4</v>
      </c>
      <c r="AD16" s="17">
        <f>[12]Agosto!$H$33</f>
        <v>10.8</v>
      </c>
      <c r="AE16" s="17">
        <f>[12]Agosto!$H$34</f>
        <v>15.120000000000001</v>
      </c>
      <c r="AF16" s="17">
        <f>[12]Agosto!$H$35</f>
        <v>25.2</v>
      </c>
      <c r="AG16" s="28">
        <f t="shared" si="1"/>
        <v>28.44</v>
      </c>
    </row>
    <row r="17" spans="1:33" ht="17.100000000000001" customHeight="1" x14ac:dyDescent="0.2">
      <c r="A17" s="15" t="s">
        <v>8</v>
      </c>
      <c r="B17" s="17" t="str">
        <f>[13]Agosto!$H$5</f>
        <v>*</v>
      </c>
      <c r="C17" s="17" t="str">
        <f>[13]Agosto!$H$6</f>
        <v>*</v>
      </c>
      <c r="D17" s="17" t="str">
        <f>[13]Agosto!$H$7</f>
        <v>*</v>
      </c>
      <c r="E17" s="17" t="str">
        <f>[13]Agosto!$H$8</f>
        <v>*</v>
      </c>
      <c r="F17" s="17" t="str">
        <f>[13]Agosto!$H$9</f>
        <v>*</v>
      </c>
      <c r="G17" s="17" t="str">
        <f>[13]Agosto!$H$10</f>
        <v>*</v>
      </c>
      <c r="H17" s="17" t="str">
        <f>[13]Agosto!$H$11</f>
        <v>*</v>
      </c>
      <c r="I17" s="17" t="str">
        <f>[13]Agosto!$H$12</f>
        <v>*</v>
      </c>
      <c r="J17" s="17" t="str">
        <f>[13]Agosto!$H$13</f>
        <v>*</v>
      </c>
      <c r="K17" s="17" t="str">
        <f>[13]Agosto!$H$14</f>
        <v>*</v>
      </c>
      <c r="L17" s="17" t="str">
        <f>[13]Agosto!$H$15</f>
        <v>*</v>
      </c>
      <c r="M17" s="17" t="str">
        <f>[13]Agosto!$H$16</f>
        <v>*</v>
      </c>
      <c r="N17" s="17" t="str">
        <f>[13]Agosto!$H$17</f>
        <v>*</v>
      </c>
      <c r="O17" s="17" t="str">
        <f>[13]Agosto!$H$18</f>
        <v>*</v>
      </c>
      <c r="P17" s="17" t="str">
        <f>[13]Agosto!$H$19</f>
        <v>*</v>
      </c>
      <c r="Q17" s="17" t="str">
        <f>[13]Agosto!$H$20</f>
        <v>*</v>
      </c>
      <c r="R17" s="17" t="str">
        <f>[13]Agosto!$H$21</f>
        <v>*</v>
      </c>
      <c r="S17" s="17" t="str">
        <f>[13]Agosto!$H$22</f>
        <v>*</v>
      </c>
      <c r="T17" s="17" t="str">
        <f>[13]Agosto!$H$23</f>
        <v>*</v>
      </c>
      <c r="U17" s="17" t="str">
        <f>[13]Agosto!$H$24</f>
        <v>*</v>
      </c>
      <c r="V17" s="17" t="str">
        <f>[13]Agosto!$H$25</f>
        <v>*</v>
      </c>
      <c r="W17" s="17" t="str">
        <f>[13]Agosto!$H$26</f>
        <v>*</v>
      </c>
      <c r="X17" s="17" t="str">
        <f>[13]Agosto!$H$27</f>
        <v>*</v>
      </c>
      <c r="Y17" s="17">
        <f>[13]Agosto!$H$28</f>
        <v>18</v>
      </c>
      <c r="Z17" s="17">
        <f>[13]Agosto!$H$29</f>
        <v>23.040000000000003</v>
      </c>
      <c r="AA17" s="17">
        <f>[13]Agosto!$H$30</f>
        <v>22.68</v>
      </c>
      <c r="AB17" s="17">
        <f>[13]Agosto!$H$31</f>
        <v>22.68</v>
      </c>
      <c r="AC17" s="17">
        <f>[13]Agosto!$H$32</f>
        <v>12.96</v>
      </c>
      <c r="AD17" s="17">
        <f>[13]Agosto!$H$33</f>
        <v>13.68</v>
      </c>
      <c r="AE17" s="17">
        <f>[13]Agosto!$H$34</f>
        <v>16.920000000000002</v>
      </c>
      <c r="AF17" s="17">
        <f>[13]Agosto!$H$35</f>
        <v>36</v>
      </c>
      <c r="AG17" s="28">
        <f t="shared" si="1"/>
        <v>36</v>
      </c>
    </row>
    <row r="18" spans="1:33" ht="17.100000000000001" customHeight="1" x14ac:dyDescent="0.2">
      <c r="A18" s="15" t="s">
        <v>9</v>
      </c>
      <c r="B18" s="17">
        <f>[14]Agosto!$H$5</f>
        <v>16.2</v>
      </c>
      <c r="C18" s="17">
        <f>[14]Agosto!$H$6</f>
        <v>18.36</v>
      </c>
      <c r="D18" s="17">
        <f>[14]Agosto!$H$7</f>
        <v>23.040000000000003</v>
      </c>
      <c r="E18" s="17">
        <f>[14]Agosto!$H$8</f>
        <v>22.68</v>
      </c>
      <c r="F18" s="17">
        <f>[14]Agosto!$H$9</f>
        <v>17.28</v>
      </c>
      <c r="G18" s="17">
        <f>[14]Agosto!$H$10</f>
        <v>18.720000000000002</v>
      </c>
      <c r="H18" s="17">
        <f>[14]Agosto!$H$11</f>
        <v>16.2</v>
      </c>
      <c r="I18" s="17">
        <f>[14]Agosto!$H$12</f>
        <v>13.32</v>
      </c>
      <c r="J18" s="17">
        <f>[14]Agosto!$H$13</f>
        <v>16.559999999999999</v>
      </c>
      <c r="K18" s="17">
        <f>[14]Agosto!$H$14</f>
        <v>17.28</v>
      </c>
      <c r="L18" s="17">
        <f>[14]Agosto!$H$15</f>
        <v>18.720000000000002</v>
      </c>
      <c r="M18" s="17">
        <f>[14]Agosto!$H$16</f>
        <v>15.120000000000001</v>
      </c>
      <c r="N18" s="17">
        <f>[14]Agosto!$H$17</f>
        <v>29.52</v>
      </c>
      <c r="O18" s="17">
        <f>[14]Agosto!$H$18</f>
        <v>20.88</v>
      </c>
      <c r="P18" s="17">
        <f>[14]Agosto!$H$19</f>
        <v>14.76</v>
      </c>
      <c r="Q18" s="17">
        <f>[14]Agosto!$H$20</f>
        <v>15.48</v>
      </c>
      <c r="R18" s="17">
        <f>[14]Agosto!$H$21</f>
        <v>9.7200000000000006</v>
      </c>
      <c r="S18" s="17">
        <f>[14]Agosto!$H$22</f>
        <v>10.44</v>
      </c>
      <c r="T18" s="17">
        <f>[14]Agosto!$H$23</f>
        <v>11.520000000000001</v>
      </c>
      <c r="U18" s="17">
        <f>[14]Agosto!$H$24</f>
        <v>13.32</v>
      </c>
      <c r="V18" s="17">
        <f>[14]Agosto!$H$25</f>
        <v>17.28</v>
      </c>
      <c r="W18" s="17">
        <f>[14]Agosto!$H$26</f>
        <v>17.64</v>
      </c>
      <c r="X18" s="17">
        <f>[14]Agosto!$H$27</f>
        <v>22.32</v>
      </c>
      <c r="Y18" s="17">
        <f>[14]Agosto!$H$28</f>
        <v>24.48</v>
      </c>
      <c r="Z18" s="17">
        <f>[14]Agosto!$H$29</f>
        <v>28.44</v>
      </c>
      <c r="AA18" s="17">
        <f>[14]Agosto!$H$30</f>
        <v>23.040000000000003</v>
      </c>
      <c r="AB18" s="17">
        <f>[14]Agosto!$H$31</f>
        <v>15.840000000000002</v>
      </c>
      <c r="AC18" s="17">
        <f>[14]Agosto!$H$32</f>
        <v>14.76</v>
      </c>
      <c r="AD18" s="17">
        <f>[14]Agosto!$H$33</f>
        <v>15.120000000000001</v>
      </c>
      <c r="AE18" s="17">
        <f>[14]Agosto!$H$34</f>
        <v>12.96</v>
      </c>
      <c r="AF18" s="17">
        <f>[14]Agosto!$H$35</f>
        <v>24.840000000000003</v>
      </c>
      <c r="AG18" s="28">
        <f t="shared" si="1"/>
        <v>29.52</v>
      </c>
    </row>
    <row r="19" spans="1:33" ht="17.100000000000001" customHeight="1" x14ac:dyDescent="0.2">
      <c r="A19" s="15" t="s">
        <v>46</v>
      </c>
      <c r="B19" s="17">
        <f>[15]Agosto!$H$5</f>
        <v>14.04</v>
      </c>
      <c r="C19" s="17">
        <f>[15]Agosto!$H$6</f>
        <v>18</v>
      </c>
      <c r="D19" s="17">
        <f>[15]Agosto!$H$7</f>
        <v>19.079999999999998</v>
      </c>
      <c r="E19" s="17">
        <f>[15]Agosto!$H$8</f>
        <v>10.08</v>
      </c>
      <c r="F19" s="17">
        <f>[15]Agosto!$H$9</f>
        <v>9</v>
      </c>
      <c r="G19" s="17">
        <f>[15]Agosto!$H$10</f>
        <v>19.8</v>
      </c>
      <c r="H19" s="17">
        <f>[15]Agosto!$H$11</f>
        <v>11.16</v>
      </c>
      <c r="I19" s="17">
        <f>[15]Agosto!$H$12</f>
        <v>13.32</v>
      </c>
      <c r="J19" s="17">
        <f>[15]Agosto!$H$13</f>
        <v>15.120000000000001</v>
      </c>
      <c r="K19" s="17">
        <f>[15]Agosto!$H$14</f>
        <v>11.879999999999999</v>
      </c>
      <c r="L19" s="17">
        <f>[15]Agosto!$H$15</f>
        <v>20.16</v>
      </c>
      <c r="M19" s="17">
        <f>[15]Agosto!$H$16</f>
        <v>18.36</v>
      </c>
      <c r="N19" s="17">
        <f>[15]Agosto!$H$17</f>
        <v>15.840000000000002</v>
      </c>
      <c r="O19" s="17">
        <f>[15]Agosto!$H$18</f>
        <v>12.96</v>
      </c>
      <c r="P19" s="17">
        <f>[15]Agosto!$H$19</f>
        <v>10.44</v>
      </c>
      <c r="Q19" s="17">
        <f>[15]Agosto!$H$20</f>
        <v>11.879999999999999</v>
      </c>
      <c r="R19" s="17">
        <f>[15]Agosto!$H$21</f>
        <v>9.7200000000000006</v>
      </c>
      <c r="S19" s="17">
        <f>[15]Agosto!$H$22</f>
        <v>7.5600000000000005</v>
      </c>
      <c r="T19" s="17">
        <f>[15]Agosto!$H$23</f>
        <v>10.44</v>
      </c>
      <c r="U19" s="17">
        <f>[15]Agosto!$H$24</f>
        <v>10.8</v>
      </c>
      <c r="V19" s="17">
        <f>[15]Agosto!$H$25</f>
        <v>18.36</v>
      </c>
      <c r="W19" s="17">
        <f>[15]Agosto!$H$26</f>
        <v>18.720000000000002</v>
      </c>
      <c r="X19" s="17">
        <f>[15]Agosto!$H$27</f>
        <v>19.8</v>
      </c>
      <c r="Y19" s="17">
        <f>[15]Agosto!$H$28</f>
        <v>23.040000000000003</v>
      </c>
      <c r="Z19" s="17">
        <f>[15]Agosto!$H$29</f>
        <v>15.48</v>
      </c>
      <c r="AA19" s="17">
        <f>[15]Agosto!$H$30</f>
        <v>10.08</v>
      </c>
      <c r="AB19" s="17">
        <f>[15]Agosto!$H$31</f>
        <v>5.7600000000000007</v>
      </c>
      <c r="AC19" s="17">
        <f>[15]Agosto!$H$32</f>
        <v>6.12</v>
      </c>
      <c r="AD19" s="17">
        <f>[15]Agosto!$H$33</f>
        <v>5.7600000000000007</v>
      </c>
      <c r="AE19" s="17">
        <f>[15]Agosto!$H$34</f>
        <v>17.28</v>
      </c>
      <c r="AF19" s="17">
        <f>[15]Agosto!$H$35</f>
        <v>13.32</v>
      </c>
      <c r="AG19" s="28">
        <f t="shared" si="1"/>
        <v>23.040000000000003</v>
      </c>
    </row>
    <row r="20" spans="1:33" ht="17.100000000000001" customHeight="1" x14ac:dyDescent="0.2">
      <c r="A20" s="15" t="s">
        <v>10</v>
      </c>
      <c r="B20" s="17">
        <f>[16]Agosto!$H$5</f>
        <v>15.120000000000001</v>
      </c>
      <c r="C20" s="17">
        <f>[16]Agosto!$H$6</f>
        <v>13.68</v>
      </c>
      <c r="D20" s="17">
        <f>[16]Agosto!$H$7</f>
        <v>17.28</v>
      </c>
      <c r="E20" s="17">
        <f>[16]Agosto!$H$8</f>
        <v>14.4</v>
      </c>
      <c r="F20" s="17">
        <f>[16]Agosto!$H$9</f>
        <v>11.520000000000001</v>
      </c>
      <c r="G20" s="17">
        <f>[16]Agosto!$H$10</f>
        <v>15.48</v>
      </c>
      <c r="H20" s="17">
        <f>[16]Agosto!$H$11</f>
        <v>11.879999999999999</v>
      </c>
      <c r="I20" s="17">
        <f>[16]Agosto!$H$12</f>
        <v>7.2</v>
      </c>
      <c r="J20" s="17">
        <f>[16]Agosto!$H$13</f>
        <v>11.520000000000001</v>
      </c>
      <c r="K20" s="17">
        <f>[16]Agosto!$H$14</f>
        <v>13.32</v>
      </c>
      <c r="L20" s="17">
        <f>[16]Agosto!$H$15</f>
        <v>12.6</v>
      </c>
      <c r="M20" s="17">
        <f>[16]Agosto!$H$16</f>
        <v>9</v>
      </c>
      <c r="N20" s="17">
        <f>[16]Agosto!$H$17</f>
        <v>11.520000000000001</v>
      </c>
      <c r="O20" s="17">
        <f>[16]Agosto!$H$18</f>
        <v>10.08</v>
      </c>
      <c r="P20" s="17">
        <f>[16]Agosto!$H$19</f>
        <v>8.2799999999999994</v>
      </c>
      <c r="Q20" s="17">
        <f>[16]Agosto!$H$20</f>
        <v>6.12</v>
      </c>
      <c r="R20" s="17">
        <f>[16]Agosto!$H$21</f>
        <v>9.3600000000000012</v>
      </c>
      <c r="S20" s="17">
        <f>[16]Agosto!$H$22</f>
        <v>1.08</v>
      </c>
      <c r="T20" s="17">
        <f>[16]Agosto!$H$23</f>
        <v>1.8</v>
      </c>
      <c r="U20" s="17">
        <f>[16]Agosto!$H$24</f>
        <v>4.6800000000000006</v>
      </c>
      <c r="V20" s="17">
        <f>[16]Agosto!$H$25</f>
        <v>12.24</v>
      </c>
      <c r="W20" s="17">
        <f>[16]Agosto!$H$26</f>
        <v>16.559999999999999</v>
      </c>
      <c r="X20" s="17">
        <f>[16]Agosto!$H$27</f>
        <v>13.68</v>
      </c>
      <c r="Y20" s="17">
        <f>[16]Agosto!$H$28</f>
        <v>14.76</v>
      </c>
      <c r="Z20" s="17">
        <f>[16]Agosto!$H$29</f>
        <v>5.7600000000000007</v>
      </c>
      <c r="AA20" s="17">
        <f>[16]Agosto!$H$30</f>
        <v>6.84</v>
      </c>
      <c r="AB20" s="17">
        <f>[16]Agosto!$H$31</f>
        <v>5.4</v>
      </c>
      <c r="AC20" s="17">
        <f>[16]Agosto!$H$32</f>
        <v>0.36000000000000004</v>
      </c>
      <c r="AD20" s="17">
        <f>[16]Agosto!$H$33</f>
        <v>0.72000000000000008</v>
      </c>
      <c r="AE20" s="17">
        <f>[16]Agosto!$H$34</f>
        <v>2.16</v>
      </c>
      <c r="AF20" s="17">
        <f>[16]Agosto!$H$35</f>
        <v>21.6</v>
      </c>
      <c r="AG20" s="28">
        <f>MAX(B20:AF20)</f>
        <v>21.6</v>
      </c>
    </row>
    <row r="21" spans="1:33" ht="17.100000000000001" customHeight="1" x14ac:dyDescent="0.2">
      <c r="A21" s="15" t="s">
        <v>11</v>
      </c>
      <c r="B21" s="17">
        <f>[17]Agosto!$H$5</f>
        <v>6.48</v>
      </c>
      <c r="C21" s="17">
        <f>[17]Agosto!$H$6</f>
        <v>7.9200000000000008</v>
      </c>
      <c r="D21" s="17">
        <f>[17]Agosto!$H$7</f>
        <v>11.879999999999999</v>
      </c>
      <c r="E21" s="17">
        <f>[17]Agosto!$H$8</f>
        <v>18.36</v>
      </c>
      <c r="F21" s="17">
        <f>[17]Agosto!$H$9</f>
        <v>7.5600000000000005</v>
      </c>
      <c r="G21" s="17">
        <f>[17]Agosto!$H$10</f>
        <v>14.04</v>
      </c>
      <c r="H21" s="17">
        <f>[17]Agosto!$H$11</f>
        <v>7.2</v>
      </c>
      <c r="I21" s="17">
        <f>[17]Agosto!$H$12</f>
        <v>7.5600000000000005</v>
      </c>
      <c r="J21" s="17">
        <f>[17]Agosto!$H$13</f>
        <v>8.64</v>
      </c>
      <c r="K21" s="17">
        <f>[17]Agosto!$H$14</f>
        <v>8.64</v>
      </c>
      <c r="L21" s="17">
        <f>[17]Agosto!$H$15</f>
        <v>7.9200000000000008</v>
      </c>
      <c r="M21" s="17">
        <f>[17]Agosto!$H$16</f>
        <v>13.32</v>
      </c>
      <c r="N21" s="17">
        <f>[17]Agosto!$H$17</f>
        <v>16.920000000000002</v>
      </c>
      <c r="O21" s="17">
        <f>[17]Agosto!$H$18</f>
        <v>14.04</v>
      </c>
      <c r="P21" s="17">
        <f>[17]Agosto!$H$19</f>
        <v>10.44</v>
      </c>
      <c r="Q21" s="17">
        <f>[17]Agosto!$H$20</f>
        <v>6.84</v>
      </c>
      <c r="R21" s="17">
        <f>[17]Agosto!$H$21</f>
        <v>12.24</v>
      </c>
      <c r="S21" s="17">
        <f>[17]Agosto!$H$22</f>
        <v>9.3600000000000012</v>
      </c>
      <c r="T21" s="17">
        <f>[17]Agosto!$H$23</f>
        <v>8.64</v>
      </c>
      <c r="U21" s="17">
        <f>[17]Agosto!$H$24</f>
        <v>10.08</v>
      </c>
      <c r="V21" s="17">
        <f>[17]Agosto!$H$25</f>
        <v>7.9200000000000008</v>
      </c>
      <c r="W21" s="17">
        <f>[17]Agosto!$H$26</f>
        <v>9</v>
      </c>
      <c r="X21" s="17">
        <f>[17]Agosto!$H$27</f>
        <v>7.5600000000000005</v>
      </c>
      <c r="Y21" s="17">
        <f>[17]Agosto!$H$28</f>
        <v>9.7200000000000006</v>
      </c>
      <c r="Z21" s="17">
        <f>[17]Agosto!$H$29</f>
        <v>23.400000000000002</v>
      </c>
      <c r="AA21" s="17">
        <f>[17]Agosto!$H$30</f>
        <v>14.4</v>
      </c>
      <c r="AB21" s="17">
        <f>[17]Agosto!$H$31</f>
        <v>10.8</v>
      </c>
      <c r="AC21" s="17">
        <f>[17]Agosto!$H$32</f>
        <v>9</v>
      </c>
      <c r="AD21" s="17">
        <f>[17]Agosto!$H$33</f>
        <v>6.84</v>
      </c>
      <c r="AE21" s="17">
        <f>[17]Agosto!$H$34</f>
        <v>6.84</v>
      </c>
      <c r="AF21" s="17">
        <f>[17]Agosto!$H$35</f>
        <v>23.759999999999998</v>
      </c>
      <c r="AG21" s="28">
        <f>MAX(B21:AF21)</f>
        <v>23.759999999999998</v>
      </c>
    </row>
    <row r="22" spans="1:33" ht="17.100000000000001" customHeight="1" x14ac:dyDescent="0.2">
      <c r="A22" s="15" t="s">
        <v>12</v>
      </c>
      <c r="B22" s="17">
        <f>[18]Agosto!$H$5</f>
        <v>9.3600000000000012</v>
      </c>
      <c r="C22" s="17">
        <f>[18]Agosto!$H$6</f>
        <v>13.68</v>
      </c>
      <c r="D22" s="17">
        <f>[18]Agosto!$H$7</f>
        <v>9</v>
      </c>
      <c r="E22" s="17">
        <f>[18]Agosto!$H$8</f>
        <v>7.2</v>
      </c>
      <c r="F22" s="17">
        <f>[18]Agosto!$H$9</f>
        <v>6.48</v>
      </c>
      <c r="G22" s="17">
        <f>[18]Agosto!$H$10</f>
        <v>12.6</v>
      </c>
      <c r="H22" s="17">
        <f>[18]Agosto!$H$11</f>
        <v>8.2799999999999994</v>
      </c>
      <c r="I22" s="17">
        <f>[18]Agosto!$H$12</f>
        <v>6.84</v>
      </c>
      <c r="J22" s="17">
        <f>[18]Agosto!$H$13</f>
        <v>7.5600000000000005</v>
      </c>
      <c r="K22" s="17">
        <f>[18]Agosto!$H$14</f>
        <v>5.7600000000000007</v>
      </c>
      <c r="L22" s="17">
        <f>[18]Agosto!$H$15</f>
        <v>8.2799999999999994</v>
      </c>
      <c r="M22" s="17">
        <f>[18]Agosto!$H$16</f>
        <v>5.4</v>
      </c>
      <c r="N22" s="17">
        <f>[18]Agosto!$H$17</f>
        <v>16.2</v>
      </c>
      <c r="O22" s="17">
        <f>[18]Agosto!$H$18</f>
        <v>6.12</v>
      </c>
      <c r="P22" s="17">
        <f>[18]Agosto!$H$19</f>
        <v>7.2</v>
      </c>
      <c r="Q22" s="17">
        <f>[18]Agosto!$H$20</f>
        <v>6.48</v>
      </c>
      <c r="R22" s="17">
        <f>[18]Agosto!$H$21</f>
        <v>10.44</v>
      </c>
      <c r="S22" s="17">
        <f>[18]Agosto!$H$22</f>
        <v>6.84</v>
      </c>
      <c r="T22" s="17">
        <f>[18]Agosto!$H$23</f>
        <v>5.7600000000000007</v>
      </c>
      <c r="U22" s="17">
        <f>[18]Agosto!$H$24</f>
        <v>8.2799999999999994</v>
      </c>
      <c r="V22" s="17">
        <f>[18]Agosto!$H$25</f>
        <v>6.12</v>
      </c>
      <c r="W22" s="17">
        <f>[18]Agosto!$H$26</f>
        <v>13.68</v>
      </c>
      <c r="X22" s="17">
        <f>[18]Agosto!$H$27</f>
        <v>19.440000000000001</v>
      </c>
      <c r="Y22" s="17">
        <f>[18]Agosto!$H$28</f>
        <v>13.32</v>
      </c>
      <c r="Z22" s="17">
        <f>[18]Agosto!$H$29</f>
        <v>17.28</v>
      </c>
      <c r="AA22" s="17">
        <f>[18]Agosto!$H$30</f>
        <v>12.6</v>
      </c>
      <c r="AB22" s="17">
        <f>[18]Agosto!$H$31</f>
        <v>9.3600000000000012</v>
      </c>
      <c r="AC22" s="17">
        <f>[18]Agosto!$H$32</f>
        <v>6.84</v>
      </c>
      <c r="AD22" s="17">
        <f>[18]Agosto!$H$33</f>
        <v>6.84</v>
      </c>
      <c r="AE22" s="17">
        <f>[18]Agosto!$H$34</f>
        <v>10.44</v>
      </c>
      <c r="AF22" s="17">
        <f>[18]Agosto!$H$35</f>
        <v>11.879999999999999</v>
      </c>
      <c r="AG22" s="28">
        <f>MAX(B22:AF22)</f>
        <v>19.440000000000001</v>
      </c>
    </row>
    <row r="23" spans="1:33" ht="17.100000000000001" customHeight="1" x14ac:dyDescent="0.2">
      <c r="A23" s="15" t="s">
        <v>13</v>
      </c>
      <c r="B23" s="83" t="str">
        <f>[19]Agosto!$H$5</f>
        <v>*</v>
      </c>
      <c r="C23" s="83" t="str">
        <f>[19]Agosto!$H$6</f>
        <v>*</v>
      </c>
      <c r="D23" s="83" t="str">
        <f>[19]Agosto!$H$7</f>
        <v>*</v>
      </c>
      <c r="E23" s="83" t="str">
        <f>[19]Agosto!$H$8</f>
        <v>*</v>
      </c>
      <c r="F23" s="83" t="str">
        <f>[19]Agosto!$H$9</f>
        <v>*</v>
      </c>
      <c r="G23" s="83" t="str">
        <f>[19]Agosto!$H$10</f>
        <v>*</v>
      </c>
      <c r="H23" s="83" t="str">
        <f>[19]Agosto!$H$11</f>
        <v>*</v>
      </c>
      <c r="I23" s="17" t="str">
        <f>[19]Agosto!$H$12</f>
        <v>*</v>
      </c>
      <c r="J23" s="83" t="str">
        <f>[19]Agosto!$H$13</f>
        <v>*</v>
      </c>
      <c r="K23" s="83" t="str">
        <f>[19]Agosto!$H$14</f>
        <v>*</v>
      </c>
      <c r="L23" s="83" t="str">
        <f>[19]Agosto!$H$15</f>
        <v>*</v>
      </c>
      <c r="M23" s="83" t="str">
        <f>[19]Agosto!$H$16</f>
        <v>*</v>
      </c>
      <c r="N23" s="83" t="str">
        <f>[19]Agosto!$H$17</f>
        <v>*</v>
      </c>
      <c r="O23" s="83" t="str">
        <f>[19]Agosto!$H$18</f>
        <v>*</v>
      </c>
      <c r="P23" s="83" t="str">
        <f>[19]Agosto!$H$19</f>
        <v>*</v>
      </c>
      <c r="Q23" s="83" t="str">
        <f>[19]Agosto!$H$20</f>
        <v>*</v>
      </c>
      <c r="R23" s="83" t="str">
        <f>[19]Agosto!$H$21</f>
        <v>*</v>
      </c>
      <c r="S23" s="83" t="str">
        <f>[19]Agosto!$H$22</f>
        <v>*</v>
      </c>
      <c r="T23" s="83" t="str">
        <f>[19]Agosto!$H$23</f>
        <v>*</v>
      </c>
      <c r="U23" s="83" t="str">
        <f>[19]Agosto!$H$24</f>
        <v>*</v>
      </c>
      <c r="V23" s="83" t="str">
        <f>[19]Agosto!$H$25</f>
        <v>*</v>
      </c>
      <c r="W23" s="17" t="str">
        <f>[19]Agosto!$H$26</f>
        <v>*</v>
      </c>
      <c r="X23" s="17" t="str">
        <f>[19]Agosto!$H$27</f>
        <v>*</v>
      </c>
      <c r="Y23" s="83" t="str">
        <f>[19]Agosto!$H$28</f>
        <v>*</v>
      </c>
      <c r="Z23" s="83" t="str">
        <f>[19]Agosto!$H$29</f>
        <v>*</v>
      </c>
      <c r="AA23" s="83" t="str">
        <f>[19]Agosto!$H$30</f>
        <v>*</v>
      </c>
      <c r="AB23" s="83" t="str">
        <f>[19]Agosto!$H$31</f>
        <v>*</v>
      </c>
      <c r="AC23" s="17" t="str">
        <f>[19]Agosto!$H$32</f>
        <v>*</v>
      </c>
      <c r="AD23" s="17" t="str">
        <f>[19]Agosto!$H$33</f>
        <v>*</v>
      </c>
      <c r="AE23" s="17" t="str">
        <f>[19]Agosto!$H$34</f>
        <v>*</v>
      </c>
      <c r="AF23" s="17" t="str">
        <f>[19]Agosto!$H$35</f>
        <v>*</v>
      </c>
      <c r="AG23" s="28" t="s">
        <v>142</v>
      </c>
    </row>
    <row r="24" spans="1:33" ht="17.100000000000001" customHeight="1" x14ac:dyDescent="0.2">
      <c r="A24" s="15" t="s">
        <v>14</v>
      </c>
      <c r="B24" s="17">
        <f>[20]Agosto!$H$5</f>
        <v>9.3600000000000012</v>
      </c>
      <c r="C24" s="17">
        <f>[20]Agosto!$H$6</f>
        <v>13.68</v>
      </c>
      <c r="D24" s="17">
        <f>[20]Agosto!$H$7</f>
        <v>9</v>
      </c>
      <c r="E24" s="17">
        <f>[20]Agosto!$H$8</f>
        <v>7.2</v>
      </c>
      <c r="F24" s="17">
        <f>[20]Agosto!$H$9</f>
        <v>6.48</v>
      </c>
      <c r="G24" s="17">
        <f>[20]Agosto!$H$10</f>
        <v>12.6</v>
      </c>
      <c r="H24" s="17">
        <f>[20]Agosto!$H$11</f>
        <v>8.2799999999999994</v>
      </c>
      <c r="I24" s="17">
        <f>[20]Agosto!$H$12</f>
        <v>6.84</v>
      </c>
      <c r="J24" s="17">
        <f>[20]Agosto!$H$13</f>
        <v>7.5600000000000005</v>
      </c>
      <c r="K24" s="17">
        <f>[20]Agosto!$H$14</f>
        <v>5.7600000000000007</v>
      </c>
      <c r="L24" s="17">
        <f>[20]Agosto!$H$15</f>
        <v>8.2799999999999994</v>
      </c>
      <c r="M24" s="17">
        <f>[20]Agosto!$H$16</f>
        <v>5.4</v>
      </c>
      <c r="N24" s="17">
        <f>[20]Agosto!$H$17</f>
        <v>16.2</v>
      </c>
      <c r="O24" s="17">
        <f>[20]Agosto!$H$18</f>
        <v>6.12</v>
      </c>
      <c r="P24" s="17">
        <f>[20]Agosto!$H$19</f>
        <v>14.04</v>
      </c>
      <c r="Q24" s="17">
        <f>[20]Agosto!$H$20</f>
        <v>20.52</v>
      </c>
      <c r="R24" s="17">
        <f>[20]Agosto!$H$21</f>
        <v>15.120000000000001</v>
      </c>
      <c r="S24" s="17">
        <f>[20]Agosto!$H$22</f>
        <v>10.08</v>
      </c>
      <c r="T24" s="17">
        <f>[20]Agosto!$H$23</f>
        <v>13.32</v>
      </c>
      <c r="U24" s="17">
        <f>[20]Agosto!$H$24</f>
        <v>9.7200000000000006</v>
      </c>
      <c r="V24" s="17">
        <f>[20]Agosto!$H$25</f>
        <v>15.120000000000001</v>
      </c>
      <c r="W24" s="17">
        <f>[20]Agosto!$H$26</f>
        <v>16.920000000000002</v>
      </c>
      <c r="X24" s="17">
        <f>[20]Agosto!$H$27</f>
        <v>16.2</v>
      </c>
      <c r="Y24" s="17">
        <f>[20]Agosto!$H$28</f>
        <v>18.720000000000002</v>
      </c>
      <c r="Z24" s="17">
        <f>[20]Agosto!$H$29</f>
        <v>14.4</v>
      </c>
      <c r="AA24" s="17">
        <f>[20]Agosto!$H$30</f>
        <v>21.96</v>
      </c>
      <c r="AB24" s="17">
        <f>[20]Agosto!$H$31</f>
        <v>14.76</v>
      </c>
      <c r="AC24" s="17">
        <f>[20]Agosto!$H$32</f>
        <v>12.24</v>
      </c>
      <c r="AD24" s="17">
        <f>[20]Agosto!$H$33</f>
        <v>11.16</v>
      </c>
      <c r="AE24" s="17">
        <f>[20]Agosto!$H$34</f>
        <v>10.08</v>
      </c>
      <c r="AF24" s="17">
        <f>[20]Agosto!$H$35</f>
        <v>16.559999999999999</v>
      </c>
      <c r="AG24" s="28">
        <f>MAX(B24:AF24)</f>
        <v>21.96</v>
      </c>
    </row>
    <row r="25" spans="1:33" ht="17.100000000000001" customHeight="1" x14ac:dyDescent="0.2">
      <c r="A25" s="15" t="s">
        <v>15</v>
      </c>
      <c r="B25" s="17">
        <f>[21]Agosto!$H$5</f>
        <v>14.76</v>
      </c>
      <c r="C25" s="17">
        <f>[21]Agosto!$H$6</f>
        <v>18.36</v>
      </c>
      <c r="D25" s="17">
        <f>[21]Agosto!$H$7</f>
        <v>18</v>
      </c>
      <c r="E25" s="17">
        <f>[21]Agosto!$H$8</f>
        <v>20.88</v>
      </c>
      <c r="F25" s="17">
        <f>[21]Agosto!$H$9</f>
        <v>17.28</v>
      </c>
      <c r="G25" s="17">
        <f>[21]Agosto!$H$10</f>
        <v>23.040000000000003</v>
      </c>
      <c r="H25" s="17">
        <f>[21]Agosto!$H$11</f>
        <v>14.04</v>
      </c>
      <c r="I25" s="17">
        <f>[21]Agosto!$H$12</f>
        <v>14.4</v>
      </c>
      <c r="J25" s="17">
        <f>[21]Agosto!$H$13</f>
        <v>17.28</v>
      </c>
      <c r="K25" s="17">
        <f>[21]Agosto!$H$14</f>
        <v>18.720000000000002</v>
      </c>
      <c r="L25" s="17">
        <f>[21]Agosto!$H$15</f>
        <v>12.96</v>
      </c>
      <c r="M25" s="17">
        <f>[21]Agosto!$H$16</f>
        <v>17.64</v>
      </c>
      <c r="N25" s="17">
        <f>[21]Agosto!$H$17</f>
        <v>22.68</v>
      </c>
      <c r="O25" s="17">
        <f>[21]Agosto!$H$18</f>
        <v>24.48</v>
      </c>
      <c r="P25" s="17">
        <f>[21]Agosto!$H$19</f>
        <v>25.2</v>
      </c>
      <c r="Q25" s="17">
        <f>[21]Agosto!$H$20</f>
        <v>18</v>
      </c>
      <c r="R25" s="17">
        <f>[21]Agosto!$H$21</f>
        <v>22.32</v>
      </c>
      <c r="S25" s="17">
        <f>[21]Agosto!$H$22</f>
        <v>10.8</v>
      </c>
      <c r="T25" s="17">
        <f>[21]Agosto!$H$23</f>
        <v>15.840000000000002</v>
      </c>
      <c r="U25" s="17">
        <f>[21]Agosto!$H$24</f>
        <v>16.559999999999999</v>
      </c>
      <c r="V25" s="17">
        <f>[21]Agosto!$H$25</f>
        <v>20.52</v>
      </c>
      <c r="W25" s="17">
        <f>[21]Agosto!$H$26</f>
        <v>20.16</v>
      </c>
      <c r="X25" s="17">
        <f>[21]Agosto!$H$27</f>
        <v>18</v>
      </c>
      <c r="Y25" s="17">
        <f>[21]Agosto!$H$28</f>
        <v>19.440000000000001</v>
      </c>
      <c r="Z25" s="17">
        <f>[21]Agosto!$H$29</f>
        <v>19.8</v>
      </c>
      <c r="AA25" s="17">
        <f>[21]Agosto!$H$30</f>
        <v>20.16</v>
      </c>
      <c r="AB25" s="17">
        <f>[21]Agosto!$H$31</f>
        <v>11.520000000000001</v>
      </c>
      <c r="AC25" s="17">
        <f>[21]Agosto!$H$32</f>
        <v>7.2</v>
      </c>
      <c r="AD25" s="17">
        <f>[21]Agosto!$H$33</f>
        <v>11.520000000000001</v>
      </c>
      <c r="AE25" s="17">
        <f>[21]Agosto!$H$34</f>
        <v>18.36</v>
      </c>
      <c r="AF25" s="17">
        <f>[21]Agosto!$H$35</f>
        <v>16.2</v>
      </c>
      <c r="AG25" s="28">
        <f t="shared" ref="AG25:AG32" si="2">MAX(B25:AF25)</f>
        <v>25.2</v>
      </c>
    </row>
    <row r="26" spans="1:33" ht="17.100000000000001" customHeight="1" x14ac:dyDescent="0.2">
      <c r="A26" s="15" t="s">
        <v>16</v>
      </c>
      <c r="B26" s="17">
        <f>[22]Agosto!$H$5</f>
        <v>12.24</v>
      </c>
      <c r="C26" s="17">
        <f>[22]Agosto!$H$6</f>
        <v>16.559999999999999</v>
      </c>
      <c r="D26" s="17">
        <f>[22]Agosto!$H$7</f>
        <v>17.28</v>
      </c>
      <c r="E26" s="17">
        <f>[22]Agosto!$H$8</f>
        <v>17.28</v>
      </c>
      <c r="F26" s="17">
        <f>[22]Agosto!$H$9</f>
        <v>20.88</v>
      </c>
      <c r="G26" s="17">
        <f>[22]Agosto!$H$10</f>
        <v>12.96</v>
      </c>
      <c r="H26" s="17">
        <f>[22]Agosto!$H$11</f>
        <v>16.2</v>
      </c>
      <c r="I26" s="17">
        <f>[22]Agosto!$H$12</f>
        <v>12.96</v>
      </c>
      <c r="J26" s="17">
        <f>[22]Agosto!$H$13</f>
        <v>0</v>
      </c>
      <c r="K26" s="17">
        <f>[22]Agosto!$H$14</f>
        <v>8.64</v>
      </c>
      <c r="L26" s="17">
        <f>[22]Agosto!$H$15</f>
        <v>8.64</v>
      </c>
      <c r="M26" s="17">
        <f>[22]Agosto!$H$16</f>
        <v>5.04</v>
      </c>
      <c r="N26" s="17">
        <f>[22]Agosto!$H$17</f>
        <v>23.040000000000003</v>
      </c>
      <c r="O26" s="17">
        <f>[22]Agosto!$H$18</f>
        <v>13.32</v>
      </c>
      <c r="P26" s="17">
        <f>[22]Agosto!$H$19</f>
        <v>0</v>
      </c>
      <c r="Q26" s="17">
        <f>[22]Agosto!$H$20</f>
        <v>0</v>
      </c>
      <c r="R26" s="17">
        <f>[22]Agosto!$H$21</f>
        <v>16.920000000000002</v>
      </c>
      <c r="S26" s="17">
        <f>[22]Agosto!$H$22</f>
        <v>0</v>
      </c>
      <c r="T26" s="17">
        <f>[22]Agosto!$H$23</f>
        <v>0</v>
      </c>
      <c r="U26" s="17">
        <f>[22]Agosto!$H$24</f>
        <v>0</v>
      </c>
      <c r="V26" s="17">
        <f>[22]Agosto!$H$25</f>
        <v>0.72000000000000008</v>
      </c>
      <c r="W26" s="17">
        <f>[22]Agosto!$H$26</f>
        <v>15.120000000000001</v>
      </c>
      <c r="X26" s="17">
        <f>[22]Agosto!$H$27</f>
        <v>15.840000000000002</v>
      </c>
      <c r="Y26" s="17">
        <f>[22]Agosto!$H$28</f>
        <v>18</v>
      </c>
      <c r="Z26" s="17">
        <f>[22]Agosto!$H$29</f>
        <v>14.04</v>
      </c>
      <c r="AA26" s="17">
        <f>[22]Agosto!$H$30</f>
        <v>18.720000000000002</v>
      </c>
      <c r="AB26" s="17">
        <f>[22]Agosto!$H$31</f>
        <v>11.520000000000001</v>
      </c>
      <c r="AC26" s="17">
        <f>[22]Agosto!$H$32</f>
        <v>0</v>
      </c>
      <c r="AD26" s="17">
        <f>[22]Agosto!$H$33</f>
        <v>0</v>
      </c>
      <c r="AE26" s="17">
        <f>[22]Agosto!$H$34</f>
        <v>13.32</v>
      </c>
      <c r="AF26" s="17">
        <f>[22]Agosto!$H$35</f>
        <v>5.7600000000000007</v>
      </c>
      <c r="AG26" s="28">
        <f t="shared" si="2"/>
        <v>23.040000000000003</v>
      </c>
    </row>
    <row r="27" spans="1:33" ht="17.100000000000001" customHeight="1" x14ac:dyDescent="0.2">
      <c r="A27" s="15" t="s">
        <v>17</v>
      </c>
      <c r="B27" s="17">
        <f>[23]Agosto!$H$5</f>
        <v>0</v>
      </c>
      <c r="C27" s="17">
        <f>[23]Agosto!$H$6</f>
        <v>0</v>
      </c>
      <c r="D27" s="17">
        <f>[23]Agosto!$H$7</f>
        <v>0</v>
      </c>
      <c r="E27" s="17">
        <f>[23]Agosto!$H$8</f>
        <v>0</v>
      </c>
      <c r="F27" s="17">
        <f>[23]Agosto!$H$9</f>
        <v>0</v>
      </c>
      <c r="G27" s="17">
        <f>[23]Agosto!$H$10</f>
        <v>0</v>
      </c>
      <c r="H27" s="17">
        <f>[23]Agosto!$H$11</f>
        <v>0</v>
      </c>
      <c r="I27" s="17">
        <f>[23]Agosto!$H$12</f>
        <v>0</v>
      </c>
      <c r="J27" s="17">
        <f>[23]Agosto!$H$13</f>
        <v>0</v>
      </c>
      <c r="K27" s="17">
        <f>[23]Agosto!$H$14</f>
        <v>0</v>
      </c>
      <c r="L27" s="17">
        <f>[23]Agosto!$H$15</f>
        <v>0</v>
      </c>
      <c r="M27" s="17">
        <f>[23]Agosto!$H$16</f>
        <v>0</v>
      </c>
      <c r="N27" s="17">
        <f>[23]Agosto!$H$17</f>
        <v>0</v>
      </c>
      <c r="O27" s="17">
        <f>[23]Agosto!$H$18</f>
        <v>0</v>
      </c>
      <c r="P27" s="17">
        <f>[23]Agosto!$H$19</f>
        <v>0</v>
      </c>
      <c r="Q27" s="17">
        <f>[23]Agosto!$H$20</f>
        <v>0</v>
      </c>
      <c r="R27" s="17">
        <f>[23]Agosto!$H$21</f>
        <v>0</v>
      </c>
      <c r="S27" s="17">
        <f>[23]Agosto!$H$22</f>
        <v>0</v>
      </c>
      <c r="T27" s="17">
        <f>[23]Agosto!$H$23</f>
        <v>0</v>
      </c>
      <c r="U27" s="17">
        <f>[23]Agosto!$H$24</f>
        <v>0</v>
      </c>
      <c r="V27" s="17">
        <f>[23]Agosto!$H$25</f>
        <v>0</v>
      </c>
      <c r="W27" s="17">
        <f>[23]Agosto!$H$26</f>
        <v>0</v>
      </c>
      <c r="X27" s="17">
        <f>[23]Agosto!$H$27</f>
        <v>0</v>
      </c>
      <c r="Y27" s="17">
        <f>[23]Agosto!$H$28</f>
        <v>0</v>
      </c>
      <c r="Z27" s="17">
        <f>[23]Agosto!$H$29</f>
        <v>0</v>
      </c>
      <c r="AA27" s="17">
        <f>[23]Agosto!$H$30</f>
        <v>0</v>
      </c>
      <c r="AB27" s="17">
        <f>[23]Agosto!$H$31</f>
        <v>0</v>
      </c>
      <c r="AC27" s="17">
        <f>[23]Agosto!$H$32</f>
        <v>0</v>
      </c>
      <c r="AD27" s="17">
        <f>[23]Agosto!$H$33</f>
        <v>0</v>
      </c>
      <c r="AE27" s="17">
        <f>[23]Agosto!$H$34</f>
        <v>0</v>
      </c>
      <c r="AF27" s="17">
        <f>[23]Agosto!$H$35</f>
        <v>0</v>
      </c>
      <c r="AG27" s="28">
        <f t="shared" si="2"/>
        <v>0</v>
      </c>
    </row>
    <row r="28" spans="1:33" ht="17.100000000000001" customHeight="1" x14ac:dyDescent="0.2">
      <c r="A28" s="15" t="s">
        <v>18</v>
      </c>
      <c r="B28" s="17">
        <f>[24]Agosto!$H$5</f>
        <v>6.84</v>
      </c>
      <c r="C28" s="17">
        <f>[24]Agosto!$H$6</f>
        <v>10.8</v>
      </c>
      <c r="D28" s="17">
        <f>[24]Agosto!$H$7</f>
        <v>11.879999999999999</v>
      </c>
      <c r="E28" s="17">
        <f>[24]Agosto!$H$8</f>
        <v>21.240000000000002</v>
      </c>
      <c r="F28" s="17">
        <f>[24]Agosto!$H$9</f>
        <v>16.920000000000002</v>
      </c>
      <c r="G28" s="17">
        <f>[24]Agosto!$H$10</f>
        <v>20.88</v>
      </c>
      <c r="H28" s="17">
        <f>[24]Agosto!$H$11</f>
        <v>19.440000000000001</v>
      </c>
      <c r="I28" s="17">
        <f>[24]Agosto!$H$12</f>
        <v>22.32</v>
      </c>
      <c r="J28" s="17">
        <f>[24]Agosto!$H$13</f>
        <v>25.2</v>
      </c>
      <c r="K28" s="17">
        <f>[24]Agosto!$H$14</f>
        <v>16.920000000000002</v>
      </c>
      <c r="L28" s="17">
        <f>[24]Agosto!$H$15</f>
        <v>17.28</v>
      </c>
      <c r="M28" s="17">
        <f>[24]Agosto!$H$16</f>
        <v>14.4</v>
      </c>
      <c r="N28" s="17">
        <f>[24]Agosto!$H$17</f>
        <v>28.8</v>
      </c>
      <c r="O28" s="17">
        <f>[24]Agosto!$H$18</f>
        <v>23.400000000000002</v>
      </c>
      <c r="P28" s="17">
        <f>[24]Agosto!$H$19</f>
        <v>20.88</v>
      </c>
      <c r="Q28" s="17">
        <f>[24]Agosto!$H$20</f>
        <v>16.559999999999999</v>
      </c>
      <c r="R28" s="17">
        <f>[24]Agosto!$H$21</f>
        <v>18.720000000000002</v>
      </c>
      <c r="S28" s="17">
        <f>[24]Agosto!$H$22</f>
        <v>26.28</v>
      </c>
      <c r="T28" s="17">
        <f>[24]Agosto!$H$23</f>
        <v>23.400000000000002</v>
      </c>
      <c r="U28" s="17">
        <f>[24]Agosto!$H$24</f>
        <v>18.720000000000002</v>
      </c>
      <c r="V28" s="17">
        <f>[24]Agosto!$H$25</f>
        <v>24.12</v>
      </c>
      <c r="W28" s="17">
        <f>[24]Agosto!$H$26</f>
        <v>14.76</v>
      </c>
      <c r="X28" s="17">
        <f>[24]Agosto!$H$27</f>
        <v>16.920000000000002</v>
      </c>
      <c r="Y28" s="17">
        <f>[24]Agosto!$H$28</f>
        <v>20.16</v>
      </c>
      <c r="Z28" s="17">
        <f>[24]Agosto!$H$29</f>
        <v>30.6</v>
      </c>
      <c r="AA28" s="17">
        <f>[24]Agosto!$H$30</f>
        <v>21.6</v>
      </c>
      <c r="AB28" s="17">
        <f>[24]Agosto!$H$31</f>
        <v>21.240000000000002</v>
      </c>
      <c r="AC28" s="17">
        <f>[24]Agosto!$H$32</f>
        <v>11.520000000000001</v>
      </c>
      <c r="AD28" s="17">
        <f>[24]Agosto!$H$33</f>
        <v>12.24</v>
      </c>
      <c r="AE28" s="17">
        <f>[24]Agosto!$H$34</f>
        <v>16.2</v>
      </c>
      <c r="AF28" s="17">
        <f>[24]Agosto!$H$35</f>
        <v>25.56</v>
      </c>
      <c r="AG28" s="28">
        <f t="shared" si="2"/>
        <v>30.6</v>
      </c>
    </row>
    <row r="29" spans="1:33" ht="17.100000000000001" customHeight="1" x14ac:dyDescent="0.2">
      <c r="A29" s="15" t="s">
        <v>19</v>
      </c>
      <c r="B29" s="17">
        <f>[25]Agosto!$H$5</f>
        <v>18</v>
      </c>
      <c r="C29" s="17">
        <f>[25]Agosto!$H$6</f>
        <v>17.28</v>
      </c>
      <c r="D29" s="17">
        <f>[25]Agosto!$H$7</f>
        <v>19.8</v>
      </c>
      <c r="E29" s="17">
        <f>[25]Agosto!$H$8</f>
        <v>23.400000000000002</v>
      </c>
      <c r="F29" s="17">
        <f>[25]Agosto!$H$9</f>
        <v>22.68</v>
      </c>
      <c r="G29" s="17">
        <f>[25]Agosto!$H$10</f>
        <v>26.64</v>
      </c>
      <c r="H29" s="17">
        <f>[25]Agosto!$H$11</f>
        <v>18</v>
      </c>
      <c r="I29" s="17">
        <f>[25]Agosto!$H$12</f>
        <v>16.920000000000002</v>
      </c>
      <c r="J29" s="17">
        <f>[25]Agosto!$H$13</f>
        <v>19.079999999999998</v>
      </c>
      <c r="K29" s="17">
        <f>[25]Agosto!$H$14</f>
        <v>21.96</v>
      </c>
      <c r="L29" s="17">
        <f>[25]Agosto!$H$15</f>
        <v>15.120000000000001</v>
      </c>
      <c r="M29" s="17">
        <f>[25]Agosto!$H$16</f>
        <v>22.32</v>
      </c>
      <c r="N29" s="17">
        <f>[25]Agosto!$H$17</f>
        <v>27.36</v>
      </c>
      <c r="O29" s="17">
        <f>[25]Agosto!$H$18</f>
        <v>22.68</v>
      </c>
      <c r="P29" s="17">
        <f>[25]Agosto!$H$19</f>
        <v>20.16</v>
      </c>
      <c r="Q29" s="17">
        <f>[25]Agosto!$H$20</f>
        <v>20.52</v>
      </c>
      <c r="R29" s="17">
        <f>[25]Agosto!$H$21</f>
        <v>19.8</v>
      </c>
      <c r="S29" s="17">
        <f>[25]Agosto!$H$22</f>
        <v>11.16</v>
      </c>
      <c r="T29" s="17">
        <f>[25]Agosto!$H$23</f>
        <v>10.8</v>
      </c>
      <c r="U29" s="17">
        <f>[25]Agosto!$H$24</f>
        <v>18.720000000000002</v>
      </c>
      <c r="V29" s="17">
        <f>[25]Agosto!$H$25</f>
        <v>18.36</v>
      </c>
      <c r="W29" s="17">
        <f>[25]Agosto!$H$26</f>
        <v>20.88</v>
      </c>
      <c r="X29" s="17">
        <f>[25]Agosto!$H$27</f>
        <v>23.040000000000003</v>
      </c>
      <c r="Y29" s="17">
        <f>[25]Agosto!$H$28</f>
        <v>22.68</v>
      </c>
      <c r="Z29" s="17">
        <f>[25]Agosto!$H$29</f>
        <v>24.48</v>
      </c>
      <c r="AA29" s="17">
        <f>[25]Agosto!$H$30</f>
        <v>24.840000000000003</v>
      </c>
      <c r="AB29" s="17">
        <f>[25]Agosto!$H$31</f>
        <v>17.28</v>
      </c>
      <c r="AC29" s="17">
        <f>[25]Agosto!$H$32</f>
        <v>14.04</v>
      </c>
      <c r="AD29" s="17">
        <f>[25]Agosto!$H$33</f>
        <v>11.16</v>
      </c>
      <c r="AE29" s="17">
        <f>[25]Agosto!$H$34</f>
        <v>19.079999999999998</v>
      </c>
      <c r="AF29" s="17">
        <f>[25]Agosto!$H$35</f>
        <v>25.56</v>
      </c>
      <c r="AG29" s="28">
        <f t="shared" si="2"/>
        <v>27.36</v>
      </c>
    </row>
    <row r="30" spans="1:33" ht="17.100000000000001" customHeight="1" x14ac:dyDescent="0.2">
      <c r="A30" s="15" t="s">
        <v>31</v>
      </c>
      <c r="B30" s="17">
        <f>[26]Agosto!$H$5</f>
        <v>12.6</v>
      </c>
      <c r="C30" s="17">
        <f>[26]Agosto!$H$6</f>
        <v>15.48</v>
      </c>
      <c r="D30" s="17">
        <f>[26]Agosto!$H$7</f>
        <v>20.16</v>
      </c>
      <c r="E30" s="17">
        <f>[26]Agosto!$H$8</f>
        <v>14.04</v>
      </c>
      <c r="F30" s="17">
        <f>[26]Agosto!$H$9</f>
        <v>11.879999999999999</v>
      </c>
      <c r="G30" s="17">
        <f>[26]Agosto!$H$10</f>
        <v>25.56</v>
      </c>
      <c r="H30" s="17">
        <f>[26]Agosto!$H$11</f>
        <v>15.840000000000002</v>
      </c>
      <c r="I30" s="17">
        <f>[26]Agosto!$H$12</f>
        <v>10.44</v>
      </c>
      <c r="J30" s="17">
        <f>[26]Agosto!$H$13</f>
        <v>21.240000000000002</v>
      </c>
      <c r="K30" s="17">
        <f>[26]Agosto!$H$14</f>
        <v>16.920000000000002</v>
      </c>
      <c r="L30" s="17">
        <f>[26]Agosto!$H$15</f>
        <v>11.520000000000001</v>
      </c>
      <c r="M30" s="17">
        <f>[26]Agosto!$H$16</f>
        <v>14.4</v>
      </c>
      <c r="N30" s="17">
        <f>[26]Agosto!$H$17</f>
        <v>21.6</v>
      </c>
      <c r="O30" s="17">
        <f>[26]Agosto!$H$18</f>
        <v>18.36</v>
      </c>
      <c r="P30" s="17">
        <f>[26]Agosto!$H$19</f>
        <v>12.96</v>
      </c>
      <c r="Q30" s="17">
        <f>[26]Agosto!$H$20</f>
        <v>10.8</v>
      </c>
      <c r="R30" s="17">
        <f>[26]Agosto!$H$21</f>
        <v>16.559999999999999</v>
      </c>
      <c r="S30" s="17">
        <f>[26]Agosto!$H$22</f>
        <v>12.96</v>
      </c>
      <c r="T30" s="17">
        <f>[26]Agosto!$H$23</f>
        <v>11.16</v>
      </c>
      <c r="U30" s="17">
        <f>[26]Agosto!$H$24</f>
        <v>12.96</v>
      </c>
      <c r="V30" s="17">
        <f>[26]Agosto!$H$25</f>
        <v>15.840000000000002</v>
      </c>
      <c r="W30" s="17">
        <f>[26]Agosto!$H$26</f>
        <v>16.920000000000002</v>
      </c>
      <c r="X30" s="17">
        <f>[26]Agosto!$H$27</f>
        <v>18.720000000000002</v>
      </c>
      <c r="Y30" s="17">
        <f>[26]Agosto!$H$28</f>
        <v>22.32</v>
      </c>
      <c r="Z30" s="17">
        <f>[26]Agosto!$H$29</f>
        <v>16.920000000000002</v>
      </c>
      <c r="AA30" s="17">
        <f>[26]Agosto!$H$30</f>
        <v>22.32</v>
      </c>
      <c r="AB30" s="17">
        <f>[26]Agosto!$H$31</f>
        <v>18.720000000000002</v>
      </c>
      <c r="AC30" s="17">
        <f>[26]Agosto!$H$32</f>
        <v>11.16</v>
      </c>
      <c r="AD30" s="17">
        <f>[26]Agosto!$H$33</f>
        <v>9.7200000000000006</v>
      </c>
      <c r="AE30" s="17">
        <f>[26]Agosto!$H$34</f>
        <v>19.8</v>
      </c>
      <c r="AF30" s="17">
        <f>[26]Agosto!$H$35</f>
        <v>14.4</v>
      </c>
      <c r="AG30" s="28">
        <f t="shared" si="2"/>
        <v>25.56</v>
      </c>
    </row>
    <row r="31" spans="1:33" ht="17.100000000000001" customHeight="1" x14ac:dyDescent="0.2">
      <c r="A31" s="15" t="s">
        <v>48</v>
      </c>
      <c r="B31" s="17">
        <f>[27]Agosto!$H$5</f>
        <v>18</v>
      </c>
      <c r="C31" s="17">
        <f>[27]Agosto!$H$6</f>
        <v>14.76</v>
      </c>
      <c r="D31" s="17">
        <f>[27]Agosto!$H$7</f>
        <v>23.400000000000002</v>
      </c>
      <c r="E31" s="17">
        <f>[27]Agosto!$H$8</f>
        <v>20.16</v>
      </c>
      <c r="F31" s="17">
        <f>[27]Agosto!$H$9</f>
        <v>25.92</v>
      </c>
      <c r="G31" s="17">
        <f>[27]Agosto!$H$10</f>
        <v>21.240000000000002</v>
      </c>
      <c r="H31" s="17">
        <f>[27]Agosto!$H$11</f>
        <v>23.040000000000003</v>
      </c>
      <c r="I31" s="17">
        <f>[27]Agosto!$H$12</f>
        <v>21.6</v>
      </c>
      <c r="J31" s="17">
        <f>[27]Agosto!$H$13</f>
        <v>15.840000000000002</v>
      </c>
      <c r="K31" s="17">
        <f>[27]Agosto!$H$14</f>
        <v>20.16</v>
      </c>
      <c r="L31" s="17">
        <f>[27]Agosto!$H$15</f>
        <v>26.28</v>
      </c>
      <c r="M31" s="17">
        <f>[27]Agosto!$H$16</f>
        <v>18</v>
      </c>
      <c r="N31" s="17">
        <f>[27]Agosto!$H$17</f>
        <v>28.44</v>
      </c>
      <c r="O31" s="17">
        <f>[27]Agosto!$H$18</f>
        <v>20.16</v>
      </c>
      <c r="P31" s="17">
        <f>[27]Agosto!$H$19</f>
        <v>25.56</v>
      </c>
      <c r="Q31" s="17">
        <f>[27]Agosto!$H$20</f>
        <v>23.759999999999998</v>
      </c>
      <c r="R31" s="17">
        <f>[27]Agosto!$H$21</f>
        <v>19.440000000000001</v>
      </c>
      <c r="S31" s="17">
        <f>[27]Agosto!$H$22</f>
        <v>20.88</v>
      </c>
      <c r="T31" s="17">
        <f>[27]Agosto!$H$23</f>
        <v>20.88</v>
      </c>
      <c r="U31" s="17">
        <f>[27]Agosto!$H$24</f>
        <v>22.32</v>
      </c>
      <c r="V31" s="17">
        <f>[27]Agosto!$H$25</f>
        <v>26.28</v>
      </c>
      <c r="W31" s="17">
        <f>[27]Agosto!$H$26</f>
        <v>22.68</v>
      </c>
      <c r="X31" s="17">
        <f>[27]Agosto!$H$27</f>
        <v>23.400000000000002</v>
      </c>
      <c r="Y31" s="17">
        <f>[27]Agosto!$H$28</f>
        <v>22.68</v>
      </c>
      <c r="Z31" s="17">
        <f>[27]Agosto!$H$29</f>
        <v>25.56</v>
      </c>
      <c r="AA31" s="17">
        <f>[27]Agosto!$H$30</f>
        <v>19.440000000000001</v>
      </c>
      <c r="AB31" s="17">
        <f>[27]Agosto!$H$31</f>
        <v>40.32</v>
      </c>
      <c r="AC31" s="17">
        <f>[27]Agosto!$H$32</f>
        <v>23.759999999999998</v>
      </c>
      <c r="AD31" s="17">
        <f>[27]Agosto!$H$33</f>
        <v>15.840000000000002</v>
      </c>
      <c r="AE31" s="17">
        <f>[27]Agosto!$H$34</f>
        <v>24.840000000000003</v>
      </c>
      <c r="AF31" s="17">
        <f>[27]Agosto!$H$35</f>
        <v>25.2</v>
      </c>
      <c r="AG31" s="28">
        <f>MAX(B31:AF31)</f>
        <v>40.32</v>
      </c>
    </row>
    <row r="32" spans="1:33" ht="17.100000000000001" customHeight="1" x14ac:dyDescent="0.2">
      <c r="A32" s="15" t="s">
        <v>20</v>
      </c>
      <c r="B32" s="17">
        <f>[28]Agosto!$H$5</f>
        <v>10.44</v>
      </c>
      <c r="C32" s="17">
        <f>[28]Agosto!$H$6</f>
        <v>10.44</v>
      </c>
      <c r="D32" s="17">
        <f>[28]Agosto!$H$7</f>
        <v>8.2799999999999994</v>
      </c>
      <c r="E32" s="17">
        <f>[28]Agosto!$H$8</f>
        <v>10.8</v>
      </c>
      <c r="F32" s="17">
        <f>[28]Agosto!$H$9</f>
        <v>8.64</v>
      </c>
      <c r="G32" s="17">
        <f>[28]Agosto!$H$10</f>
        <v>6.84</v>
      </c>
      <c r="H32" s="17">
        <f>[28]Agosto!$H$11</f>
        <v>12.24</v>
      </c>
      <c r="I32" s="17">
        <f>[28]Agosto!$H$12</f>
        <v>6.48</v>
      </c>
      <c r="J32" s="17">
        <f>[28]Agosto!$H$13</f>
        <v>8.64</v>
      </c>
      <c r="K32" s="17">
        <f>[28]Agosto!$H$14</f>
        <v>13.32</v>
      </c>
      <c r="L32" s="17">
        <f>[28]Agosto!$H$15</f>
        <v>12.6</v>
      </c>
      <c r="M32" s="17">
        <f>[28]Agosto!$H$16</f>
        <v>6.84</v>
      </c>
      <c r="N32" s="17">
        <f>[28]Agosto!$H$17</f>
        <v>21.6</v>
      </c>
      <c r="O32" s="17">
        <f>[28]Agosto!$H$18</f>
        <v>13.68</v>
      </c>
      <c r="P32" s="17">
        <f>[28]Agosto!$H$19</f>
        <v>11.16</v>
      </c>
      <c r="Q32" s="17">
        <f>[28]Agosto!$H$20</f>
        <v>15.840000000000002</v>
      </c>
      <c r="R32" s="17">
        <f>[28]Agosto!$H$21</f>
        <v>9.7200000000000006</v>
      </c>
      <c r="S32" s="17">
        <f>[28]Agosto!$H$22</f>
        <v>6.84</v>
      </c>
      <c r="T32" s="17">
        <f>[28]Agosto!$H$23</f>
        <v>12.6</v>
      </c>
      <c r="U32" s="17">
        <f>[28]Agosto!$H$24</f>
        <v>6.48</v>
      </c>
      <c r="V32" s="17">
        <f>[28]Agosto!$H$25</f>
        <v>11.16</v>
      </c>
      <c r="W32" s="17">
        <f>[28]Agosto!$H$26</f>
        <v>10.08</v>
      </c>
      <c r="X32" s="17">
        <f>[28]Agosto!$H$27</f>
        <v>13.32</v>
      </c>
      <c r="Y32" s="17">
        <f>[28]Agosto!$H$28</f>
        <v>16.920000000000002</v>
      </c>
      <c r="Z32" s="17">
        <f>[28]Agosto!$H$29</f>
        <v>12.6</v>
      </c>
      <c r="AA32" s="17">
        <f>[28]Agosto!$H$30</f>
        <v>15.120000000000001</v>
      </c>
      <c r="AB32" s="17">
        <f>[28]Agosto!$H$31</f>
        <v>14.04</v>
      </c>
      <c r="AC32" s="17">
        <f>[28]Agosto!$H$32</f>
        <v>9.3600000000000012</v>
      </c>
      <c r="AD32" s="17">
        <f>[28]Agosto!$H$33</f>
        <v>5.7600000000000007</v>
      </c>
      <c r="AE32" s="17">
        <f>[28]Agosto!$H$34</f>
        <v>8.64</v>
      </c>
      <c r="AF32" s="17">
        <f>[28]Agosto!$H$35</f>
        <v>15.840000000000002</v>
      </c>
      <c r="AG32" s="28">
        <f t="shared" si="2"/>
        <v>21.6</v>
      </c>
    </row>
    <row r="33" spans="1:35" s="5" customFormat="1" ht="17.100000000000001" customHeight="1" x14ac:dyDescent="0.2">
      <c r="A33" s="24" t="s">
        <v>33</v>
      </c>
      <c r="B33" s="25">
        <f t="shared" ref="B33:AG33" si="3">MAX(B5:B32)</f>
        <v>20.16</v>
      </c>
      <c r="C33" s="25">
        <f t="shared" si="3"/>
        <v>20.52</v>
      </c>
      <c r="D33" s="25">
        <f t="shared" si="3"/>
        <v>23.400000000000002</v>
      </c>
      <c r="E33" s="25">
        <f t="shared" si="3"/>
        <v>23.400000000000002</v>
      </c>
      <c r="F33" s="25">
        <f t="shared" si="3"/>
        <v>26.64</v>
      </c>
      <c r="G33" s="25">
        <f t="shared" si="3"/>
        <v>30.96</v>
      </c>
      <c r="H33" s="25">
        <f t="shared" si="3"/>
        <v>23.040000000000003</v>
      </c>
      <c r="I33" s="25">
        <f t="shared" si="3"/>
        <v>30.6</v>
      </c>
      <c r="J33" s="25">
        <f t="shared" si="3"/>
        <v>28.44</v>
      </c>
      <c r="K33" s="25">
        <f t="shared" si="3"/>
        <v>21.96</v>
      </c>
      <c r="L33" s="25">
        <f t="shared" si="3"/>
        <v>26.28</v>
      </c>
      <c r="M33" s="25">
        <f t="shared" si="3"/>
        <v>22.32</v>
      </c>
      <c r="N33" s="25">
        <f t="shared" si="3"/>
        <v>31.319999999999997</v>
      </c>
      <c r="O33" s="25">
        <f t="shared" si="3"/>
        <v>27.720000000000002</v>
      </c>
      <c r="P33" s="25">
        <f t="shared" si="3"/>
        <v>27.36</v>
      </c>
      <c r="Q33" s="25">
        <f t="shared" si="3"/>
        <v>32.04</v>
      </c>
      <c r="R33" s="25">
        <f t="shared" si="3"/>
        <v>24.12</v>
      </c>
      <c r="S33" s="25">
        <f t="shared" si="3"/>
        <v>26.28</v>
      </c>
      <c r="T33" s="25">
        <f t="shared" si="3"/>
        <v>23.759999999999998</v>
      </c>
      <c r="U33" s="25">
        <f t="shared" si="3"/>
        <v>22.32</v>
      </c>
      <c r="V33" s="25">
        <f t="shared" si="3"/>
        <v>26.28</v>
      </c>
      <c r="W33" s="25">
        <f t="shared" si="3"/>
        <v>22.68</v>
      </c>
      <c r="X33" s="25">
        <f t="shared" si="3"/>
        <v>23.400000000000002</v>
      </c>
      <c r="Y33" s="25">
        <f t="shared" si="3"/>
        <v>27.720000000000002</v>
      </c>
      <c r="Z33" s="25">
        <f t="shared" si="3"/>
        <v>30.6</v>
      </c>
      <c r="AA33" s="25">
        <f t="shared" si="3"/>
        <v>30.240000000000002</v>
      </c>
      <c r="AB33" s="25">
        <f t="shared" si="3"/>
        <v>40.32</v>
      </c>
      <c r="AC33" s="25">
        <f t="shared" si="3"/>
        <v>23.759999999999998</v>
      </c>
      <c r="AD33" s="25">
        <f t="shared" si="3"/>
        <v>22.68</v>
      </c>
      <c r="AE33" s="25">
        <f t="shared" si="3"/>
        <v>25.2</v>
      </c>
      <c r="AF33" s="25">
        <f t="shared" si="3"/>
        <v>36</v>
      </c>
      <c r="AG33" s="28">
        <f t="shared" si="3"/>
        <v>40.32</v>
      </c>
    </row>
    <row r="34" spans="1:3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  <c r="AE34" s="1"/>
      <c r="AF34"/>
      <c r="AG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H35" s="2"/>
      <c r="I35" s="2"/>
      <c r="J35" s="2"/>
      <c r="K35" s="2"/>
      <c r="L35" s="2"/>
      <c r="M35" s="2" t="s">
        <v>49</v>
      </c>
      <c r="N35" s="2"/>
      <c r="O35" s="2"/>
      <c r="P35" s="2"/>
      <c r="Q35" s="2"/>
      <c r="R35" s="2"/>
      <c r="S35" s="2"/>
      <c r="T35" s="2"/>
      <c r="U35" s="2"/>
      <c r="V35" s="2" t="s">
        <v>57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41"/>
      <c r="K36" s="41"/>
      <c r="L36" s="41"/>
      <c r="M36" s="41" t="s">
        <v>50</v>
      </c>
      <c r="N36" s="41"/>
      <c r="O36" s="41"/>
      <c r="P36" s="41"/>
      <c r="Q36" s="2"/>
      <c r="R36" s="2"/>
      <c r="S36" s="2"/>
      <c r="T36" s="2"/>
      <c r="U36" s="2"/>
      <c r="V36" s="41" t="s">
        <v>58</v>
      </c>
      <c r="W36" s="41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41"/>
      <c r="AH37" s="41"/>
      <c r="AI37" s="2"/>
    </row>
    <row r="46" spans="1:35" x14ac:dyDescent="0.2">
      <c r="C46" s="3" t="s">
        <v>51</v>
      </c>
    </row>
    <row r="48" spans="1:35" x14ac:dyDescent="0.2">
      <c r="AB48" s="3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I12" sqref="AI1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6" s="4" customFormat="1" ht="16.5" customHeight="1" x14ac:dyDescent="0.2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6" s="5" customFormat="1" ht="12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42" t="s">
        <v>139</v>
      </c>
      <c r="AH3" s="10"/>
    </row>
    <row r="4" spans="1:36" s="5" customFormat="1" ht="13.5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42" t="s">
        <v>37</v>
      </c>
      <c r="AH4" s="10"/>
    </row>
    <row r="5" spans="1:36" s="5" customFormat="1" ht="13.5" customHeight="1" x14ac:dyDescent="0.2">
      <c r="A5" s="15" t="s">
        <v>44</v>
      </c>
      <c r="B5" s="87" t="str">
        <f>[1]Agosto!$I$5</f>
        <v>N</v>
      </c>
      <c r="C5" s="87" t="str">
        <f>[1]Agosto!$I$6</f>
        <v>SE</v>
      </c>
      <c r="D5" s="87" t="str">
        <f>[1]Agosto!$I$7</f>
        <v>NE</v>
      </c>
      <c r="E5" s="87" t="str">
        <f>[1]Agosto!$I$8</f>
        <v>N</v>
      </c>
      <c r="F5" s="87" t="str">
        <f>[1]Agosto!$I$9</f>
        <v>O</v>
      </c>
      <c r="G5" s="87" t="str">
        <f>[1]Agosto!$I$10</f>
        <v>O</v>
      </c>
      <c r="H5" s="87" t="str">
        <f>[1]Agosto!$I$11</f>
        <v>O</v>
      </c>
      <c r="I5" s="87" t="str">
        <f>[1]Agosto!$I$12</f>
        <v>N</v>
      </c>
      <c r="J5" s="87" t="str">
        <f>[1]Agosto!$I$13</f>
        <v>S</v>
      </c>
      <c r="K5" s="87" t="str">
        <f>[1]Agosto!$I$14</f>
        <v>SE</v>
      </c>
      <c r="L5" s="87" t="str">
        <f>[1]Agosto!$I$15</f>
        <v>L</v>
      </c>
      <c r="M5" s="87" t="str">
        <f>[1]Agosto!$I$16</f>
        <v>NE</v>
      </c>
      <c r="N5" s="87" t="str">
        <f>[1]Agosto!$I$17</f>
        <v>NO</v>
      </c>
      <c r="O5" s="87" t="str">
        <f>[1]Agosto!$I$18</f>
        <v>SO</v>
      </c>
      <c r="P5" s="87" t="str">
        <f>[1]Agosto!$I$19</f>
        <v>O</v>
      </c>
      <c r="Q5" s="87" t="str">
        <f>[1]Agosto!$I$20</f>
        <v>SE</v>
      </c>
      <c r="R5" s="87" t="str">
        <f>[1]Agosto!$I$21</f>
        <v>NO</v>
      </c>
      <c r="S5" s="87" t="str">
        <f>[1]Agosto!$I$22</f>
        <v>SO</v>
      </c>
      <c r="T5" s="87" t="str">
        <f>[1]Agosto!$I$23</f>
        <v>O</v>
      </c>
      <c r="U5" s="87" t="str">
        <f>[1]Agosto!$I$24</f>
        <v>O</v>
      </c>
      <c r="V5" s="87" t="str">
        <f>[1]Agosto!$I$25</f>
        <v>SE</v>
      </c>
      <c r="W5" s="87" t="str">
        <f>[1]Agosto!$I$26</f>
        <v>NO</v>
      </c>
      <c r="X5" s="87" t="str">
        <f>[1]Agosto!$I$27</f>
        <v>SE</v>
      </c>
      <c r="Y5" s="87" t="str">
        <f>[1]Agosto!$I$28</f>
        <v>L</v>
      </c>
      <c r="Z5" s="87" t="str">
        <f>[1]Agosto!$I$29</f>
        <v>NO</v>
      </c>
      <c r="AA5" s="87" t="str">
        <f>[1]Agosto!$I$30</f>
        <v>NO</v>
      </c>
      <c r="AB5" s="87" t="str">
        <f>[1]Agosto!$I$31</f>
        <v>O</v>
      </c>
      <c r="AC5" s="87" t="str">
        <f>[1]Agosto!$I$32</f>
        <v>O</v>
      </c>
      <c r="AD5" s="87" t="str">
        <f>[1]Agosto!$I$33</f>
        <v>O</v>
      </c>
      <c r="AE5" s="87" t="str">
        <f>[1]Agosto!$I$34</f>
        <v>O</v>
      </c>
      <c r="AF5" s="87" t="str">
        <f>[1]Agosto!$I$35</f>
        <v>NE</v>
      </c>
      <c r="AG5" s="45" t="str">
        <f>[1]Agosto!$I$36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[2]Agosto!$I$5</f>
        <v>SO</v>
      </c>
      <c r="C6" s="17" t="str">
        <f>[2]Agosto!$I$6</f>
        <v>SO</v>
      </c>
      <c r="D6" s="17" t="str">
        <f>[2]Agosto!$I$7</f>
        <v>SO</v>
      </c>
      <c r="E6" s="17" t="str">
        <f>[2]Agosto!$I$8</f>
        <v>SO</v>
      </c>
      <c r="F6" s="17" t="str">
        <f>[2]Agosto!$I$9</f>
        <v>SO</v>
      </c>
      <c r="G6" s="17" t="str">
        <f>[2]Agosto!$I$10</f>
        <v>SO</v>
      </c>
      <c r="H6" s="17" t="str">
        <f>[2]Agosto!$I$11</f>
        <v>SO</v>
      </c>
      <c r="I6" s="17" t="str">
        <f>[2]Agosto!$I$12</f>
        <v>SO</v>
      </c>
      <c r="J6" s="17" t="str">
        <f>[2]Agosto!$I$13</f>
        <v>SO</v>
      </c>
      <c r="K6" s="17" t="str">
        <f>[2]Agosto!$I$14</f>
        <v>SO</v>
      </c>
      <c r="L6" s="17" t="str">
        <f>[2]Agosto!$I$15</f>
        <v>SO</v>
      </c>
      <c r="M6" s="17" t="str">
        <f>[2]Agosto!$I$16</f>
        <v>SO</v>
      </c>
      <c r="N6" s="17" t="str">
        <f>[2]Agosto!$I$17</f>
        <v>SO</v>
      </c>
      <c r="O6" s="17" t="str">
        <f>[2]Agosto!$I$18</f>
        <v>SO</v>
      </c>
      <c r="P6" s="17" t="str">
        <f>[2]Agosto!$I$19</f>
        <v>SO</v>
      </c>
      <c r="Q6" s="17" t="str">
        <f>[2]Agosto!$I$20</f>
        <v>SO</v>
      </c>
      <c r="R6" s="17" t="str">
        <f>[2]Agosto!$I$21</f>
        <v>SO</v>
      </c>
      <c r="S6" s="17" t="str">
        <f>[2]Agosto!$I$22</f>
        <v>SO</v>
      </c>
      <c r="T6" s="91" t="str">
        <f>[2]Agosto!$I$23</f>
        <v>SO</v>
      </c>
      <c r="U6" s="91" t="str">
        <f>[2]Agosto!$I$24</f>
        <v>SO</v>
      </c>
      <c r="V6" s="92" t="str">
        <f>[2]Agosto!$I$25</f>
        <v>SO</v>
      </c>
      <c r="W6" s="87" t="str">
        <f>[2]Agosto!$I$26</f>
        <v>SO</v>
      </c>
      <c r="X6" s="87" t="str">
        <f>[2]Agosto!$I$27</f>
        <v>SO</v>
      </c>
      <c r="Y6" s="87" t="str">
        <f>[2]Agosto!$I$28</f>
        <v>SO</v>
      </c>
      <c r="Z6" s="87" t="str">
        <f>[2]Agosto!$I$29</f>
        <v>SO</v>
      </c>
      <c r="AA6" s="87" t="str">
        <f>[2]Agosto!$I$30</f>
        <v>SO</v>
      </c>
      <c r="AB6" s="87" t="str">
        <f>[2]Agosto!$I$31</f>
        <v>SO</v>
      </c>
      <c r="AC6" s="87" t="str">
        <f>[2]Agosto!$I$32</f>
        <v>SO</v>
      </c>
      <c r="AD6" s="87" t="str">
        <f>[2]Agosto!$I$33</f>
        <v>SO</v>
      </c>
      <c r="AE6" s="87" t="str">
        <f>[2]Agosto!$I$34</f>
        <v>SO</v>
      </c>
      <c r="AF6" s="87" t="str">
        <f>[2]Agosto!$I$35</f>
        <v>SO</v>
      </c>
      <c r="AG6" s="81" t="str">
        <f>[2]Agosto!$I$36</f>
        <v>SO</v>
      </c>
      <c r="AH6" s="2"/>
    </row>
    <row r="7" spans="1:36" ht="12" customHeight="1" x14ac:dyDescent="0.2">
      <c r="A7" s="15" t="s">
        <v>1</v>
      </c>
      <c r="B7" s="83" t="str">
        <f>[3]Agosto!$I$5</f>
        <v>*</v>
      </c>
      <c r="C7" s="83" t="str">
        <f>[3]Agosto!$I$6</f>
        <v>*</v>
      </c>
      <c r="D7" s="83" t="str">
        <f>[3]Agosto!$I$7</f>
        <v>*</v>
      </c>
      <c r="E7" s="83" t="str">
        <f>[3]Agosto!$I$8</f>
        <v>*</v>
      </c>
      <c r="F7" s="83" t="str">
        <f>[3]Agosto!$I$9</f>
        <v>*</v>
      </c>
      <c r="G7" s="83" t="str">
        <f>[3]Agosto!$I$10</f>
        <v>*</v>
      </c>
      <c r="H7" s="83" t="str">
        <f>[3]Agosto!$I$11</f>
        <v>*</v>
      </c>
      <c r="I7" s="83" t="str">
        <f>[3]Agosto!$I$12</f>
        <v>*</v>
      </c>
      <c r="J7" s="83" t="str">
        <f>[3]Agosto!$I$13</f>
        <v>*</v>
      </c>
      <c r="K7" s="83" t="str">
        <f>[3]Agosto!$I$14</f>
        <v>*</v>
      </c>
      <c r="L7" s="83" t="str">
        <f>[3]Agosto!$I$15</f>
        <v>*</v>
      </c>
      <c r="M7" s="83" t="str">
        <f>[3]Agosto!$I$16</f>
        <v>*</v>
      </c>
      <c r="N7" s="83" t="str">
        <f>[3]Agosto!$I$17</f>
        <v>*</v>
      </c>
      <c r="O7" s="83" t="str">
        <f>[3]Agosto!$I$18</f>
        <v>*</v>
      </c>
      <c r="P7" s="83" t="str">
        <f>[3]Agosto!$I$19</f>
        <v>*</v>
      </c>
      <c r="Q7" s="83" t="str">
        <f>[3]Agosto!$I$20</f>
        <v>*</v>
      </c>
      <c r="R7" s="83" t="str">
        <f>[3]Agosto!$I$21</f>
        <v>*</v>
      </c>
      <c r="S7" s="83" t="str">
        <f>[3]Agosto!$I$22</f>
        <v>*</v>
      </c>
      <c r="T7" s="89" t="str">
        <f>[3]Agosto!$I$23</f>
        <v>*</v>
      </c>
      <c r="U7" s="89" t="str">
        <f>[3]Agosto!$I$24</f>
        <v>*</v>
      </c>
      <c r="V7" s="89" t="str">
        <f>[3]Agosto!$I$25</f>
        <v>*</v>
      </c>
      <c r="W7" s="89" t="str">
        <f>[3]Agosto!$I$26</f>
        <v>*</v>
      </c>
      <c r="X7" s="89" t="str">
        <f>[3]Agosto!$I$27</f>
        <v>*</v>
      </c>
      <c r="Y7" s="87" t="str">
        <f>[3]Agosto!$I$28</f>
        <v>*</v>
      </c>
      <c r="Z7" s="87" t="str">
        <f>[3]Agosto!$I$29</f>
        <v>NO</v>
      </c>
      <c r="AA7" s="87" t="str">
        <f>[3]Agosto!$I$30</f>
        <v>SE</v>
      </c>
      <c r="AB7" s="87" t="str">
        <f>[3]Agosto!$I$31</f>
        <v>SE</v>
      </c>
      <c r="AC7" s="87" t="str">
        <f>[3]Agosto!$I$32</f>
        <v>SE</v>
      </c>
      <c r="AD7" s="87" t="str">
        <f>[3]Agosto!$I$33</f>
        <v>S</v>
      </c>
      <c r="AE7" s="87" t="str">
        <f>[3]Agosto!$I$34</f>
        <v>NO</v>
      </c>
      <c r="AF7" s="87" t="str">
        <f>[3]Agosto!$I$35</f>
        <v>SE</v>
      </c>
      <c r="AG7" s="81" t="str">
        <f>[3]Agosto!$I$36</f>
        <v>SE</v>
      </c>
      <c r="AH7" s="2"/>
    </row>
    <row r="8" spans="1:36" ht="12" customHeight="1" x14ac:dyDescent="0.2">
      <c r="A8" s="15" t="s">
        <v>79</v>
      </c>
      <c r="B8" s="17" t="str">
        <f>[4]Agosto!$I$5</f>
        <v>L</v>
      </c>
      <c r="C8" s="17" t="str">
        <f>[4]Agosto!$I$6</f>
        <v>L</v>
      </c>
      <c r="D8" s="17" t="str">
        <f>[4]Agosto!$I$7</f>
        <v>NE</v>
      </c>
      <c r="E8" s="17" t="str">
        <f>[4]Agosto!$I$8</f>
        <v>NE</v>
      </c>
      <c r="F8" s="17" t="str">
        <f>[4]Agosto!$I$9</f>
        <v>SE</v>
      </c>
      <c r="G8" s="17" t="str">
        <f>[4]Agosto!$I$10</f>
        <v>L</v>
      </c>
      <c r="H8" s="17" t="str">
        <f>[4]Agosto!$I$11</f>
        <v>L</v>
      </c>
      <c r="I8" s="17" t="str">
        <f>[4]Agosto!$I$12</f>
        <v>L</v>
      </c>
      <c r="J8" s="17" t="str">
        <f>[4]Agosto!$I$13</f>
        <v>SE</v>
      </c>
      <c r="K8" s="17" t="str">
        <f>[4]Agosto!$I$14</f>
        <v>L</v>
      </c>
      <c r="L8" s="17" t="str">
        <f>[4]Agosto!$I$15</f>
        <v>L</v>
      </c>
      <c r="M8" s="17" t="str">
        <f>[4]Agosto!$I$16</f>
        <v>NE</v>
      </c>
      <c r="N8" s="17" t="str">
        <f>[4]Agosto!$I$17</f>
        <v>SO</v>
      </c>
      <c r="O8" s="17" t="str">
        <f>[4]Agosto!$I$18</f>
        <v>SE</v>
      </c>
      <c r="P8" s="17" t="str">
        <f>[4]Agosto!$I$19</f>
        <v>SE</v>
      </c>
      <c r="Q8" s="17" t="str">
        <f>[4]Agosto!$I$20</f>
        <v>L</v>
      </c>
      <c r="R8" s="17" t="str">
        <f>[4]Agosto!$I$21</f>
        <v>L</v>
      </c>
      <c r="S8" s="17" t="str">
        <f>[4]Agosto!$I$22</f>
        <v>SE</v>
      </c>
      <c r="T8" s="87" t="str">
        <f>[4]Agosto!$I$23</f>
        <v>SE</v>
      </c>
      <c r="U8" s="87" t="str">
        <f>[4]Agosto!$I$24</f>
        <v>L</v>
      </c>
      <c r="V8" s="87" t="str">
        <f>[4]Agosto!$I$25</f>
        <v>L</v>
      </c>
      <c r="W8" s="87" t="str">
        <f>[4]Agosto!$I$26</f>
        <v>L</v>
      </c>
      <c r="X8" s="87" t="str">
        <f>[4]Agosto!$I$27</f>
        <v>L</v>
      </c>
      <c r="Y8" s="87" t="str">
        <f>[4]Agosto!$I$28</f>
        <v>NE</v>
      </c>
      <c r="Z8" s="87" t="str">
        <f>[4]Agosto!$I$29</f>
        <v>NE</v>
      </c>
      <c r="AA8" s="87" t="str">
        <f>[4]Agosto!$I$30</f>
        <v>SO</v>
      </c>
      <c r="AB8" s="87" t="str">
        <f>[4]Agosto!$I$31</f>
        <v>S</v>
      </c>
      <c r="AC8" s="87" t="str">
        <f>[4]Agosto!$I$32</f>
        <v>S</v>
      </c>
      <c r="AD8" s="87" t="str">
        <f>[4]Agosto!$I$33</f>
        <v>SE</v>
      </c>
      <c r="AE8" s="87" t="str">
        <f>[4]Agosto!$I$34</f>
        <v>L</v>
      </c>
      <c r="AF8" s="87" t="str">
        <f>[4]Agosto!$I$35</f>
        <v>L</v>
      </c>
      <c r="AG8" s="81" t="str">
        <f>[4]Agosto!$I$36</f>
        <v>L</v>
      </c>
      <c r="AH8" s="2"/>
    </row>
    <row r="9" spans="1:36" ht="13.5" customHeight="1" x14ac:dyDescent="0.2">
      <c r="A9" s="15" t="s">
        <v>45</v>
      </c>
      <c r="B9" s="90" t="str">
        <f>[5]Agosto!$I$5</f>
        <v>NE</v>
      </c>
      <c r="C9" s="90" t="str">
        <f>[5]Agosto!$I$6</f>
        <v>NE</v>
      </c>
      <c r="D9" s="90" t="str">
        <f>[5]Agosto!$I$7</f>
        <v>N</v>
      </c>
      <c r="E9" s="90" t="str">
        <f>[5]Agosto!$I$8</f>
        <v>NE</v>
      </c>
      <c r="F9" s="90" t="str">
        <f>[5]Agosto!$I$9</f>
        <v>SO</v>
      </c>
      <c r="G9" s="90" t="str">
        <f>[5]Agosto!$I$10</f>
        <v>NE</v>
      </c>
      <c r="H9" s="90" t="str">
        <f>[5]Agosto!$I$11</f>
        <v>NE</v>
      </c>
      <c r="I9" s="90" t="str">
        <f>[5]Agosto!$I$12</f>
        <v>SO</v>
      </c>
      <c r="J9" s="90" t="str">
        <f>[5]Agosto!$I$13</f>
        <v>NE</v>
      </c>
      <c r="K9" s="90" t="str">
        <f>[5]Agosto!$I$14</f>
        <v>NE</v>
      </c>
      <c r="L9" s="90" t="str">
        <f>[5]Agosto!$I$15</f>
        <v>NE</v>
      </c>
      <c r="M9" s="90" t="str">
        <f>[5]Agosto!$I$16</f>
        <v>NE</v>
      </c>
      <c r="N9" s="90" t="str">
        <f>[5]Agosto!$I$17</f>
        <v>S</v>
      </c>
      <c r="O9" s="90" t="str">
        <f>[5]Agosto!$I$18</f>
        <v>SO</v>
      </c>
      <c r="P9" s="90" t="str">
        <f>[5]Agosto!$I$19</f>
        <v>NE</v>
      </c>
      <c r="Q9" s="88" t="str">
        <f>[5]Agosto!$I$20</f>
        <v>NE</v>
      </c>
      <c r="R9" s="88" t="str">
        <f>[5]Agosto!$I$21</f>
        <v>NE</v>
      </c>
      <c r="S9" s="88" t="str">
        <f>[5]Agosto!$I$22</f>
        <v>SO</v>
      </c>
      <c r="T9" s="87" t="str">
        <f>[5]Agosto!$I$23</f>
        <v>NE</v>
      </c>
      <c r="U9" s="87" t="str">
        <f>[5]Agosto!$I$24</f>
        <v>NE</v>
      </c>
      <c r="V9" s="87" t="str">
        <f>[5]Agosto!$I$25</f>
        <v>NE</v>
      </c>
      <c r="W9" s="87" t="str">
        <f>[5]Agosto!$I$26</f>
        <v>NE</v>
      </c>
      <c r="X9" s="87" t="str">
        <f>[5]Agosto!$I$27</f>
        <v>NE</v>
      </c>
      <c r="Y9" s="87" t="str">
        <f>[5]Agosto!$I$28</f>
        <v>NE</v>
      </c>
      <c r="Z9" s="87" t="str">
        <f>[5]Agosto!$I$29</f>
        <v>NE</v>
      </c>
      <c r="AA9" s="87" t="str">
        <f>[5]Agosto!$I$30</f>
        <v>S</v>
      </c>
      <c r="AB9" s="87" t="str">
        <f>[5]Agosto!$I$31</f>
        <v>SO</v>
      </c>
      <c r="AC9" s="87" t="str">
        <f>[5]Agosto!$I$32</f>
        <v>SO</v>
      </c>
      <c r="AD9" s="87" t="str">
        <f>[5]Agosto!$I$33</f>
        <v>NE</v>
      </c>
      <c r="AE9" s="87" t="str">
        <f>[5]Agosto!$I$34</f>
        <v>NE</v>
      </c>
      <c r="AF9" s="87" t="str">
        <f>[5]Agosto!$I$35</f>
        <v>NE</v>
      </c>
      <c r="AG9" s="81" t="str">
        <f>[5]Agosto!$I$36</f>
        <v>NE</v>
      </c>
      <c r="AH9" s="2"/>
    </row>
    <row r="10" spans="1:36" ht="13.5" customHeight="1" x14ac:dyDescent="0.2">
      <c r="A10" s="15" t="s">
        <v>2</v>
      </c>
      <c r="B10" s="88" t="str">
        <f>[6]Agosto!$I$5</f>
        <v>L</v>
      </c>
      <c r="C10" s="88" t="str">
        <f>[6]Agosto!$I$6</f>
        <v>L</v>
      </c>
      <c r="D10" s="88" t="str">
        <f>[6]Agosto!$I$7</f>
        <v>L</v>
      </c>
      <c r="E10" s="88" t="str">
        <f>[6]Agosto!$I$8</f>
        <v>L</v>
      </c>
      <c r="F10" s="88" t="str">
        <f>[6]Agosto!$I$9</f>
        <v>L</v>
      </c>
      <c r="G10" s="88" t="str">
        <f>[6]Agosto!$I$10</f>
        <v>L</v>
      </c>
      <c r="H10" s="88" t="str">
        <f>[6]Agosto!$I$11</f>
        <v>L</v>
      </c>
      <c r="I10" s="88" t="str">
        <f>[6]Agosto!$I$12</f>
        <v>L</v>
      </c>
      <c r="J10" s="88" t="str">
        <f>[6]Agosto!$I$13</f>
        <v>L</v>
      </c>
      <c r="K10" s="88" t="str">
        <f>[6]Agosto!$I$14</f>
        <v>L</v>
      </c>
      <c r="L10" s="88" t="str">
        <f>[6]Agosto!$I$15</f>
        <v>L</v>
      </c>
      <c r="M10" s="88" t="str">
        <f>[6]Agosto!$I$16</f>
        <v>L</v>
      </c>
      <c r="N10" s="88" t="str">
        <f>[6]Agosto!$I$17</f>
        <v>L</v>
      </c>
      <c r="O10" s="88" t="str">
        <f>[6]Agosto!$I$18</f>
        <v>L</v>
      </c>
      <c r="P10" s="88" t="str">
        <f>[6]Agosto!$I$19</f>
        <v>L</v>
      </c>
      <c r="Q10" s="88" t="str">
        <f>[6]Agosto!$I$20</f>
        <v>L</v>
      </c>
      <c r="R10" s="88" t="str">
        <f>[6]Agosto!$I$21</f>
        <v>L</v>
      </c>
      <c r="S10" s="88" t="str">
        <f>[6]Agosto!$I$22</f>
        <v>L</v>
      </c>
      <c r="T10" s="87" t="str">
        <f>[6]Agosto!$I$23</f>
        <v>L</v>
      </c>
      <c r="U10" s="87" t="str">
        <f>[6]Agosto!$I$24</f>
        <v>L</v>
      </c>
      <c r="V10" s="88" t="str">
        <f>[6]Agosto!$I$25</f>
        <v>L</v>
      </c>
      <c r="W10" s="87" t="str">
        <f>[6]Agosto!$I$26</f>
        <v>L</v>
      </c>
      <c r="X10" s="87" t="str">
        <f>[6]Agosto!$I$27</f>
        <v>L</v>
      </c>
      <c r="Y10" s="87" t="str">
        <f>[6]Agosto!$I$28</f>
        <v>L</v>
      </c>
      <c r="Z10" s="87" t="str">
        <f>[6]Agosto!$I$29</f>
        <v>L</v>
      </c>
      <c r="AA10" s="87" t="str">
        <f>[6]Agosto!$I$30</f>
        <v>L</v>
      </c>
      <c r="AB10" s="87" t="str">
        <f>[6]Agosto!$I$31</f>
        <v>L</v>
      </c>
      <c r="AC10" s="87" t="str">
        <f>[6]Agosto!$I$32</f>
        <v>L</v>
      </c>
      <c r="AD10" s="87" t="str">
        <f>[6]Agosto!$I$33</f>
        <v>L</v>
      </c>
      <c r="AE10" s="87" t="str">
        <f>[6]Agosto!$I$34</f>
        <v>L</v>
      </c>
      <c r="AF10" s="87" t="str">
        <f>[6]Agosto!$I$35</f>
        <v>L</v>
      </c>
      <c r="AG10" s="81" t="str">
        <f>[6]Agosto!$I$36</f>
        <v>L</v>
      </c>
      <c r="AH10" s="2"/>
    </row>
    <row r="11" spans="1:36" ht="12.75" customHeight="1" x14ac:dyDescent="0.2">
      <c r="A11" s="15" t="s">
        <v>3</v>
      </c>
      <c r="B11" s="88" t="str">
        <f>[7]Agosto!$I$5</f>
        <v>O</v>
      </c>
      <c r="C11" s="88" t="str">
        <f>[7]Agosto!$I$6</f>
        <v>SO</v>
      </c>
      <c r="D11" s="88" t="str">
        <f>[7]Agosto!$I$7</f>
        <v>O</v>
      </c>
      <c r="E11" s="88" t="str">
        <f>[7]Agosto!$I$8</f>
        <v>SO</v>
      </c>
      <c r="F11" s="88" t="str">
        <f>[7]Agosto!$I$9</f>
        <v>O</v>
      </c>
      <c r="G11" s="88" t="str">
        <f>[7]Agosto!$I$10</f>
        <v>L</v>
      </c>
      <c r="H11" s="88" t="str">
        <f>[7]Agosto!$I$11</f>
        <v>L</v>
      </c>
      <c r="I11" s="88" t="str">
        <f>[7]Agosto!$I$12</f>
        <v>L</v>
      </c>
      <c r="J11" s="88" t="str">
        <f>[7]Agosto!$I$13</f>
        <v>L</v>
      </c>
      <c r="K11" s="88" t="str">
        <f>[7]Agosto!$I$14</f>
        <v>SO</v>
      </c>
      <c r="L11" s="88" t="str">
        <f>[7]Agosto!$I$15</f>
        <v>O</v>
      </c>
      <c r="M11" s="88" t="str">
        <f>[7]Agosto!$I$16</f>
        <v>O</v>
      </c>
      <c r="N11" s="88" t="str">
        <f>[7]Agosto!$I$17</f>
        <v>O</v>
      </c>
      <c r="O11" s="88" t="str">
        <f>[7]Agosto!$I$18</f>
        <v>SE</v>
      </c>
      <c r="P11" s="88" t="str">
        <f>[7]Agosto!$I$19</f>
        <v>L</v>
      </c>
      <c r="Q11" s="88" t="str">
        <f>[7]Agosto!$I$20</f>
        <v>SE</v>
      </c>
      <c r="R11" s="88" t="str">
        <f>[7]Agosto!$I$21</f>
        <v>SO</v>
      </c>
      <c r="S11" s="88" t="str">
        <f>[7]Agosto!$I$22</f>
        <v>O</v>
      </c>
      <c r="T11" s="87" t="str">
        <f>[7]Agosto!$I$23</f>
        <v>O</v>
      </c>
      <c r="U11" s="87" t="str">
        <f>[7]Agosto!$I$24</f>
        <v>L</v>
      </c>
      <c r="V11" s="87" t="str">
        <f>[7]Agosto!$I$25</f>
        <v>L</v>
      </c>
      <c r="W11" s="87" t="str">
        <f>[7]Agosto!$I$26</f>
        <v>SO</v>
      </c>
      <c r="X11" s="87" t="str">
        <f>[7]Agosto!$I$27</f>
        <v>O</v>
      </c>
      <c r="Y11" s="87" t="str">
        <f>[7]Agosto!$I$28</f>
        <v>N</v>
      </c>
      <c r="Z11" s="87" t="str">
        <f>[7]Agosto!$I$29</f>
        <v>O</v>
      </c>
      <c r="AA11" s="87" t="str">
        <f>[7]Agosto!$I$30</f>
        <v>SO</v>
      </c>
      <c r="AB11" s="87" t="str">
        <f>[7]Agosto!$I$31</f>
        <v>S</v>
      </c>
      <c r="AC11" s="87" t="str">
        <f>[7]Agosto!$I$32</f>
        <v>L</v>
      </c>
      <c r="AD11" s="87" t="str">
        <f>[7]Agosto!$I$33</f>
        <v>L</v>
      </c>
      <c r="AE11" s="87" t="str">
        <f>[7]Agosto!$I$34</f>
        <v>L</v>
      </c>
      <c r="AF11" s="87" t="str">
        <f>[7]Agosto!$I$35</f>
        <v>SO</v>
      </c>
      <c r="AG11" s="81" t="str">
        <f>[7]Agosto!$I$36</f>
        <v>O</v>
      </c>
      <c r="AH11" s="2" t="s">
        <v>51</v>
      </c>
    </row>
    <row r="12" spans="1:36" ht="13.5" customHeight="1" x14ac:dyDescent="0.2">
      <c r="A12" s="15" t="s">
        <v>4</v>
      </c>
      <c r="B12" s="88" t="str">
        <f>[8]Agosto!$I$5</f>
        <v>L</v>
      </c>
      <c r="C12" s="88" t="str">
        <f>[8]Agosto!$I$6</f>
        <v>L</v>
      </c>
      <c r="D12" s="88" t="str">
        <f>[8]Agosto!$I$7</f>
        <v>L</v>
      </c>
      <c r="E12" s="88" t="str">
        <f>[8]Agosto!$I$8</f>
        <v>NO</v>
      </c>
      <c r="F12" s="88" t="str">
        <f>[8]Agosto!$I$9</f>
        <v>SO</v>
      </c>
      <c r="G12" s="88" t="str">
        <f>[8]Agosto!$I$10</f>
        <v>L</v>
      </c>
      <c r="H12" s="88" t="str">
        <f>[8]Agosto!$I$11</f>
        <v>L</v>
      </c>
      <c r="I12" s="88" t="str">
        <f>[8]Agosto!$I$12</f>
        <v>L</v>
      </c>
      <c r="J12" s="88" t="str">
        <f>[8]Agosto!$I$13</f>
        <v>L</v>
      </c>
      <c r="K12" s="88" t="str">
        <f>[8]Agosto!$I$14</f>
        <v>L</v>
      </c>
      <c r="L12" s="88" t="str">
        <f>[8]Agosto!$I$15</f>
        <v>NE</v>
      </c>
      <c r="M12" s="88" t="str">
        <f>[8]Agosto!$I$16</f>
        <v>O</v>
      </c>
      <c r="N12" s="88" t="str">
        <f>[8]Agosto!$I$17</f>
        <v>S</v>
      </c>
      <c r="O12" s="88" t="str">
        <f>[8]Agosto!$I$18</f>
        <v>SE</v>
      </c>
      <c r="P12" s="88" t="str">
        <f>[8]Agosto!$I$19</f>
        <v>L</v>
      </c>
      <c r="Q12" s="88" t="str">
        <f>[8]Agosto!$I$20</f>
        <v>L</v>
      </c>
      <c r="R12" s="88" t="str">
        <f>[8]Agosto!$I$21</f>
        <v>L</v>
      </c>
      <c r="S12" s="88" t="str">
        <f>[8]Agosto!$I$22</f>
        <v>L</v>
      </c>
      <c r="T12" s="87" t="str">
        <f>[8]Agosto!$I$23</f>
        <v>SE</v>
      </c>
      <c r="U12" s="87" t="str">
        <f>[8]Agosto!$I$24</f>
        <v>L</v>
      </c>
      <c r="V12" s="87" t="str">
        <f>[8]Agosto!$I$25</f>
        <v>L</v>
      </c>
      <c r="W12" s="87" t="str">
        <f>[8]Agosto!$I$26</f>
        <v>L</v>
      </c>
      <c r="X12" s="87" t="str">
        <f>[8]Agosto!$I$27</f>
        <v>NE</v>
      </c>
      <c r="Y12" s="87" t="str">
        <f>[8]Agosto!$I$28</f>
        <v>N</v>
      </c>
      <c r="Z12" s="87" t="str">
        <f>[8]Agosto!$I$29</f>
        <v>N</v>
      </c>
      <c r="AA12" s="87" t="str">
        <f>[8]Agosto!$I$30</f>
        <v>S</v>
      </c>
      <c r="AB12" s="87" t="str">
        <f>[8]Agosto!$I$31</f>
        <v>SE</v>
      </c>
      <c r="AC12" s="87" t="str">
        <f>[8]Agosto!$I$32</f>
        <v>SE</v>
      </c>
      <c r="AD12" s="87" t="str">
        <f>[8]Agosto!$I$33</f>
        <v>L</v>
      </c>
      <c r="AE12" s="87" t="str">
        <f>[8]Agosto!$I$34</f>
        <v>L</v>
      </c>
      <c r="AF12" s="87" t="str">
        <f>[8]Agosto!$I$35</f>
        <v>L</v>
      </c>
      <c r="AG12" s="81" t="str">
        <f>[8]Agosto!$I$36</f>
        <v>L</v>
      </c>
      <c r="AH12" s="2"/>
    </row>
    <row r="13" spans="1:36" ht="12" customHeight="1" x14ac:dyDescent="0.2">
      <c r="A13" s="15" t="s">
        <v>5</v>
      </c>
      <c r="B13" s="87" t="str">
        <f>[9]Agosto!$I$5</f>
        <v>L</v>
      </c>
      <c r="C13" s="87" t="str">
        <f>[9]Agosto!$I$6</f>
        <v>L</v>
      </c>
      <c r="D13" s="87" t="str">
        <f>[9]Agosto!$I$7</f>
        <v>SE</v>
      </c>
      <c r="E13" s="87" t="str">
        <f>[9]Agosto!$I$8</f>
        <v>L</v>
      </c>
      <c r="F13" s="87" t="str">
        <f>[9]Agosto!$I$9</f>
        <v>SO</v>
      </c>
      <c r="G13" s="87" t="str">
        <f>[9]Agosto!$I$10</f>
        <v>L</v>
      </c>
      <c r="H13" s="87" t="str">
        <f>[9]Agosto!$I$11</f>
        <v>SE</v>
      </c>
      <c r="I13" s="87" t="str">
        <f>[9]Agosto!$I$12</f>
        <v>SO</v>
      </c>
      <c r="J13" s="87" t="str">
        <f>[9]Agosto!$I$13</f>
        <v>S</v>
      </c>
      <c r="K13" s="87" t="str">
        <f>[9]Agosto!$I$14</f>
        <v>SE</v>
      </c>
      <c r="L13" s="87" t="str">
        <f>[9]Agosto!$I$15</f>
        <v>SE</v>
      </c>
      <c r="M13" s="87" t="str">
        <f>[9]Agosto!$I$16</f>
        <v>NE</v>
      </c>
      <c r="N13" s="87" t="str">
        <f>[9]Agosto!$I$17</f>
        <v>SO</v>
      </c>
      <c r="O13" s="87" t="str">
        <f>[9]Agosto!$I$18</f>
        <v>S</v>
      </c>
      <c r="P13" s="87" t="str">
        <f>[9]Agosto!$I$19</f>
        <v>SE</v>
      </c>
      <c r="Q13" s="87" t="str">
        <f>[9]Agosto!$I$20</f>
        <v>L</v>
      </c>
      <c r="R13" s="87" t="str">
        <f>[9]Agosto!$I$21</f>
        <v>L</v>
      </c>
      <c r="S13" s="87" t="str">
        <f>[9]Agosto!$I$22</f>
        <v>S</v>
      </c>
      <c r="T13" s="87" t="str">
        <f>[9]Agosto!$I$23</f>
        <v>L</v>
      </c>
      <c r="U13" s="87" t="str">
        <f>[9]Agosto!$I$24</f>
        <v>SE</v>
      </c>
      <c r="V13" s="87" t="str">
        <f>[9]Agosto!$I$25</f>
        <v>SE</v>
      </c>
      <c r="W13" s="87" t="str">
        <f>[9]Agosto!$I$26</f>
        <v>L</v>
      </c>
      <c r="X13" s="87" t="str">
        <f>[9]Agosto!$I$27</f>
        <v>NE</v>
      </c>
      <c r="Y13" s="87" t="str">
        <f>[9]Agosto!$I$28</f>
        <v>NE</v>
      </c>
      <c r="Z13" s="87" t="str">
        <f>[9]Agosto!$I$29</f>
        <v>SO</v>
      </c>
      <c r="AA13" s="87" t="str">
        <f>[9]Agosto!$I$30</f>
        <v>S</v>
      </c>
      <c r="AB13" s="87" t="str">
        <f>[9]Agosto!$I$31</f>
        <v>S</v>
      </c>
      <c r="AC13" s="87" t="str">
        <f>[9]Agosto!$I$32</f>
        <v>NE</v>
      </c>
      <c r="AD13" s="87" t="str">
        <f>[9]Agosto!$I$33</f>
        <v>L</v>
      </c>
      <c r="AE13" s="87" t="str">
        <f>[9]Agosto!$I$34</f>
        <v>SE</v>
      </c>
      <c r="AF13" s="87" t="str">
        <f>[9]Agosto!$I$35</f>
        <v>L</v>
      </c>
      <c r="AG13" s="81" t="str">
        <f>[9]Agosto!$I$36</f>
        <v>L</v>
      </c>
      <c r="AH13" s="2" t="s">
        <v>51</v>
      </c>
    </row>
    <row r="14" spans="1:36" ht="12.75" customHeight="1" x14ac:dyDescent="0.2">
      <c r="A14" s="15" t="s">
        <v>47</v>
      </c>
      <c r="B14" s="87" t="str">
        <f>[10]Agosto!$I$5</f>
        <v>NE</v>
      </c>
      <c r="C14" s="87" t="str">
        <f>[10]Agosto!$I$6</f>
        <v>NE</v>
      </c>
      <c r="D14" s="87" t="str">
        <f>[10]Agosto!$I$7</f>
        <v>NE</v>
      </c>
      <c r="E14" s="87" t="str">
        <f>[10]Agosto!$I$8</f>
        <v>NE</v>
      </c>
      <c r="F14" s="87" t="str">
        <f>[10]Agosto!$I$9</f>
        <v>L</v>
      </c>
      <c r="G14" s="87" t="str">
        <f>[10]Agosto!$I$10</f>
        <v>L</v>
      </c>
      <c r="H14" s="87" t="str">
        <f>[10]Agosto!$I$11</f>
        <v>NE</v>
      </c>
      <c r="I14" s="87" t="str">
        <f>[10]Agosto!$I$12</f>
        <v>L</v>
      </c>
      <c r="J14" s="87" t="str">
        <f>[10]Agosto!$I$13</f>
        <v>L</v>
      </c>
      <c r="K14" s="87" t="str">
        <f>[10]Agosto!$I$14</f>
        <v>NE</v>
      </c>
      <c r="L14" s="87" t="str">
        <f>[10]Agosto!$I$15</f>
        <v>NE</v>
      </c>
      <c r="M14" s="87" t="str">
        <f>[10]Agosto!$I$16</f>
        <v>NE</v>
      </c>
      <c r="N14" s="87" t="str">
        <f>[10]Agosto!$I$17</f>
        <v>NE</v>
      </c>
      <c r="O14" s="87" t="str">
        <f>[10]Agosto!$I$18</f>
        <v>SE</v>
      </c>
      <c r="P14" s="87" t="str">
        <f>[10]Agosto!$I$19</f>
        <v>L</v>
      </c>
      <c r="Q14" s="87" t="str">
        <f>[10]Agosto!$I$20</f>
        <v>NE</v>
      </c>
      <c r="R14" s="87" t="str">
        <f>[10]Agosto!$I$21</f>
        <v>L</v>
      </c>
      <c r="S14" s="87" t="str">
        <f>[10]Agosto!$I$22</f>
        <v>L</v>
      </c>
      <c r="T14" s="87" t="str">
        <f>[10]Agosto!$I$23</f>
        <v>L</v>
      </c>
      <c r="U14" s="87" t="str">
        <f>[10]Agosto!$I$24</f>
        <v>L</v>
      </c>
      <c r="V14" s="87" t="str">
        <f>[10]Agosto!$I$25</f>
        <v>NE</v>
      </c>
      <c r="W14" s="87" t="str">
        <f>[10]Agosto!$I$26</f>
        <v>NE</v>
      </c>
      <c r="X14" s="87" t="str">
        <f>[10]Agosto!$I$27</f>
        <v>NE</v>
      </c>
      <c r="Y14" s="87" t="str">
        <f>[10]Agosto!$I$28</f>
        <v>NE</v>
      </c>
      <c r="Z14" s="87" t="str">
        <f>[10]Agosto!$I$29</f>
        <v>NE</v>
      </c>
      <c r="AA14" s="87" t="str">
        <f>[10]Agosto!$I$30</f>
        <v>SE</v>
      </c>
      <c r="AB14" s="87" t="str">
        <f>[10]Agosto!$I$31</f>
        <v>SE</v>
      </c>
      <c r="AC14" s="87" t="str">
        <f>[10]Agosto!$I$32</f>
        <v>NE</v>
      </c>
      <c r="AD14" s="87" t="str">
        <f>[10]Agosto!$I$33</f>
        <v>NE</v>
      </c>
      <c r="AE14" s="87" t="str">
        <f>[10]Agosto!$I$34</f>
        <v>L</v>
      </c>
      <c r="AF14" s="87" t="str">
        <f>[10]Agosto!$I$35</f>
        <v>NE</v>
      </c>
      <c r="AG14" s="81" t="str">
        <f>[10]Agosto!$I$36</f>
        <v>NE</v>
      </c>
      <c r="AH14" s="2"/>
      <c r="AI14" s="23" t="s">
        <v>51</v>
      </c>
    </row>
    <row r="15" spans="1:36" ht="13.5" customHeight="1" x14ac:dyDescent="0.2">
      <c r="A15" s="15" t="s">
        <v>6</v>
      </c>
      <c r="B15" s="87" t="str">
        <f>[11]Agosto!$I$5</f>
        <v>SE</v>
      </c>
      <c r="C15" s="87" t="str">
        <f>[11]Agosto!$I$6</f>
        <v>SE</v>
      </c>
      <c r="D15" s="87" t="str">
        <f>[11]Agosto!$I$7</f>
        <v>NO</v>
      </c>
      <c r="E15" s="87" t="str">
        <f>[11]Agosto!$I$8</f>
        <v>O</v>
      </c>
      <c r="F15" s="87" t="str">
        <f>[11]Agosto!$I$9</f>
        <v>SE</v>
      </c>
      <c r="G15" s="87" t="str">
        <f>[11]Agosto!$I$10</f>
        <v>L</v>
      </c>
      <c r="H15" s="87" t="str">
        <f>[11]Agosto!$I$11</f>
        <v>SE</v>
      </c>
      <c r="I15" s="87" t="str">
        <f>[11]Agosto!$I$12</f>
        <v>SO</v>
      </c>
      <c r="J15" s="87" t="str">
        <f>[11]Agosto!$I$13</f>
        <v>L</v>
      </c>
      <c r="K15" s="87" t="str">
        <f>[11]Agosto!$I$14</f>
        <v>NO</v>
      </c>
      <c r="L15" s="87" t="str">
        <f>[11]Agosto!$I$15</f>
        <v>SE</v>
      </c>
      <c r="M15" s="87" t="str">
        <f>[11]Agosto!$I$16</f>
        <v>SE</v>
      </c>
      <c r="N15" s="87" t="str">
        <f>[11]Agosto!$I$17</f>
        <v>S</v>
      </c>
      <c r="O15" s="87" t="str">
        <f>[11]Agosto!$I$18</f>
        <v>SE</v>
      </c>
      <c r="P15" s="87" t="str">
        <f>[11]Agosto!$I$19</f>
        <v>SE</v>
      </c>
      <c r="Q15" s="87" t="str">
        <f>[11]Agosto!$I$20</f>
        <v>SE</v>
      </c>
      <c r="R15" s="87" t="str">
        <f>[11]Agosto!$I$21</f>
        <v>L</v>
      </c>
      <c r="S15" s="87" t="str">
        <f>[11]Agosto!$I$22</f>
        <v>SE</v>
      </c>
      <c r="T15" s="87" t="str">
        <f>[11]Agosto!$I$23</f>
        <v>SE</v>
      </c>
      <c r="U15" s="87" t="str">
        <f>[11]Agosto!$I$24</f>
        <v>SE</v>
      </c>
      <c r="V15" s="87" t="str">
        <f>[11]Agosto!$I$25</f>
        <v>L</v>
      </c>
      <c r="W15" s="87" t="str">
        <f>[11]Agosto!$I$26</f>
        <v>L</v>
      </c>
      <c r="X15" s="87" t="str">
        <f>[11]Agosto!$I$27</f>
        <v>SE</v>
      </c>
      <c r="Y15" s="87" t="str">
        <f>[11]Agosto!$I$28</f>
        <v>SE</v>
      </c>
      <c r="Z15" s="87" t="str">
        <f>[11]Agosto!$I$29</f>
        <v>NO</v>
      </c>
      <c r="AA15" s="87" t="str">
        <f>[11]Agosto!$I$30</f>
        <v>SE</v>
      </c>
      <c r="AB15" s="87" t="str">
        <f>[11]Agosto!$I$31</f>
        <v>SE</v>
      </c>
      <c r="AC15" s="87" t="str">
        <f>[11]Agosto!$I$32</f>
        <v>SE</v>
      </c>
      <c r="AD15" s="87" t="str">
        <f>[11]Agosto!$I$33</f>
        <v>SE</v>
      </c>
      <c r="AE15" s="87" t="str">
        <f>[11]Agosto!$I$34</f>
        <v>SE</v>
      </c>
      <c r="AF15" s="87" t="str">
        <f>[11]Agosto!$I$35</f>
        <v>O</v>
      </c>
      <c r="AG15" s="81" t="str">
        <f>[11]Agosto!$I$36</f>
        <v>SE</v>
      </c>
      <c r="AH15" s="2"/>
      <c r="AI15" s="23" t="s">
        <v>51</v>
      </c>
    </row>
    <row r="16" spans="1:36" ht="13.5" customHeight="1" x14ac:dyDescent="0.2">
      <c r="A16" s="15" t="s">
        <v>7</v>
      </c>
      <c r="B16" s="88" t="str">
        <f>[12]Agosto!$I$5</f>
        <v>NE</v>
      </c>
      <c r="C16" s="88" t="str">
        <f>[12]Agosto!$I$6</f>
        <v>NE</v>
      </c>
      <c r="D16" s="88" t="str">
        <f>[12]Agosto!$I$7</f>
        <v>N</v>
      </c>
      <c r="E16" s="88" t="str">
        <f>[12]Agosto!$I$8</f>
        <v>N</v>
      </c>
      <c r="F16" s="88" t="str">
        <f>[12]Agosto!$I$9</f>
        <v>S</v>
      </c>
      <c r="G16" s="88" t="str">
        <f>[12]Agosto!$I$10</f>
        <v>NE</v>
      </c>
      <c r="H16" s="88" t="str">
        <f>[12]Agosto!$I$11</f>
        <v>NE</v>
      </c>
      <c r="I16" s="88" t="str">
        <f>[12]Agosto!$I$12</f>
        <v>S</v>
      </c>
      <c r="J16" s="88" t="str">
        <f>[12]Agosto!$I$13</f>
        <v>NE</v>
      </c>
      <c r="K16" s="88" t="str">
        <f>[12]Agosto!$I$14</f>
        <v>NE</v>
      </c>
      <c r="L16" s="88" t="str">
        <f>[12]Agosto!$I$15</f>
        <v>NE</v>
      </c>
      <c r="M16" s="88" t="str">
        <f>[12]Agosto!$I$16</f>
        <v>NO</v>
      </c>
      <c r="N16" s="88" t="str">
        <f>[12]Agosto!$I$17</f>
        <v>S</v>
      </c>
      <c r="O16" s="88" t="str">
        <f>[12]Agosto!$I$18</f>
        <v>S</v>
      </c>
      <c r="P16" s="88" t="str">
        <f>[12]Agosto!$I$19</f>
        <v>L</v>
      </c>
      <c r="Q16" s="88" t="str">
        <f>[12]Agosto!$I$20</f>
        <v>NE</v>
      </c>
      <c r="R16" s="88" t="str">
        <f>[12]Agosto!$I$21</f>
        <v>L</v>
      </c>
      <c r="S16" s="88" t="str">
        <f>[12]Agosto!$I$22</f>
        <v>S</v>
      </c>
      <c r="T16" s="87" t="str">
        <f>[12]Agosto!$I$23</f>
        <v>SE</v>
      </c>
      <c r="U16" s="87" t="str">
        <f>[12]Agosto!$I$24</f>
        <v>L</v>
      </c>
      <c r="V16" s="87" t="str">
        <f>[12]Agosto!$I$25</f>
        <v>NE</v>
      </c>
      <c r="W16" s="87" t="str">
        <f>[12]Agosto!$I$26</f>
        <v>NE</v>
      </c>
      <c r="X16" s="87" t="str">
        <f>[12]Agosto!$I$27</f>
        <v>NE</v>
      </c>
      <c r="Y16" s="87" t="str">
        <f>[12]Agosto!$I$28</f>
        <v>N</v>
      </c>
      <c r="Z16" s="87" t="str">
        <f>[12]Agosto!$I$29</f>
        <v>N</v>
      </c>
      <c r="AA16" s="87" t="str">
        <f>[12]Agosto!$I$30</f>
        <v>S</v>
      </c>
      <c r="AB16" s="87" t="str">
        <f>[12]Agosto!$I$31</f>
        <v>S</v>
      </c>
      <c r="AC16" s="87" t="str">
        <f>[12]Agosto!$I$32</f>
        <v>S</v>
      </c>
      <c r="AD16" s="87" t="str">
        <f>[12]Agosto!$I$33</f>
        <v>SE</v>
      </c>
      <c r="AE16" s="87" t="str">
        <f>[12]Agosto!$I$34</f>
        <v>NE</v>
      </c>
      <c r="AF16" s="87" t="str">
        <f>[12]Agosto!$I$35</f>
        <v>NE</v>
      </c>
      <c r="AG16" s="81" t="str">
        <f>[12]Agosto!$I$36</f>
        <v>NE</v>
      </c>
      <c r="AH16" s="2"/>
      <c r="AJ16" t="s">
        <v>51</v>
      </c>
    </row>
    <row r="17" spans="1:36" ht="12.75" customHeight="1" x14ac:dyDescent="0.2">
      <c r="A17" s="15" t="s">
        <v>8</v>
      </c>
      <c r="B17" s="88" t="str">
        <f>[13]Agosto!$I$5</f>
        <v>*</v>
      </c>
      <c r="C17" s="88" t="str">
        <f>[13]Agosto!$I$6</f>
        <v>*</v>
      </c>
      <c r="D17" s="88" t="str">
        <f>[13]Agosto!$I$7</f>
        <v>*</v>
      </c>
      <c r="E17" s="88" t="str">
        <f>[13]Agosto!$I$8</f>
        <v>*</v>
      </c>
      <c r="F17" s="88" t="str">
        <f>[13]Agosto!$I$9</f>
        <v>*</v>
      </c>
      <c r="G17" s="88" t="str">
        <f>[13]Agosto!$I$10</f>
        <v>*</v>
      </c>
      <c r="H17" s="88" t="str">
        <f>[13]Agosto!$I$11</f>
        <v>*</v>
      </c>
      <c r="I17" s="88" t="str">
        <f>[13]Agosto!$I$12</f>
        <v>*</v>
      </c>
      <c r="J17" s="88" t="str">
        <f>[13]Agosto!$I$13</f>
        <v>*</v>
      </c>
      <c r="K17" s="88" t="str">
        <f>[13]Agosto!$I$14</f>
        <v>*</v>
      </c>
      <c r="L17" s="88" t="str">
        <f>[13]Agosto!$I$15</f>
        <v>*</v>
      </c>
      <c r="M17" s="88" t="str">
        <f>[13]Agosto!$I$16</f>
        <v>*</v>
      </c>
      <c r="N17" s="88" t="str">
        <f>[13]Agosto!$I$17</f>
        <v>*</v>
      </c>
      <c r="O17" s="88" t="str">
        <f>[13]Agosto!$I$18</f>
        <v>*</v>
      </c>
      <c r="P17" s="88" t="str">
        <f>[13]Agosto!$I$19</f>
        <v>*</v>
      </c>
      <c r="Q17" s="87" t="str">
        <f>[13]Agosto!$I$20</f>
        <v>*</v>
      </c>
      <c r="R17" s="87" t="str">
        <f>[13]Agosto!$I$21</f>
        <v>*</v>
      </c>
      <c r="S17" s="87" t="str">
        <f>[13]Agosto!$I$22</f>
        <v>*</v>
      </c>
      <c r="T17" s="87" t="str">
        <f>[13]Agosto!$I$23</f>
        <v>*</v>
      </c>
      <c r="U17" s="87" t="str">
        <f>[13]Agosto!$I$24</f>
        <v>*</v>
      </c>
      <c r="V17" s="87" t="str">
        <f>[13]Agosto!$I$25</f>
        <v>*</v>
      </c>
      <c r="W17" s="87" t="str">
        <f>[13]Agosto!$I$26</f>
        <v>*</v>
      </c>
      <c r="X17" s="87" t="str">
        <f>[13]Agosto!$I$27</f>
        <v>*</v>
      </c>
      <c r="Y17" s="87" t="str">
        <f>[13]Agosto!$I$28</f>
        <v>NO</v>
      </c>
      <c r="Z17" s="87" t="str">
        <f>[13]Agosto!$I$29</f>
        <v>S</v>
      </c>
      <c r="AA17" s="87" t="str">
        <f>[13]Agosto!$I$30</f>
        <v>S</v>
      </c>
      <c r="AB17" s="87" t="str">
        <f>[13]Agosto!$I$31</f>
        <v>S</v>
      </c>
      <c r="AC17" s="87" t="str">
        <f>[13]Agosto!$I$32</f>
        <v>S</v>
      </c>
      <c r="AD17" s="87" t="str">
        <f>[13]Agosto!$I$33</f>
        <v>L</v>
      </c>
      <c r="AE17" s="87" t="str">
        <f>[13]Agosto!$I$34</f>
        <v>NE</v>
      </c>
      <c r="AF17" s="87" t="str">
        <f>[13]Agosto!$I$35</f>
        <v>N</v>
      </c>
      <c r="AG17" s="81" t="str">
        <f>[13]Agosto!$I$36</f>
        <v>S</v>
      </c>
      <c r="AH17" s="2"/>
    </row>
    <row r="18" spans="1:36" ht="13.5" customHeight="1" x14ac:dyDescent="0.2">
      <c r="A18" s="15" t="s">
        <v>9</v>
      </c>
      <c r="B18" s="88" t="str">
        <f>[14]Agosto!$I$5</f>
        <v>L</v>
      </c>
      <c r="C18" s="88" t="str">
        <f>[14]Agosto!$I$6</f>
        <v>L</v>
      </c>
      <c r="D18" s="88" t="str">
        <f>[14]Agosto!$I$7</f>
        <v>L</v>
      </c>
      <c r="E18" s="88" t="str">
        <f>[14]Agosto!$I$8</f>
        <v>L</v>
      </c>
      <c r="F18" s="88" t="str">
        <f>[14]Agosto!$I$9</f>
        <v>L</v>
      </c>
      <c r="G18" s="88" t="str">
        <f>[14]Agosto!$I$10</f>
        <v>L</v>
      </c>
      <c r="H18" s="88" t="str">
        <f>[14]Agosto!$I$11</f>
        <v>L</v>
      </c>
      <c r="I18" s="88" t="str">
        <f>[14]Agosto!$I$12</f>
        <v>L</v>
      </c>
      <c r="J18" s="88" t="str">
        <f>[14]Agosto!$I$13</f>
        <v>L</v>
      </c>
      <c r="K18" s="88" t="str">
        <f>[14]Agosto!$I$14</f>
        <v>L</v>
      </c>
      <c r="L18" s="88" t="str">
        <f>[14]Agosto!$I$15</f>
        <v>L</v>
      </c>
      <c r="M18" s="88" t="str">
        <f>[14]Agosto!$I$16</f>
        <v>L</v>
      </c>
      <c r="N18" s="88" t="str">
        <f>[14]Agosto!$I$17</f>
        <v>L</v>
      </c>
      <c r="O18" s="88" t="str">
        <f>[14]Agosto!$I$18</f>
        <v>L</v>
      </c>
      <c r="P18" s="88" t="str">
        <f>[14]Agosto!$I$19</f>
        <v>L</v>
      </c>
      <c r="Q18" s="88" t="str">
        <f>[14]Agosto!$I$20</f>
        <v>L</v>
      </c>
      <c r="R18" s="88" t="str">
        <f>[14]Agosto!$I$21</f>
        <v>L</v>
      </c>
      <c r="S18" s="88" t="str">
        <f>[14]Agosto!$I$22</f>
        <v>L</v>
      </c>
      <c r="T18" s="87" t="str">
        <f>[14]Agosto!$I$23</f>
        <v>L</v>
      </c>
      <c r="U18" s="87" t="str">
        <f>[14]Agosto!$I$24</f>
        <v>L</v>
      </c>
      <c r="V18" s="87" t="str">
        <f>[14]Agosto!$I$25</f>
        <v>L</v>
      </c>
      <c r="W18" s="87" t="str">
        <f>[14]Agosto!$I$26</f>
        <v>L</v>
      </c>
      <c r="X18" s="87" t="str">
        <f>[14]Agosto!$I$27</f>
        <v>L</v>
      </c>
      <c r="Y18" s="87" t="str">
        <f>[14]Agosto!$I$28</f>
        <v>L</v>
      </c>
      <c r="Z18" s="87" t="str">
        <f>[14]Agosto!$I$29</f>
        <v>L</v>
      </c>
      <c r="AA18" s="87" t="str">
        <f>[14]Agosto!$I$30</f>
        <v>L</v>
      </c>
      <c r="AB18" s="87" t="str">
        <f>[14]Agosto!$I$31</f>
        <v>L</v>
      </c>
      <c r="AC18" s="87" t="str">
        <f>[14]Agosto!$I$32</f>
        <v>L</v>
      </c>
      <c r="AD18" s="87" t="str">
        <f>[14]Agosto!$I$33</f>
        <v>L</v>
      </c>
      <c r="AE18" s="87" t="str">
        <f>[14]Agosto!$I$34</f>
        <v>L</v>
      </c>
      <c r="AF18" s="87" t="str">
        <f>[14]Agosto!$I$35</f>
        <v>L</v>
      </c>
      <c r="AG18" s="81" t="str">
        <f>[14]Agosto!$I$36</f>
        <v>L</v>
      </c>
      <c r="AH18" s="2"/>
    </row>
    <row r="19" spans="1:36" ht="12.75" customHeight="1" x14ac:dyDescent="0.2">
      <c r="A19" s="15" t="s">
        <v>46</v>
      </c>
      <c r="B19" s="88" t="str">
        <f>[15]Agosto!$I$5</f>
        <v>SE</v>
      </c>
      <c r="C19" s="88" t="str">
        <f>[15]Agosto!$I$6</f>
        <v>N</v>
      </c>
      <c r="D19" s="88" t="str">
        <f>[15]Agosto!$I$7</f>
        <v>N</v>
      </c>
      <c r="E19" s="88" t="str">
        <f>[15]Agosto!$I$8</f>
        <v>SE</v>
      </c>
      <c r="F19" s="88" t="str">
        <f>[15]Agosto!$I$9</f>
        <v>S</v>
      </c>
      <c r="G19" s="88" t="str">
        <f>[15]Agosto!$I$10</f>
        <v>NE</v>
      </c>
      <c r="H19" s="88" t="str">
        <f>[15]Agosto!$I$11</f>
        <v>SE</v>
      </c>
      <c r="I19" s="88" t="str">
        <f>[15]Agosto!$I$12</f>
        <v>SO</v>
      </c>
      <c r="J19" s="88" t="str">
        <f>[15]Agosto!$I$13</f>
        <v>SO</v>
      </c>
      <c r="K19" s="88" t="str">
        <f>[15]Agosto!$I$14</f>
        <v>SE</v>
      </c>
      <c r="L19" s="88" t="str">
        <f>[15]Agosto!$I$15</f>
        <v>SE</v>
      </c>
      <c r="M19" s="88" t="str">
        <f>[15]Agosto!$I$16</f>
        <v>N</v>
      </c>
      <c r="N19" s="88" t="str">
        <f>[15]Agosto!$I$17</f>
        <v>S</v>
      </c>
      <c r="O19" s="88" t="str">
        <f>[15]Agosto!$I$18</f>
        <v>L</v>
      </c>
      <c r="P19" s="88" t="str">
        <f>[15]Agosto!$I$19</f>
        <v>SE</v>
      </c>
      <c r="Q19" s="88" t="str">
        <f>[15]Agosto!$I$20</f>
        <v>SE</v>
      </c>
      <c r="R19" s="88" t="str">
        <f>[15]Agosto!$I$21</f>
        <v>S</v>
      </c>
      <c r="S19" s="88" t="str">
        <f>[15]Agosto!$I$22</f>
        <v>SE</v>
      </c>
      <c r="T19" s="87" t="str">
        <f>[15]Agosto!$I$23</f>
        <v>S</v>
      </c>
      <c r="U19" s="87" t="str">
        <f>[15]Agosto!$I$24</f>
        <v>SE</v>
      </c>
      <c r="V19" s="87" t="str">
        <f>[15]Agosto!$I$25</f>
        <v>N</v>
      </c>
      <c r="W19" s="87" t="str">
        <f>[15]Agosto!$I$26</f>
        <v>SE</v>
      </c>
      <c r="X19" s="87" t="str">
        <f>[15]Agosto!$I$27</f>
        <v>N</v>
      </c>
      <c r="Y19" s="87" t="str">
        <f>[15]Agosto!$I$28</f>
        <v>N</v>
      </c>
      <c r="Z19" s="87" t="str">
        <f>[15]Agosto!$I$29</f>
        <v>SE</v>
      </c>
      <c r="AA19" s="87" t="str">
        <f>[15]Agosto!$I$30</f>
        <v>S</v>
      </c>
      <c r="AB19" s="87" t="str">
        <f>[15]Agosto!$I$31</f>
        <v>S</v>
      </c>
      <c r="AC19" s="87" t="str">
        <f>[15]Agosto!$I$32</f>
        <v>S</v>
      </c>
      <c r="AD19" s="87" t="str">
        <f>[15]Agosto!$I$33</f>
        <v>S</v>
      </c>
      <c r="AE19" s="87" t="str">
        <f>[15]Agosto!$I$34</f>
        <v>N</v>
      </c>
      <c r="AF19" s="87" t="str">
        <f>[15]Agosto!$I$35</f>
        <v>SE</v>
      </c>
      <c r="AG19" s="81" t="str">
        <f>[15]Agosto!$I$36</f>
        <v>SE</v>
      </c>
      <c r="AH19" s="2"/>
      <c r="AI19" s="23" t="s">
        <v>51</v>
      </c>
    </row>
    <row r="20" spans="1:36" ht="12.75" customHeight="1" x14ac:dyDescent="0.2">
      <c r="A20" s="15" t="s">
        <v>10</v>
      </c>
      <c r="B20" s="17" t="str">
        <f>[16]Agosto!$I$5</f>
        <v>NE</v>
      </c>
      <c r="C20" s="17" t="str">
        <f>[16]Agosto!$I$6</f>
        <v>N</v>
      </c>
      <c r="D20" s="17" t="str">
        <f>[16]Agosto!$I$7</f>
        <v>N</v>
      </c>
      <c r="E20" s="17" t="str">
        <f>[16]Agosto!$I$8</f>
        <v>N</v>
      </c>
      <c r="F20" s="17" t="str">
        <f>[16]Agosto!$I$9</f>
        <v>L</v>
      </c>
      <c r="G20" s="17" t="str">
        <f>[16]Agosto!$I$10</f>
        <v>NE</v>
      </c>
      <c r="H20" s="17" t="str">
        <f>[16]Agosto!$I$11</f>
        <v>NE</v>
      </c>
      <c r="I20" s="17" t="str">
        <f>[16]Agosto!$I$12</f>
        <v>SO</v>
      </c>
      <c r="J20" s="17" t="str">
        <f>[16]Agosto!$I$13</f>
        <v>NE</v>
      </c>
      <c r="K20" s="17" t="str">
        <f>[16]Agosto!$I$14</f>
        <v>NE</v>
      </c>
      <c r="L20" s="17" t="str">
        <f>[16]Agosto!$I$15</f>
        <v>NE</v>
      </c>
      <c r="M20" s="17" t="str">
        <f>[16]Agosto!$I$16</f>
        <v>N</v>
      </c>
      <c r="N20" s="17" t="str">
        <f>[16]Agosto!$I$17</f>
        <v>S</v>
      </c>
      <c r="O20" s="17" t="str">
        <f>[16]Agosto!$I$18</f>
        <v>L</v>
      </c>
      <c r="P20" s="17" t="str">
        <f>[16]Agosto!$I$19</f>
        <v>L</v>
      </c>
      <c r="Q20" s="17" t="str">
        <f>[16]Agosto!$I$20</f>
        <v>L</v>
      </c>
      <c r="R20" s="17" t="str">
        <f>[16]Agosto!$I$21</f>
        <v>SE</v>
      </c>
      <c r="S20" s="17" t="str">
        <f>[16]Agosto!$I$22</f>
        <v>O</v>
      </c>
      <c r="T20" s="87" t="str">
        <f>[16]Agosto!$I$23</f>
        <v>SE</v>
      </c>
      <c r="U20" s="87" t="str">
        <f>[16]Agosto!$I$24</f>
        <v>L</v>
      </c>
      <c r="V20" s="87" t="str">
        <f>[16]Agosto!$I$25</f>
        <v>NE</v>
      </c>
      <c r="W20" s="87" t="str">
        <f>[16]Agosto!$I$26</f>
        <v>NE</v>
      </c>
      <c r="X20" s="87" t="str">
        <f>[16]Agosto!$I$27</f>
        <v>NE</v>
      </c>
      <c r="Y20" s="87" t="str">
        <f>[16]Agosto!$I$28</f>
        <v>N</v>
      </c>
      <c r="Z20" s="87" t="str">
        <f>[16]Agosto!$I$29</f>
        <v>N</v>
      </c>
      <c r="AA20" s="87" t="str">
        <f>[16]Agosto!$I$30</f>
        <v>S</v>
      </c>
      <c r="AB20" s="87" t="str">
        <f>[16]Agosto!$I$31</f>
        <v>S</v>
      </c>
      <c r="AC20" s="87" t="str">
        <f>[16]Agosto!$I$32</f>
        <v>SE</v>
      </c>
      <c r="AD20" s="87" t="str">
        <f>[16]Agosto!$I$33</f>
        <v>N</v>
      </c>
      <c r="AE20" s="87" t="str">
        <f>[16]Agosto!$I$34</f>
        <v>NE</v>
      </c>
      <c r="AF20" s="87" t="str">
        <f>[16]Agosto!$I$35</f>
        <v>N</v>
      </c>
      <c r="AG20" s="81" t="str">
        <f>[16]Agosto!$I$36</f>
        <v>NE</v>
      </c>
      <c r="AH20" s="2"/>
      <c r="AI20" t="s">
        <v>51</v>
      </c>
    </row>
    <row r="21" spans="1:36" ht="13.5" customHeight="1" x14ac:dyDescent="0.2">
      <c r="A21" s="15" t="s">
        <v>11</v>
      </c>
      <c r="B21" s="88" t="str">
        <f>[17]Agosto!$I$5</f>
        <v>NE</v>
      </c>
      <c r="C21" s="88" t="str">
        <f>[17]Agosto!$I$6</f>
        <v>NE</v>
      </c>
      <c r="D21" s="88" t="str">
        <f>[17]Agosto!$I$7</f>
        <v>NE</v>
      </c>
      <c r="E21" s="88" t="str">
        <f>[17]Agosto!$I$8</f>
        <v>NE</v>
      </c>
      <c r="F21" s="88" t="str">
        <f>[17]Agosto!$I$9</f>
        <v>NE</v>
      </c>
      <c r="G21" s="88" t="str">
        <f>[17]Agosto!$I$10</f>
        <v>SO</v>
      </c>
      <c r="H21" s="88" t="str">
        <f>[17]Agosto!$I$11</f>
        <v>SO</v>
      </c>
      <c r="I21" s="88" t="str">
        <f>[17]Agosto!$I$12</f>
        <v>NO</v>
      </c>
      <c r="J21" s="88" t="str">
        <f>[17]Agosto!$I$13</f>
        <v>S</v>
      </c>
      <c r="K21" s="88" t="str">
        <f>[17]Agosto!$I$14</f>
        <v>NE</v>
      </c>
      <c r="L21" s="88" t="str">
        <f>[17]Agosto!$I$15</f>
        <v>NE</v>
      </c>
      <c r="M21" s="88" t="str">
        <f>[17]Agosto!$I$16</f>
        <v>NE</v>
      </c>
      <c r="N21" s="88" t="str">
        <f>[17]Agosto!$I$17</f>
        <v>O</v>
      </c>
      <c r="O21" s="88" t="str">
        <f>[17]Agosto!$I$18</f>
        <v>O</v>
      </c>
      <c r="P21" s="88" t="str">
        <f>[17]Agosto!$I$19</f>
        <v>SO</v>
      </c>
      <c r="Q21" s="88" t="str">
        <f>[17]Agosto!$I$20</f>
        <v>NE</v>
      </c>
      <c r="R21" s="88" t="str">
        <f>[17]Agosto!$I$21</f>
        <v>NE</v>
      </c>
      <c r="S21" s="88" t="str">
        <f>[17]Agosto!$I$22</f>
        <v>SO</v>
      </c>
      <c r="T21" s="87" t="str">
        <f>[17]Agosto!$I$23</f>
        <v>NE</v>
      </c>
      <c r="U21" s="87" t="str">
        <f>[17]Agosto!$I$24</f>
        <v>SO</v>
      </c>
      <c r="V21" s="87" t="str">
        <f>[17]Agosto!$I$25</f>
        <v>NE</v>
      </c>
      <c r="W21" s="87" t="str">
        <f>[17]Agosto!$I$26</f>
        <v>NE</v>
      </c>
      <c r="X21" s="87" t="str">
        <f>[17]Agosto!$I$27</f>
        <v>NE</v>
      </c>
      <c r="Y21" s="87" t="str">
        <f>[17]Agosto!$I$28</f>
        <v>NE</v>
      </c>
      <c r="Z21" s="87" t="str">
        <f>[17]Agosto!$I$29</f>
        <v>NE</v>
      </c>
      <c r="AA21" s="87" t="str">
        <f>[17]Agosto!$I$30</f>
        <v>O</v>
      </c>
      <c r="AB21" s="87" t="str">
        <f>[17]Agosto!$I$31</f>
        <v>O</v>
      </c>
      <c r="AC21" s="87" t="str">
        <f>[17]Agosto!$I$32</f>
        <v>NE</v>
      </c>
      <c r="AD21" s="87" t="str">
        <f>[17]Agosto!$I$33</f>
        <v>NE</v>
      </c>
      <c r="AE21" s="87" t="str">
        <f>[17]Agosto!$I$34</f>
        <v>NE</v>
      </c>
      <c r="AF21" s="87" t="str">
        <f>[17]Agosto!$I$35</f>
        <v>NE</v>
      </c>
      <c r="AG21" s="81" t="str">
        <f>[17]Agosto!$I$36</f>
        <v>NE</v>
      </c>
      <c r="AH21" s="2"/>
    </row>
    <row r="22" spans="1:36" ht="13.5" customHeight="1" x14ac:dyDescent="0.2">
      <c r="A22" s="15" t="s">
        <v>12</v>
      </c>
      <c r="B22" s="88" t="str">
        <f>[18]Agosto!$I$5</f>
        <v>SO</v>
      </c>
      <c r="C22" s="88" t="str">
        <f>[18]Agosto!$I$6</f>
        <v>O</v>
      </c>
      <c r="D22" s="88" t="str">
        <f>[18]Agosto!$I$7</f>
        <v>N</v>
      </c>
      <c r="E22" s="88" t="str">
        <f>[18]Agosto!$I$8</f>
        <v>N</v>
      </c>
      <c r="F22" s="88" t="str">
        <f>[18]Agosto!$I$9</f>
        <v>S</v>
      </c>
      <c r="G22" s="88" t="str">
        <f>[18]Agosto!$I$10</f>
        <v>S</v>
      </c>
      <c r="H22" s="88" t="str">
        <f>[18]Agosto!$I$11</f>
        <v>S</v>
      </c>
      <c r="I22" s="88" t="str">
        <f>[18]Agosto!$I$12</f>
        <v>S</v>
      </c>
      <c r="J22" s="88" t="str">
        <f>[18]Agosto!$I$13</f>
        <v>S</v>
      </c>
      <c r="K22" s="88" t="str">
        <f>[18]Agosto!$I$14</f>
        <v>NE</v>
      </c>
      <c r="L22" s="88" t="str">
        <f>[18]Agosto!$I$15</f>
        <v>N</v>
      </c>
      <c r="M22" s="88" t="str">
        <f>[18]Agosto!$I$16</f>
        <v>O</v>
      </c>
      <c r="N22" s="88" t="str">
        <f>[18]Agosto!$I$17</f>
        <v>S</v>
      </c>
      <c r="O22" s="88" t="str">
        <f>[18]Agosto!$I$18</f>
        <v>S</v>
      </c>
      <c r="P22" s="88" t="str">
        <f>[18]Agosto!$I$19</f>
        <v>S</v>
      </c>
      <c r="Q22" s="88" t="str">
        <f>[18]Agosto!$I$20</f>
        <v>S</v>
      </c>
      <c r="R22" s="88" t="str">
        <f>[18]Agosto!$I$21</f>
        <v>S</v>
      </c>
      <c r="S22" s="88" t="str">
        <f>[18]Agosto!$I$22</f>
        <v>S</v>
      </c>
      <c r="T22" s="88" t="str">
        <f>[18]Agosto!$I$23</f>
        <v>S</v>
      </c>
      <c r="U22" s="88" t="str">
        <f>[18]Agosto!$I$24</f>
        <v>S</v>
      </c>
      <c r="V22" s="88" t="str">
        <f>[18]Agosto!$I$25</f>
        <v>S</v>
      </c>
      <c r="W22" s="88" t="str">
        <f>[18]Agosto!$I$26</f>
        <v>S</v>
      </c>
      <c r="X22" s="88" t="str">
        <f>[18]Agosto!$I$27</f>
        <v>N</v>
      </c>
      <c r="Y22" s="88" t="str">
        <f>[18]Agosto!$I$28</f>
        <v>N</v>
      </c>
      <c r="Z22" s="88" t="str">
        <f>[18]Agosto!$I$29</f>
        <v>O</v>
      </c>
      <c r="AA22" s="88" t="str">
        <f>[18]Agosto!$I$30</f>
        <v>S</v>
      </c>
      <c r="AB22" s="88" t="str">
        <f>[18]Agosto!$I$31</f>
        <v>S</v>
      </c>
      <c r="AC22" s="88" t="str">
        <f>[18]Agosto!$I$32</f>
        <v>S</v>
      </c>
      <c r="AD22" s="88" t="str">
        <f>[18]Agosto!$I$33</f>
        <v>S</v>
      </c>
      <c r="AE22" s="88" t="str">
        <f>[18]Agosto!$I$34</f>
        <v>SO</v>
      </c>
      <c r="AF22" s="88" t="str">
        <f>[18]Agosto!$I$35</f>
        <v>N</v>
      </c>
      <c r="AG22" s="45" t="str">
        <f>[18]Agosto!$I$36</f>
        <v>S</v>
      </c>
      <c r="AH22" s="2"/>
    </row>
    <row r="23" spans="1:36" ht="13.5" customHeight="1" x14ac:dyDescent="0.2">
      <c r="A23" s="15" t="s">
        <v>13</v>
      </c>
      <c r="B23" s="89" t="str">
        <f>[19]Agosto!$I$5</f>
        <v>*</v>
      </c>
      <c r="C23" s="89" t="str">
        <f>[19]Agosto!$I$6</f>
        <v>*</v>
      </c>
      <c r="D23" s="89" t="str">
        <f>[19]Agosto!$I$7</f>
        <v>*</v>
      </c>
      <c r="E23" s="89" t="str">
        <f>[19]Agosto!$I$8</f>
        <v>*</v>
      </c>
      <c r="F23" s="89" t="str">
        <f>[19]Agosto!$I$9</f>
        <v>*</v>
      </c>
      <c r="G23" s="89" t="str">
        <f>[19]Agosto!$I$10</f>
        <v>*</v>
      </c>
      <c r="H23" s="89" t="str">
        <f>[19]Agosto!$I$11</f>
        <v>*</v>
      </c>
      <c r="I23" s="87" t="str">
        <f>[19]Agosto!$I$12</f>
        <v>*</v>
      </c>
      <c r="J23" s="89" t="str">
        <f>[19]Agosto!$I$13</f>
        <v>*</v>
      </c>
      <c r="K23" s="89" t="str">
        <f>[19]Agosto!$I$14</f>
        <v>*</v>
      </c>
      <c r="L23" s="89" t="str">
        <f>[19]Agosto!$I$15</f>
        <v>*</v>
      </c>
      <c r="M23" s="89" t="str">
        <f>[19]Agosto!$I$16</f>
        <v>*</v>
      </c>
      <c r="N23" s="89" t="str">
        <f>[19]Agosto!$I$17</f>
        <v>*</v>
      </c>
      <c r="O23" s="89" t="str">
        <f>[19]Agosto!$I$18</f>
        <v>*</v>
      </c>
      <c r="P23" s="89" t="str">
        <f>[19]Agosto!$I$19</f>
        <v>*</v>
      </c>
      <c r="Q23" s="89" t="str">
        <f>[19]Agosto!$I$20</f>
        <v>*</v>
      </c>
      <c r="R23" s="89" t="str">
        <f>[19]Agosto!$I$21</f>
        <v>*</v>
      </c>
      <c r="S23" s="89" t="str">
        <f>[19]Agosto!$I$22</f>
        <v>*</v>
      </c>
      <c r="T23" s="89" t="str">
        <f>[19]Agosto!$I$23</f>
        <v>*</v>
      </c>
      <c r="U23" s="89" t="str">
        <f>[19]Agosto!$I$24</f>
        <v>*</v>
      </c>
      <c r="V23" s="89" t="str">
        <f>[19]Agosto!$I$25</f>
        <v>*</v>
      </c>
      <c r="W23" s="87" t="str">
        <f>[19]Agosto!$I$26</f>
        <v>*</v>
      </c>
      <c r="X23" s="87" t="str">
        <f>[19]Agosto!$I$27</f>
        <v>*</v>
      </c>
      <c r="Y23" s="89" t="str">
        <f>[19]Agosto!$I$28</f>
        <v>*</v>
      </c>
      <c r="Z23" s="89" t="str">
        <f>[19]Agosto!$I$29</f>
        <v>*</v>
      </c>
      <c r="AA23" s="89" t="str">
        <f>[19]Agosto!$I$30</f>
        <v>*</v>
      </c>
      <c r="AB23" s="89" t="str">
        <f>[19]Agosto!$I$31</f>
        <v>*</v>
      </c>
      <c r="AC23" s="87" t="str">
        <f>[19]Agosto!$I$32</f>
        <v>*</v>
      </c>
      <c r="AD23" s="87" t="str">
        <f>[19]Agosto!$I$33</f>
        <v>*</v>
      </c>
      <c r="AE23" s="87" t="str">
        <f>[19]Agosto!$I$34</f>
        <v>*</v>
      </c>
      <c r="AF23" s="87" t="str">
        <f>[19]Agosto!$I$35</f>
        <v>*</v>
      </c>
      <c r="AG23" s="81" t="s">
        <v>142</v>
      </c>
      <c r="AH23" s="2"/>
    </row>
    <row r="24" spans="1:36" ht="13.5" customHeight="1" x14ac:dyDescent="0.2">
      <c r="A24" s="15" t="s">
        <v>14</v>
      </c>
      <c r="B24" s="88" t="str">
        <f>[20]Agosto!$I$5</f>
        <v>SO</v>
      </c>
      <c r="C24" s="88" t="str">
        <f>[20]Agosto!$I$6</f>
        <v>O</v>
      </c>
      <c r="D24" s="88" t="str">
        <f>[20]Agosto!$I$7</f>
        <v>N</v>
      </c>
      <c r="E24" s="88" t="str">
        <f>[20]Agosto!$I$8</f>
        <v>N</v>
      </c>
      <c r="F24" s="88" t="str">
        <f>[20]Agosto!$I$9</f>
        <v>S</v>
      </c>
      <c r="G24" s="88" t="str">
        <f>[20]Agosto!$I$10</f>
        <v>S</v>
      </c>
      <c r="H24" s="88" t="str">
        <f>[20]Agosto!$I$11</f>
        <v>S</v>
      </c>
      <c r="I24" s="88" t="str">
        <f>[20]Agosto!$I$12</f>
        <v>S</v>
      </c>
      <c r="J24" s="88" t="str">
        <f>[20]Agosto!$I$13</f>
        <v>S</v>
      </c>
      <c r="K24" s="88" t="str">
        <f>[20]Agosto!$I$14</f>
        <v>NE</v>
      </c>
      <c r="L24" s="88" t="str">
        <f>[20]Agosto!$I$15</f>
        <v>N</v>
      </c>
      <c r="M24" s="88" t="str">
        <f>[20]Agosto!$I$16</f>
        <v>O</v>
      </c>
      <c r="N24" s="88" t="str">
        <f>[20]Agosto!$I$17</f>
        <v>S</v>
      </c>
      <c r="O24" s="88" t="str">
        <f>[20]Agosto!$I$18</f>
        <v>S</v>
      </c>
      <c r="P24" s="88" t="str">
        <f>[20]Agosto!$I$19</f>
        <v>S</v>
      </c>
      <c r="Q24" s="88" t="str">
        <f>[20]Agosto!$I$20</f>
        <v>NE</v>
      </c>
      <c r="R24" s="88" t="str">
        <f>[20]Agosto!$I$21</f>
        <v>NE</v>
      </c>
      <c r="S24" s="88" t="str">
        <f>[20]Agosto!$I$22</f>
        <v>S</v>
      </c>
      <c r="T24" s="88" t="str">
        <f>[20]Agosto!$I$23</f>
        <v>S</v>
      </c>
      <c r="U24" s="88" t="str">
        <f>[20]Agosto!$I$24</f>
        <v>SE</v>
      </c>
      <c r="V24" s="88" t="str">
        <f>[20]Agosto!$I$25</f>
        <v>NE</v>
      </c>
      <c r="W24" s="88" t="str">
        <f>[20]Agosto!$I$26</f>
        <v>L</v>
      </c>
      <c r="X24" s="88" t="str">
        <f>[20]Agosto!$I$27</f>
        <v>NE</v>
      </c>
      <c r="Y24" s="88" t="str">
        <f>[20]Agosto!$I$28</f>
        <v>L</v>
      </c>
      <c r="Z24" s="88" t="str">
        <f>[20]Agosto!$I$29</f>
        <v>N</v>
      </c>
      <c r="AA24" s="88" t="str">
        <f>[20]Agosto!$I$30</f>
        <v>SO</v>
      </c>
      <c r="AB24" s="88" t="str">
        <f>[20]Agosto!$I$31</f>
        <v>SO</v>
      </c>
      <c r="AC24" s="88" t="str">
        <f>[20]Agosto!$I$32</f>
        <v>SO</v>
      </c>
      <c r="AD24" s="88" t="str">
        <f>[20]Agosto!$I$33</f>
        <v>S</v>
      </c>
      <c r="AE24" s="88" t="str">
        <f>[20]Agosto!$I$34</f>
        <v>SE</v>
      </c>
      <c r="AF24" s="88" t="str">
        <f>[20]Agosto!$I$35</f>
        <v>N</v>
      </c>
      <c r="AG24" s="45" t="str">
        <f>[20]Agosto!$I$36</f>
        <v>S</v>
      </c>
      <c r="AH24" s="2"/>
    </row>
    <row r="25" spans="1:36" ht="12.75" customHeight="1" x14ac:dyDescent="0.2">
      <c r="A25" s="15" t="s">
        <v>15</v>
      </c>
      <c r="B25" s="88" t="str">
        <f>[21]Agosto!$I$5</f>
        <v>NE</v>
      </c>
      <c r="C25" s="88" t="str">
        <f>[21]Agosto!$I$6</f>
        <v>N</v>
      </c>
      <c r="D25" s="88" t="str">
        <f>[21]Agosto!$I$7</f>
        <v>N</v>
      </c>
      <c r="E25" s="88" t="str">
        <f>[21]Agosto!$I$8</f>
        <v>N</v>
      </c>
      <c r="F25" s="88" t="str">
        <f>[21]Agosto!$I$9</f>
        <v>NE</v>
      </c>
      <c r="G25" s="88" t="str">
        <f>[21]Agosto!$I$10</f>
        <v>NE</v>
      </c>
      <c r="H25" s="88" t="str">
        <f>[21]Agosto!$I$11</f>
        <v>NE</v>
      </c>
      <c r="I25" s="88" t="str">
        <f>[21]Agosto!$I$12</f>
        <v>S</v>
      </c>
      <c r="J25" s="88" t="str">
        <f>[21]Agosto!$I$13</f>
        <v>NE</v>
      </c>
      <c r="K25" s="88" t="str">
        <f>[21]Agosto!$I$14</f>
        <v>NE</v>
      </c>
      <c r="L25" s="88" t="str">
        <f>[21]Agosto!$I$15</f>
        <v>NE</v>
      </c>
      <c r="M25" s="88" t="str">
        <f>[21]Agosto!$I$16</f>
        <v>N</v>
      </c>
      <c r="N25" s="88" t="str">
        <f>[21]Agosto!$I$17</f>
        <v>S</v>
      </c>
      <c r="O25" s="88" t="str">
        <f>[21]Agosto!$I$18</f>
        <v>L</v>
      </c>
      <c r="P25" s="88" t="str">
        <f>[21]Agosto!$I$19</f>
        <v>NE</v>
      </c>
      <c r="Q25" s="88" t="str">
        <f>[21]Agosto!$I$20</f>
        <v>NE</v>
      </c>
      <c r="R25" s="88" t="str">
        <f>[21]Agosto!$I$21</f>
        <v>NE</v>
      </c>
      <c r="S25" s="88" t="str">
        <f>[21]Agosto!$I$22</f>
        <v>SE</v>
      </c>
      <c r="T25" s="88" t="str">
        <f>[21]Agosto!$I$23</f>
        <v>NE</v>
      </c>
      <c r="U25" s="88" t="str">
        <f>[21]Agosto!$I$24</f>
        <v>NE</v>
      </c>
      <c r="V25" s="88" t="str">
        <f>[21]Agosto!$I$25</f>
        <v>NE</v>
      </c>
      <c r="W25" s="88" t="str">
        <f>[21]Agosto!$I$26</f>
        <v>NE</v>
      </c>
      <c r="X25" s="88" t="str">
        <f>[21]Agosto!$I$27</f>
        <v>NE</v>
      </c>
      <c r="Y25" s="88" t="str">
        <f>[21]Agosto!$I$28</f>
        <v>N</v>
      </c>
      <c r="Z25" s="88" t="str">
        <f>[21]Agosto!$I$29</f>
        <v>N</v>
      </c>
      <c r="AA25" s="88" t="str">
        <f>[21]Agosto!$I$30</f>
        <v>S</v>
      </c>
      <c r="AB25" s="88" t="str">
        <f>[21]Agosto!$I$31</f>
        <v>S</v>
      </c>
      <c r="AC25" s="88" t="str">
        <f>[21]Agosto!$I$32</f>
        <v>SE</v>
      </c>
      <c r="AD25" s="88" t="str">
        <f>[21]Agosto!$I$33</f>
        <v>NE</v>
      </c>
      <c r="AE25" s="88" t="str">
        <f>[21]Agosto!$I$34</f>
        <v>NE</v>
      </c>
      <c r="AF25" s="88" t="str">
        <f>[21]Agosto!$I$35</f>
        <v>N</v>
      </c>
      <c r="AG25" s="45" t="str">
        <f>[21]Agosto!$I$36</f>
        <v>NE</v>
      </c>
      <c r="AH25" s="2"/>
    </row>
    <row r="26" spans="1:36" ht="12.75" customHeight="1" x14ac:dyDescent="0.2">
      <c r="A26" s="15" t="s">
        <v>16</v>
      </c>
      <c r="B26" s="19" t="str">
        <f>[22]Agosto!$I$5</f>
        <v>SO</v>
      </c>
      <c r="C26" s="19" t="str">
        <f>[22]Agosto!$I$6</f>
        <v>SO</v>
      </c>
      <c r="D26" s="19" t="str">
        <f>[22]Agosto!$I$7</f>
        <v>SO</v>
      </c>
      <c r="E26" s="19" t="str">
        <f>[22]Agosto!$I$8</f>
        <v>SO</v>
      </c>
      <c r="F26" s="19" t="str">
        <f>[22]Agosto!$I$9</f>
        <v>SO</v>
      </c>
      <c r="G26" s="19" t="str">
        <f>[22]Agosto!$I$10</f>
        <v>SO</v>
      </c>
      <c r="H26" s="19" t="str">
        <f>[22]Agosto!$I$11</f>
        <v>SO</v>
      </c>
      <c r="I26" s="19" t="str">
        <f>[22]Agosto!$I$12</f>
        <v>SO</v>
      </c>
      <c r="J26" s="19" t="str">
        <f>[22]Agosto!$I$13</f>
        <v>SO</v>
      </c>
      <c r="K26" s="19" t="str">
        <f>[22]Agosto!$I$14</f>
        <v>SO</v>
      </c>
      <c r="L26" s="19" t="str">
        <f>[22]Agosto!$I$15</f>
        <v>SO</v>
      </c>
      <c r="M26" s="19" t="str">
        <f>[22]Agosto!$I$16</f>
        <v>SO</v>
      </c>
      <c r="N26" s="19" t="str">
        <f>[22]Agosto!$I$17</f>
        <v>SO</v>
      </c>
      <c r="O26" s="19" t="str">
        <f>[22]Agosto!$I$18</f>
        <v>SO</v>
      </c>
      <c r="P26" s="19" t="str">
        <f>[22]Agosto!$I$19</f>
        <v>SO</v>
      </c>
      <c r="Q26" s="19" t="str">
        <f>[22]Agosto!$I$20</f>
        <v>SO</v>
      </c>
      <c r="R26" s="19" t="str">
        <f>[22]Agosto!$I$21</f>
        <v>SO</v>
      </c>
      <c r="S26" s="19" t="str">
        <f>[22]Agosto!$I$22</f>
        <v>SO</v>
      </c>
      <c r="T26" s="19" t="str">
        <f>[22]Agosto!$I$23</f>
        <v>SO</v>
      </c>
      <c r="U26" s="19" t="str">
        <f>[22]Agosto!$I$24</f>
        <v>SO</v>
      </c>
      <c r="V26" s="19" t="str">
        <f>[22]Agosto!$I$25</f>
        <v>SO</v>
      </c>
      <c r="W26" s="19" t="str">
        <f>[22]Agosto!$I$26</f>
        <v>SO</v>
      </c>
      <c r="X26" s="19" t="str">
        <f>[22]Agosto!$I$27</f>
        <v>SO</v>
      </c>
      <c r="Y26" s="19" t="str">
        <f>[22]Agosto!$I$28</f>
        <v>SO</v>
      </c>
      <c r="Z26" s="19" t="str">
        <f>[22]Agosto!$I$29</f>
        <v>SO</v>
      </c>
      <c r="AA26" s="19" t="str">
        <f>[22]Agosto!$I$30</f>
        <v>SO</v>
      </c>
      <c r="AB26" s="19" t="str">
        <f>[22]Agosto!$I$31</f>
        <v>SO</v>
      </c>
      <c r="AC26" s="19" t="str">
        <f>[22]Agosto!$I$32</f>
        <v>SO</v>
      </c>
      <c r="AD26" s="19" t="str">
        <f>[22]Agosto!$I$33</f>
        <v>SO</v>
      </c>
      <c r="AE26" s="19" t="str">
        <f>[22]Agosto!$I$34</f>
        <v>SO</v>
      </c>
      <c r="AF26" s="19" t="str">
        <f>[22]Agosto!$I$35</f>
        <v>SO</v>
      </c>
      <c r="AG26" s="82" t="str">
        <f>[22]Agosto!$I$36</f>
        <v>SO</v>
      </c>
      <c r="AH26" s="2"/>
    </row>
    <row r="27" spans="1:36" ht="12" customHeight="1" x14ac:dyDescent="0.2">
      <c r="A27" s="15" t="s">
        <v>17</v>
      </c>
      <c r="B27" s="88" t="str">
        <f>[23]Agosto!$I$5</f>
        <v>N</v>
      </c>
      <c r="C27" s="88" t="str">
        <f>[23]Agosto!$I$6</f>
        <v>NO</v>
      </c>
      <c r="D27" s="88" t="str">
        <f>[23]Agosto!$I$7</f>
        <v>NO</v>
      </c>
      <c r="E27" s="88" t="str">
        <f>[23]Agosto!$I$8</f>
        <v>O</v>
      </c>
      <c r="F27" s="88" t="str">
        <f>[23]Agosto!$I$9</f>
        <v>SE</v>
      </c>
      <c r="G27" s="88" t="str">
        <f>[23]Agosto!$I$10</f>
        <v>NE</v>
      </c>
      <c r="H27" s="88" t="str">
        <f>[23]Agosto!$I$11</f>
        <v>N</v>
      </c>
      <c r="I27" s="88" t="str">
        <f>[23]Agosto!$I$12</f>
        <v>SE</v>
      </c>
      <c r="J27" s="88" t="str">
        <f>[23]Agosto!$I$13</f>
        <v>N</v>
      </c>
      <c r="K27" s="88" t="str">
        <f>[23]Agosto!$I$14</f>
        <v>N</v>
      </c>
      <c r="L27" s="88" t="str">
        <f>[23]Agosto!$I$15</f>
        <v>N</v>
      </c>
      <c r="M27" s="88" t="str">
        <f>[23]Agosto!$I$16</f>
        <v>O</v>
      </c>
      <c r="N27" s="88" t="str">
        <f>[23]Agosto!$I$17</f>
        <v>SE</v>
      </c>
      <c r="O27" s="88" t="str">
        <f>[23]Agosto!$I$18</f>
        <v>SE</v>
      </c>
      <c r="P27" s="88" t="str">
        <f>[23]Agosto!$I$19</f>
        <v>L</v>
      </c>
      <c r="Q27" s="88" t="str">
        <f>[23]Agosto!$I$20</f>
        <v>L</v>
      </c>
      <c r="R27" s="88" t="str">
        <f>[23]Agosto!$I$21</f>
        <v>L</v>
      </c>
      <c r="S27" s="88" t="str">
        <f>[23]Agosto!$I$22</f>
        <v>SE</v>
      </c>
      <c r="T27" s="88" t="str">
        <f>[23]Agosto!$I$23</f>
        <v>L</v>
      </c>
      <c r="U27" s="88" t="str">
        <f>[23]Agosto!$I$24</f>
        <v>L</v>
      </c>
      <c r="V27" s="88" t="str">
        <f>[23]Agosto!$I$25</f>
        <v>SO</v>
      </c>
      <c r="W27" s="88" t="str">
        <f>[23]Agosto!$I$26</f>
        <v>N</v>
      </c>
      <c r="X27" s="88" t="str">
        <f>[23]Agosto!$I$27</f>
        <v>N</v>
      </c>
      <c r="Y27" s="88" t="str">
        <f>[23]Agosto!$I$28</f>
        <v>NO</v>
      </c>
      <c r="Z27" s="88" t="str">
        <f>[23]Agosto!$I$29</f>
        <v>O</v>
      </c>
      <c r="AA27" s="88" t="str">
        <f>[23]Agosto!$I$30</f>
        <v>SE</v>
      </c>
      <c r="AB27" s="88" t="str">
        <f>[23]Agosto!$I$31</f>
        <v>L</v>
      </c>
      <c r="AC27" s="88" t="str">
        <f>[23]Agosto!$I$32</f>
        <v>L</v>
      </c>
      <c r="AD27" s="88" t="str">
        <f>[23]Agosto!$I$33</f>
        <v>L</v>
      </c>
      <c r="AE27" s="88" t="str">
        <f>[23]Agosto!$I$34</f>
        <v>N</v>
      </c>
      <c r="AF27" s="88" t="str">
        <f>[23]Agosto!$I$35</f>
        <v>O</v>
      </c>
      <c r="AG27" s="45" t="str">
        <f>[23]Agosto!$I$36</f>
        <v>N</v>
      </c>
      <c r="AH27" s="2"/>
    </row>
    <row r="28" spans="1:36" ht="12.75" customHeight="1" x14ac:dyDescent="0.2">
      <c r="A28" s="15" t="s">
        <v>18</v>
      </c>
      <c r="B28" s="88" t="str">
        <f>[24]Agosto!$I$5</f>
        <v>L</v>
      </c>
      <c r="C28" s="88" t="str">
        <f>[24]Agosto!$I$6</f>
        <v>NE</v>
      </c>
      <c r="D28" s="88" t="str">
        <f>[24]Agosto!$I$7</f>
        <v>N</v>
      </c>
      <c r="E28" s="88" t="str">
        <f>[24]Agosto!$I$8</f>
        <v>O</v>
      </c>
      <c r="F28" s="88" t="str">
        <f>[24]Agosto!$I$9</f>
        <v>L</v>
      </c>
      <c r="G28" s="88" t="str">
        <f>[24]Agosto!$I$10</f>
        <v>L</v>
      </c>
      <c r="H28" s="88" t="str">
        <f>[24]Agosto!$I$11</f>
        <v>L</v>
      </c>
      <c r="I28" s="88" t="str">
        <f>[24]Agosto!$I$12</f>
        <v>SE</v>
      </c>
      <c r="J28" s="88" t="str">
        <f>[24]Agosto!$I$13</f>
        <v>L</v>
      </c>
      <c r="K28" s="88" t="str">
        <f>[24]Agosto!$I$14</f>
        <v>L</v>
      </c>
      <c r="L28" s="88" t="str">
        <f>[24]Agosto!$I$15</f>
        <v>SE</v>
      </c>
      <c r="M28" s="88" t="str">
        <f>[24]Agosto!$I$16</f>
        <v>NO</v>
      </c>
      <c r="N28" s="88" t="str">
        <f>[24]Agosto!$I$17</f>
        <v>S</v>
      </c>
      <c r="O28" s="88" t="str">
        <f>[24]Agosto!$I$18</f>
        <v>L</v>
      </c>
      <c r="P28" s="88" t="str">
        <f>[24]Agosto!$I$19</f>
        <v>SE</v>
      </c>
      <c r="Q28" s="88" t="str">
        <f>[24]Agosto!$I$20</f>
        <v>L</v>
      </c>
      <c r="R28" s="88" t="str">
        <f>[24]Agosto!$I$21</f>
        <v>L</v>
      </c>
      <c r="S28" s="88" t="str">
        <f>[24]Agosto!$I$22</f>
        <v>L</v>
      </c>
      <c r="T28" s="88" t="str">
        <f>[24]Agosto!$I$23</f>
        <v>L</v>
      </c>
      <c r="U28" s="88" t="str">
        <f>[24]Agosto!$I$24</f>
        <v>L</v>
      </c>
      <c r="V28" s="88" t="str">
        <f>[24]Agosto!$I$25</f>
        <v>SE</v>
      </c>
      <c r="W28" s="88" t="str">
        <f>[24]Agosto!$I$26</f>
        <v>NE</v>
      </c>
      <c r="X28" s="88" t="str">
        <f>[24]Agosto!$I$27</f>
        <v>SE</v>
      </c>
      <c r="Y28" s="88" t="str">
        <f>[24]Agosto!$I$28</f>
        <v>NO</v>
      </c>
      <c r="Z28" s="88" t="str">
        <f>[24]Agosto!$I$29</f>
        <v>NO</v>
      </c>
      <c r="AA28" s="88" t="str">
        <f>[24]Agosto!$I$30</f>
        <v>S</v>
      </c>
      <c r="AB28" s="88" t="str">
        <f>[24]Agosto!$I$31</f>
        <v>SE</v>
      </c>
      <c r="AC28" s="88" t="str">
        <f>[24]Agosto!$I$32</f>
        <v>L</v>
      </c>
      <c r="AD28" s="88" t="str">
        <f>[24]Agosto!$I$33</f>
        <v>SE</v>
      </c>
      <c r="AE28" s="88" t="str">
        <f>[24]Agosto!$I$34</f>
        <v>SE</v>
      </c>
      <c r="AF28" s="88" t="str">
        <f>[24]Agosto!$I$35</f>
        <v>O</v>
      </c>
      <c r="AG28" s="45" t="str">
        <f>[24]Agosto!$I$36</f>
        <v>L</v>
      </c>
      <c r="AH28" s="2"/>
    </row>
    <row r="29" spans="1:36" ht="13.5" customHeight="1" x14ac:dyDescent="0.2">
      <c r="A29" s="15" t="s">
        <v>19</v>
      </c>
      <c r="B29" s="88" t="str">
        <f>[25]Agosto!$I$5</f>
        <v>NE</v>
      </c>
      <c r="C29" s="88" t="str">
        <f>[25]Agosto!$I$6</f>
        <v>NE</v>
      </c>
      <c r="D29" s="88" t="str">
        <f>[25]Agosto!$I$7</f>
        <v>N</v>
      </c>
      <c r="E29" s="88" t="str">
        <f>[25]Agosto!$I$8</f>
        <v>N</v>
      </c>
      <c r="F29" s="88" t="str">
        <f>[25]Agosto!$I$9</f>
        <v>S</v>
      </c>
      <c r="G29" s="88" t="str">
        <f>[25]Agosto!$I$10</f>
        <v>NE</v>
      </c>
      <c r="H29" s="88" t="str">
        <f>[25]Agosto!$I$11</f>
        <v>SE</v>
      </c>
      <c r="I29" s="88" t="str">
        <f>[25]Agosto!$I$12</f>
        <v>S</v>
      </c>
      <c r="J29" s="88" t="str">
        <f>[25]Agosto!$I$13</f>
        <v>NE</v>
      </c>
      <c r="K29" s="88" t="str">
        <f>[25]Agosto!$I$14</f>
        <v>NE</v>
      </c>
      <c r="L29" s="88" t="str">
        <f>[25]Agosto!$I$15</f>
        <v>NE</v>
      </c>
      <c r="M29" s="88" t="str">
        <f>[25]Agosto!$I$16</f>
        <v>NO</v>
      </c>
      <c r="N29" s="88" t="str">
        <f>[25]Agosto!$I$17</f>
        <v>S</v>
      </c>
      <c r="O29" s="88" t="str">
        <f>[25]Agosto!$I$18</f>
        <v>L</v>
      </c>
      <c r="P29" s="88" t="str">
        <f>[25]Agosto!$I$19</f>
        <v>NE</v>
      </c>
      <c r="Q29" s="88" t="str">
        <f>[25]Agosto!$I$20</f>
        <v>NE</v>
      </c>
      <c r="R29" s="88" t="str">
        <f>[25]Agosto!$I$21</f>
        <v>SE</v>
      </c>
      <c r="S29" s="88" t="str">
        <f>[25]Agosto!$I$22</f>
        <v>S</v>
      </c>
      <c r="T29" s="88" t="str">
        <f>[25]Agosto!$I$23</f>
        <v>SE</v>
      </c>
      <c r="U29" s="88" t="str">
        <f>[25]Agosto!$I$24</f>
        <v>L</v>
      </c>
      <c r="V29" s="88" t="str">
        <f>[25]Agosto!$I$25</f>
        <v>NE</v>
      </c>
      <c r="W29" s="88" t="str">
        <f>[25]Agosto!$I$26</f>
        <v>NE</v>
      </c>
      <c r="X29" s="88" t="str">
        <f>[25]Agosto!$I$27</f>
        <v>NE</v>
      </c>
      <c r="Y29" s="88" t="str">
        <f>[25]Agosto!$I$28</f>
        <v>N</v>
      </c>
      <c r="Z29" s="88" t="str">
        <f>[25]Agosto!$I$29</f>
        <v>N</v>
      </c>
      <c r="AA29" s="88" t="str">
        <f>[25]Agosto!$I$30</f>
        <v>S</v>
      </c>
      <c r="AB29" s="88" t="str">
        <f>[25]Agosto!$I$31</f>
        <v>S</v>
      </c>
      <c r="AC29" s="88" t="str">
        <f>[25]Agosto!$I$32</f>
        <v>S</v>
      </c>
      <c r="AD29" s="88" t="str">
        <f>[25]Agosto!$I$33</f>
        <v>SE</v>
      </c>
      <c r="AE29" s="88" t="str">
        <f>[25]Agosto!$I$34</f>
        <v>NE</v>
      </c>
      <c r="AF29" s="88" t="str">
        <f>[25]Agosto!$I$35</f>
        <v>N</v>
      </c>
      <c r="AG29" s="45" t="str">
        <f>[25]Agosto!$I$36</f>
        <v>NE</v>
      </c>
      <c r="AH29" s="2"/>
    </row>
    <row r="30" spans="1:36" ht="12.75" customHeight="1" x14ac:dyDescent="0.2">
      <c r="A30" s="15" t="s">
        <v>31</v>
      </c>
      <c r="B30" s="88" t="str">
        <f>[26]Agosto!$I$5</f>
        <v>NE</v>
      </c>
      <c r="C30" s="88" t="str">
        <f>[26]Agosto!$I$6</f>
        <v>N</v>
      </c>
      <c r="D30" s="88" t="str">
        <f>[26]Agosto!$I$7</f>
        <v>NO</v>
      </c>
      <c r="E30" s="88" t="str">
        <f>[26]Agosto!$I$8</f>
        <v>NO</v>
      </c>
      <c r="F30" s="88" t="str">
        <f>[26]Agosto!$I$9</f>
        <v>SE</v>
      </c>
      <c r="G30" s="88" t="str">
        <f>[26]Agosto!$I$10</f>
        <v>NE</v>
      </c>
      <c r="H30" s="88" t="str">
        <f>[26]Agosto!$I$11</f>
        <v>NE</v>
      </c>
      <c r="I30" s="88" t="str">
        <f>[26]Agosto!$I$12</f>
        <v>SE</v>
      </c>
      <c r="J30" s="88" t="str">
        <f>[26]Agosto!$I$13</f>
        <v>NE</v>
      </c>
      <c r="K30" s="88" t="str">
        <f>[26]Agosto!$I$14</f>
        <v>NE</v>
      </c>
      <c r="L30" s="88" t="str">
        <f>[26]Agosto!$I$15</f>
        <v>NO</v>
      </c>
      <c r="M30" s="88" t="str">
        <f>[26]Agosto!$I$16</f>
        <v>NO</v>
      </c>
      <c r="N30" s="88" t="str">
        <f>[26]Agosto!$I$17</f>
        <v>S</v>
      </c>
      <c r="O30" s="88" t="str">
        <f>[26]Agosto!$I$18</f>
        <v>SE</v>
      </c>
      <c r="P30" s="88" t="str">
        <f>[26]Agosto!$I$19</f>
        <v>SE</v>
      </c>
      <c r="Q30" s="88" t="str">
        <f>[26]Agosto!$I$20</f>
        <v>SE</v>
      </c>
      <c r="R30" s="88" t="str">
        <f>[26]Agosto!$I$21</f>
        <v>SE</v>
      </c>
      <c r="S30" s="88" t="str">
        <f>[26]Agosto!$I$22</f>
        <v>SE</v>
      </c>
      <c r="T30" s="88" t="str">
        <f>[26]Agosto!$I$23</f>
        <v>SE</v>
      </c>
      <c r="U30" s="88" t="str">
        <f>[26]Agosto!$I$24</f>
        <v>SE</v>
      </c>
      <c r="V30" s="88" t="str">
        <f>[26]Agosto!$I$25</f>
        <v>SE</v>
      </c>
      <c r="W30" s="88" t="str">
        <f>[26]Agosto!$I$26</f>
        <v>NE</v>
      </c>
      <c r="X30" s="88" t="str">
        <f>[26]Agosto!$I$27</f>
        <v>NE</v>
      </c>
      <c r="Y30" s="88" t="str">
        <f>[26]Agosto!$I$28</f>
        <v>N</v>
      </c>
      <c r="Z30" s="88" t="str">
        <f>[26]Agosto!$I$29</f>
        <v>NO</v>
      </c>
      <c r="AA30" s="88" t="str">
        <f>[26]Agosto!$I$30</f>
        <v>S</v>
      </c>
      <c r="AB30" s="88" t="str">
        <f>[26]Agosto!$I$31</f>
        <v>SE</v>
      </c>
      <c r="AC30" s="88" t="str">
        <f>[26]Agosto!$I$32</f>
        <v>SE</v>
      </c>
      <c r="AD30" s="88" t="str">
        <f>[26]Agosto!$I$33</f>
        <v>SE</v>
      </c>
      <c r="AE30" s="88" t="str">
        <f>[26]Agosto!$I$34</f>
        <v>NE</v>
      </c>
      <c r="AF30" s="88" t="str">
        <f>[26]Agosto!$I$35</f>
        <v>NO</v>
      </c>
      <c r="AG30" s="45" t="str">
        <f>[26]Agosto!$I$36</f>
        <v>SE</v>
      </c>
      <c r="AH30" s="2"/>
    </row>
    <row r="31" spans="1:36" ht="12.75" customHeight="1" x14ac:dyDescent="0.2">
      <c r="A31" s="15" t="s">
        <v>48</v>
      </c>
      <c r="B31" s="88" t="str">
        <f>[27]Agosto!$I$5</f>
        <v>L</v>
      </c>
      <c r="C31" s="88" t="str">
        <f>[27]Agosto!$I$6</f>
        <v>L</v>
      </c>
      <c r="D31" s="88" t="str">
        <f>[27]Agosto!$I$7</f>
        <v>L</v>
      </c>
      <c r="E31" s="88" t="str">
        <f>[27]Agosto!$I$8</f>
        <v>L</v>
      </c>
      <c r="F31" s="88" t="str">
        <f>[27]Agosto!$I$9</f>
        <v>SE</v>
      </c>
      <c r="G31" s="88" t="str">
        <f>[27]Agosto!$I$10</f>
        <v>L</v>
      </c>
      <c r="H31" s="88" t="str">
        <f>[27]Agosto!$I$11</f>
        <v>L</v>
      </c>
      <c r="I31" s="88" t="str">
        <f>[27]Agosto!$I$12</f>
        <v>SE</v>
      </c>
      <c r="J31" s="88" t="str">
        <f>[27]Agosto!$I$13</f>
        <v>SO</v>
      </c>
      <c r="K31" s="88" t="str">
        <f>[27]Agosto!$I$14</f>
        <v>N</v>
      </c>
      <c r="L31" s="88" t="str">
        <f>[27]Agosto!$I$15</f>
        <v>L</v>
      </c>
      <c r="M31" s="88" t="str">
        <f>[27]Agosto!$I$16</f>
        <v>L</v>
      </c>
      <c r="N31" s="88" t="str">
        <f>[27]Agosto!$I$17</f>
        <v>SO</v>
      </c>
      <c r="O31" s="88" t="str">
        <f>[27]Agosto!$I$18</f>
        <v>SO</v>
      </c>
      <c r="P31" s="88" t="str">
        <f>[27]Agosto!$I$19</f>
        <v>SE</v>
      </c>
      <c r="Q31" s="88" t="str">
        <f>[27]Agosto!$I$20</f>
        <v>NE</v>
      </c>
      <c r="R31" s="88" t="str">
        <f>[27]Agosto!$I$21</f>
        <v>L</v>
      </c>
      <c r="S31" s="88" t="str">
        <f>[27]Agosto!$I$22</f>
        <v>SE</v>
      </c>
      <c r="T31" s="88" t="str">
        <f>[27]Agosto!$I$23</f>
        <v>SE</v>
      </c>
      <c r="U31" s="88" t="str">
        <f>[27]Agosto!$I$24</f>
        <v>SE</v>
      </c>
      <c r="V31" s="88" t="str">
        <f>[27]Agosto!$I$25</f>
        <v>SE</v>
      </c>
      <c r="W31" s="88" t="str">
        <f>[27]Agosto!$I$26</f>
        <v>L</v>
      </c>
      <c r="X31" s="88" t="str">
        <f>[27]Agosto!$I$27</f>
        <v>L</v>
      </c>
      <c r="Y31" s="88" t="str">
        <f>[27]Agosto!$I$28</f>
        <v>L</v>
      </c>
      <c r="Z31" s="88" t="str">
        <f>[27]Agosto!$I$29</f>
        <v>L</v>
      </c>
      <c r="AA31" s="88" t="str">
        <f>[27]Agosto!$I$30</f>
        <v>S</v>
      </c>
      <c r="AB31" s="88" t="str">
        <f>[27]Agosto!$I$31</f>
        <v>SE</v>
      </c>
      <c r="AC31" s="88" t="str">
        <f>[27]Agosto!$I$32</f>
        <v>S</v>
      </c>
      <c r="AD31" s="88" t="str">
        <f>[27]Agosto!$I$33</f>
        <v>L</v>
      </c>
      <c r="AE31" s="93" t="str">
        <f>[27]Agosto!$I$34</f>
        <v>SE</v>
      </c>
      <c r="AF31" s="93" t="str">
        <f>[27]Agosto!$I$35</f>
        <v>O</v>
      </c>
      <c r="AG31" s="45" t="str">
        <f>[27]Agosto!$I$36</f>
        <v>L</v>
      </c>
      <c r="AH31" s="2"/>
      <c r="AJ31" s="23" t="s">
        <v>51</v>
      </c>
    </row>
    <row r="32" spans="1:36" ht="12.75" customHeight="1" x14ac:dyDescent="0.2">
      <c r="A32" s="15" t="s">
        <v>20</v>
      </c>
      <c r="B32" s="87" t="str">
        <f>[28]Agosto!$I$5</f>
        <v>NE</v>
      </c>
      <c r="C32" s="87" t="str">
        <f>[28]Agosto!$I$6</f>
        <v>NO</v>
      </c>
      <c r="D32" s="87" t="str">
        <f>[28]Agosto!$I$7</f>
        <v>NO</v>
      </c>
      <c r="E32" s="87" t="str">
        <f>[28]Agosto!$I$8</f>
        <v>N</v>
      </c>
      <c r="F32" s="87" t="str">
        <f>[28]Agosto!$I$9</f>
        <v>L</v>
      </c>
      <c r="G32" s="87" t="str">
        <f>[28]Agosto!$I$10</f>
        <v>SE</v>
      </c>
      <c r="H32" s="87" t="str">
        <f>[28]Agosto!$I$11</f>
        <v>NE</v>
      </c>
      <c r="I32" s="87" t="str">
        <f>[28]Agosto!$I$12</f>
        <v>NE</v>
      </c>
      <c r="J32" s="87" t="str">
        <f>[28]Agosto!$I$13</f>
        <v>S</v>
      </c>
      <c r="K32" s="87" t="str">
        <f>[28]Agosto!$I$14</f>
        <v>NE</v>
      </c>
      <c r="L32" s="87" t="str">
        <f>[28]Agosto!$I$15</f>
        <v>NE</v>
      </c>
      <c r="M32" s="87" t="str">
        <f>[28]Agosto!$I$16</f>
        <v>N</v>
      </c>
      <c r="N32" s="87" t="str">
        <f>[28]Agosto!$I$17</f>
        <v>S</v>
      </c>
      <c r="O32" s="87" t="str">
        <f>[28]Agosto!$I$18</f>
        <v>SE</v>
      </c>
      <c r="P32" s="87" t="str">
        <f>[28]Agosto!$I$19</f>
        <v>SE</v>
      </c>
      <c r="Q32" s="87" t="str">
        <f>[28]Agosto!$I$20</f>
        <v>NE</v>
      </c>
      <c r="R32" s="87" t="str">
        <f>[28]Agosto!$I$21</f>
        <v>L</v>
      </c>
      <c r="S32" s="87" t="str">
        <f>[28]Agosto!$I$22</f>
        <v>S</v>
      </c>
      <c r="T32" s="87" t="str">
        <f>[28]Agosto!$I$23</f>
        <v>S</v>
      </c>
      <c r="U32" s="87" t="str">
        <f>[28]Agosto!$I$24</f>
        <v>S</v>
      </c>
      <c r="V32" s="87" t="str">
        <f>[28]Agosto!$I$25</f>
        <v>NE</v>
      </c>
      <c r="W32" s="87" t="str">
        <f>[28]Agosto!$I$26</f>
        <v>NE</v>
      </c>
      <c r="X32" s="87" t="str">
        <f>[28]Agosto!$I$27</f>
        <v>NE</v>
      </c>
      <c r="Y32" s="87" t="str">
        <f>[28]Agosto!$I$28</f>
        <v>N</v>
      </c>
      <c r="Z32" s="87" t="str">
        <f>[28]Agosto!$I$29</f>
        <v>N</v>
      </c>
      <c r="AA32" s="87" t="str">
        <f>[28]Agosto!$I$30</f>
        <v>S</v>
      </c>
      <c r="AB32" s="87" t="str">
        <f>[28]Agosto!$I$31</f>
        <v>S</v>
      </c>
      <c r="AC32" s="87" t="str">
        <f>[28]Agosto!$I$32</f>
        <v>S</v>
      </c>
      <c r="AD32" s="87" t="str">
        <f>[28]Agosto!$I$33</f>
        <v>S</v>
      </c>
      <c r="AE32" s="87" t="str">
        <f>[28]Agosto!$I$34</f>
        <v>S</v>
      </c>
      <c r="AF32" s="87" t="str">
        <f>[28]Agosto!$I$35</f>
        <v>N</v>
      </c>
      <c r="AG32" s="81" t="str">
        <f>[28]Agosto!$I$36</f>
        <v>S</v>
      </c>
      <c r="AH32" s="2"/>
    </row>
    <row r="33" spans="1:35" s="5" customFormat="1" ht="17.100000000000001" customHeight="1" x14ac:dyDescent="0.2">
      <c r="A33" s="24" t="s">
        <v>140</v>
      </c>
      <c r="B33" s="25" t="s">
        <v>53</v>
      </c>
      <c r="C33" s="25" t="s">
        <v>52</v>
      </c>
      <c r="D33" s="25" t="s">
        <v>52</v>
      </c>
      <c r="E33" s="25" t="s">
        <v>54</v>
      </c>
      <c r="F33" s="25" t="s">
        <v>54</v>
      </c>
      <c r="G33" s="25" t="s">
        <v>54</v>
      </c>
      <c r="H33" s="25" t="s">
        <v>54</v>
      </c>
      <c r="I33" s="25" t="s">
        <v>56</v>
      </c>
      <c r="J33" s="25" t="s">
        <v>56</v>
      </c>
      <c r="K33" s="25" t="s">
        <v>52</v>
      </c>
      <c r="L33" s="25" t="s">
        <v>52</v>
      </c>
      <c r="M33" s="25" t="s">
        <v>52</v>
      </c>
      <c r="N33" s="25" t="s">
        <v>56</v>
      </c>
      <c r="O33" s="25" t="s">
        <v>55</v>
      </c>
      <c r="P33" s="36" t="s">
        <v>52</v>
      </c>
      <c r="Q33" s="36" t="s">
        <v>54</v>
      </c>
      <c r="R33" s="36" t="s">
        <v>52</v>
      </c>
      <c r="S33" s="36" t="s">
        <v>55</v>
      </c>
      <c r="T33" s="36" t="s">
        <v>55</v>
      </c>
      <c r="U33" s="36" t="s">
        <v>52</v>
      </c>
      <c r="V33" s="36" t="s">
        <v>54</v>
      </c>
      <c r="W33" s="36" t="s">
        <v>54</v>
      </c>
      <c r="X33" s="36" t="s">
        <v>54</v>
      </c>
      <c r="Y33" s="36" t="s">
        <v>53</v>
      </c>
      <c r="Z33" s="36" t="s">
        <v>53</v>
      </c>
      <c r="AA33" s="36" t="s">
        <v>56</v>
      </c>
      <c r="AB33" s="36" t="s">
        <v>56</v>
      </c>
      <c r="AC33" s="36" t="s">
        <v>56</v>
      </c>
      <c r="AD33" s="36" t="s">
        <v>52</v>
      </c>
      <c r="AE33" s="36" t="s">
        <v>54</v>
      </c>
      <c r="AF33" s="36" t="s">
        <v>53</v>
      </c>
      <c r="AG33" s="46"/>
      <c r="AH33" s="10"/>
    </row>
    <row r="34" spans="1:35" x14ac:dyDescent="0.2">
      <c r="A34" s="105" t="s">
        <v>141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37"/>
      <c r="AG34" s="38" t="s">
        <v>54</v>
      </c>
      <c r="AH34" s="2"/>
    </row>
    <row r="35" spans="1:35" x14ac:dyDescent="0.2">
      <c r="AD35" s="9"/>
      <c r="AE35" s="1"/>
      <c r="AF35"/>
      <c r="AG35"/>
      <c r="AH35"/>
    </row>
    <row r="36" spans="1:35" x14ac:dyDescent="0.2">
      <c r="A36" s="48"/>
      <c r="B36" s="48"/>
      <c r="C36" s="49"/>
      <c r="D36" s="49" t="s">
        <v>59</v>
      </c>
      <c r="E36" s="49"/>
      <c r="F36" s="49"/>
      <c r="G36" s="49"/>
      <c r="R36" s="2" t="s">
        <v>49</v>
      </c>
      <c r="AC36" s="2" t="s">
        <v>57</v>
      </c>
      <c r="AG36" s="9"/>
      <c r="AH36" s="2"/>
    </row>
    <row r="37" spans="1:35" x14ac:dyDescent="0.2">
      <c r="O37" s="41"/>
      <c r="P37" s="41"/>
      <c r="Q37" s="41"/>
      <c r="R37" s="41" t="s">
        <v>50</v>
      </c>
      <c r="S37" s="41"/>
      <c r="T37" s="41"/>
      <c r="U37" s="41"/>
      <c r="AC37" s="41" t="s">
        <v>58</v>
      </c>
      <c r="AD37" s="41"/>
      <c r="AG37" s="2"/>
      <c r="AH37" s="2"/>
      <c r="AI37" s="2"/>
    </row>
    <row r="38" spans="1:35" x14ac:dyDescent="0.2">
      <c r="A38" s="47"/>
      <c r="AD38" s="9"/>
      <c r="AE38" s="1"/>
      <c r="AF38"/>
      <c r="AG38"/>
      <c r="AH38"/>
    </row>
    <row r="39" spans="1:35" x14ac:dyDescent="0.2">
      <c r="C39" s="2" t="s">
        <v>51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L43" sqref="L4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20.100000000000001" customHeight="1" x14ac:dyDescent="0.2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20.100000000000001" customHeight="1" x14ac:dyDescent="0.2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39</v>
      </c>
      <c r="AH3" s="10"/>
    </row>
    <row r="4" spans="1:34" s="5" customFormat="1" ht="20.100000000000001" customHeight="1" x14ac:dyDescent="0.2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[1]Agosto!$J$5</f>
        <v>20.88</v>
      </c>
      <c r="C5" s="17">
        <f>[1]Agosto!$J$6</f>
        <v>25.56</v>
      </c>
      <c r="D5" s="17">
        <f>[1]Agosto!$J$7</f>
        <v>29.52</v>
      </c>
      <c r="E5" s="17">
        <f>[1]Agosto!$J$8</f>
        <v>28.08</v>
      </c>
      <c r="F5" s="17">
        <f>[1]Agosto!$J$9</f>
        <v>21.96</v>
      </c>
      <c r="G5" s="17">
        <f>[1]Agosto!$J$10</f>
        <v>24.840000000000003</v>
      </c>
      <c r="H5" s="17">
        <f>[1]Agosto!$J$11</f>
        <v>24.48</v>
      </c>
      <c r="I5" s="17">
        <f>[1]Agosto!$J$12</f>
        <v>27</v>
      </c>
      <c r="J5" s="17">
        <f>[1]Agosto!$J$13</f>
        <v>29.880000000000003</v>
      </c>
      <c r="K5" s="17">
        <f>[1]Agosto!$J$14</f>
        <v>36.72</v>
      </c>
      <c r="L5" s="17">
        <f>[1]Agosto!$J$15</f>
        <v>24.48</v>
      </c>
      <c r="M5" s="17">
        <f>[1]Agosto!$J$16</f>
        <v>26.28</v>
      </c>
      <c r="N5" s="17">
        <f>[1]Agosto!$J$17</f>
        <v>43.92</v>
      </c>
      <c r="O5" s="17">
        <f>[1]Agosto!$J$18</f>
        <v>33.840000000000003</v>
      </c>
      <c r="P5" s="17">
        <f>[1]Agosto!$J$19</f>
        <v>25.2</v>
      </c>
      <c r="Q5" s="17">
        <f>[1]Agosto!$J$20</f>
        <v>32.4</v>
      </c>
      <c r="R5" s="17">
        <f>[1]Agosto!$J$21</f>
        <v>26.64</v>
      </c>
      <c r="S5" s="17">
        <f>[1]Agosto!$J$22</f>
        <v>29.880000000000003</v>
      </c>
      <c r="T5" s="17">
        <f>[1]Agosto!$J$23</f>
        <v>27.720000000000002</v>
      </c>
      <c r="U5" s="17">
        <f>[1]Agosto!$J$24</f>
        <v>23.759999999999998</v>
      </c>
      <c r="V5" s="17">
        <f>[1]Agosto!$J$25</f>
        <v>35.28</v>
      </c>
      <c r="W5" s="17">
        <f>[1]Agosto!$J$26</f>
        <v>24.840000000000003</v>
      </c>
      <c r="X5" s="17">
        <f>[1]Agosto!$J$27</f>
        <v>34.92</v>
      </c>
      <c r="Y5" s="17">
        <f>[1]Agosto!$J$28</f>
        <v>36.36</v>
      </c>
      <c r="Z5" s="17">
        <f>[1]Agosto!$J$29</f>
        <v>39.24</v>
      </c>
      <c r="AA5" s="17">
        <f>[1]Agosto!$J$30</f>
        <v>36.72</v>
      </c>
      <c r="AB5" s="17">
        <f>[1]Agosto!$J$31</f>
        <v>27</v>
      </c>
      <c r="AC5" s="17">
        <f>[1]Agosto!$J$32</f>
        <v>14.76</v>
      </c>
      <c r="AD5" s="17">
        <f>[1]Agosto!$J$33</f>
        <v>16.559999999999999</v>
      </c>
      <c r="AE5" s="17">
        <f>[1]Agosto!$J$34</f>
        <v>25.2</v>
      </c>
      <c r="AF5" s="17">
        <f>[1]Agosto!$J$35</f>
        <v>41.76</v>
      </c>
      <c r="AG5" s="27">
        <f>MAX(B5:AF5)</f>
        <v>43.92</v>
      </c>
      <c r="AH5" s="10"/>
    </row>
    <row r="6" spans="1:34" s="1" customFormat="1" ht="17.100000000000001" customHeight="1" x14ac:dyDescent="0.2">
      <c r="A6" s="15" t="s">
        <v>0</v>
      </c>
      <c r="B6" s="17">
        <f>[2]Agosto!$J$5</f>
        <v>30.96</v>
      </c>
      <c r="C6" s="17">
        <f>[2]Agosto!$J$6</f>
        <v>37.800000000000004</v>
      </c>
      <c r="D6" s="17">
        <f>[2]Agosto!$J$7</f>
        <v>52.56</v>
      </c>
      <c r="E6" s="17">
        <f>[2]Agosto!$J$8</f>
        <v>37.080000000000005</v>
      </c>
      <c r="F6" s="17">
        <f>[2]Agosto!$J$9</f>
        <v>32.04</v>
      </c>
      <c r="G6" s="17">
        <f>[2]Agosto!$J$10</f>
        <v>36.72</v>
      </c>
      <c r="H6" s="17">
        <f>[2]Agosto!$J$11</f>
        <v>26.28</v>
      </c>
      <c r="I6" s="17">
        <f>[2]Agosto!$J$12</f>
        <v>32.76</v>
      </c>
      <c r="J6" s="17">
        <f>[2]Agosto!$J$13</f>
        <v>33.840000000000003</v>
      </c>
      <c r="K6" s="17">
        <f>[2]Agosto!$J$14</f>
        <v>33.480000000000004</v>
      </c>
      <c r="L6" s="17">
        <f>[2]Agosto!$J$15</f>
        <v>32.04</v>
      </c>
      <c r="M6" s="17">
        <f>[2]Agosto!$J$16</f>
        <v>38.159999999999997</v>
      </c>
      <c r="N6" s="17">
        <f>[2]Agosto!$J$17</f>
        <v>56.519999999999996</v>
      </c>
      <c r="O6" s="17">
        <f>[2]Agosto!$J$18</f>
        <v>43.56</v>
      </c>
      <c r="P6" s="17">
        <f>[2]Agosto!$J$19</f>
        <v>28.44</v>
      </c>
      <c r="Q6" s="17">
        <f>[2]Agosto!$J$20</f>
        <v>28.44</v>
      </c>
      <c r="R6" s="17">
        <f>[2]Agosto!$J$21</f>
        <v>24.840000000000003</v>
      </c>
      <c r="S6" s="17">
        <f>[2]Agosto!$J$22</f>
        <v>25.2</v>
      </c>
      <c r="T6" s="17">
        <f>[2]Agosto!$J$23</f>
        <v>23.759999999999998</v>
      </c>
      <c r="U6" s="17">
        <f>[2]Agosto!$J$24</f>
        <v>28.44</v>
      </c>
      <c r="V6" s="17">
        <f>[2]Agosto!$J$25</f>
        <v>37.440000000000005</v>
      </c>
      <c r="W6" s="17">
        <f>[2]Agosto!$J$26</f>
        <v>32.04</v>
      </c>
      <c r="X6" s="17">
        <f>[2]Agosto!$J$27</f>
        <v>38.880000000000003</v>
      </c>
      <c r="Y6" s="17">
        <f>[2]Agosto!$J$28</f>
        <v>50.4</v>
      </c>
      <c r="Z6" s="17">
        <f>[2]Agosto!$J$29</f>
        <v>36</v>
      </c>
      <c r="AA6" s="17">
        <f>[2]Agosto!$J$30</f>
        <v>33.480000000000004</v>
      </c>
      <c r="AB6" s="17">
        <f>[2]Agosto!$J$31</f>
        <v>25.2</v>
      </c>
      <c r="AC6" s="17">
        <f>[2]Agosto!$J$32</f>
        <v>15.120000000000001</v>
      </c>
      <c r="AD6" s="17">
        <f>[2]Agosto!$J$33</f>
        <v>20.52</v>
      </c>
      <c r="AE6" s="17">
        <f>[2]Agosto!$J$34</f>
        <v>35.28</v>
      </c>
      <c r="AF6" s="17">
        <f>[2]Agosto!$J$35</f>
        <v>47.519999999999996</v>
      </c>
      <c r="AG6" s="28">
        <f>MAX(B6:AF6)</f>
        <v>56.519999999999996</v>
      </c>
      <c r="AH6" s="2"/>
    </row>
    <row r="7" spans="1:34" ht="17.100000000000001" customHeight="1" x14ac:dyDescent="0.2">
      <c r="A7" s="15" t="s">
        <v>1</v>
      </c>
      <c r="B7" s="83" t="str">
        <f>[3]Agosto!$J$5</f>
        <v>*</v>
      </c>
      <c r="C7" s="83" t="str">
        <f>[3]Agosto!$J$6</f>
        <v>*</v>
      </c>
      <c r="D7" s="83" t="str">
        <f>[3]Agosto!$J$7</f>
        <v>*</v>
      </c>
      <c r="E7" s="83" t="str">
        <f>[3]Agosto!$J$8</f>
        <v>*</v>
      </c>
      <c r="F7" s="83" t="str">
        <f>[3]Agosto!$J$9</f>
        <v>*</v>
      </c>
      <c r="G7" s="83" t="str">
        <f>[3]Agosto!$J$10</f>
        <v>*</v>
      </c>
      <c r="H7" s="83" t="str">
        <f>[3]Agosto!$J$11</f>
        <v>*</v>
      </c>
      <c r="I7" s="83" t="str">
        <f>[3]Agosto!$J$12</f>
        <v>*</v>
      </c>
      <c r="J7" s="83" t="str">
        <f>[3]Agosto!$J$13</f>
        <v>*</v>
      </c>
      <c r="K7" s="83" t="str">
        <f>[3]Agosto!$J$14</f>
        <v>*</v>
      </c>
      <c r="L7" s="83" t="str">
        <f>[3]Agosto!$J$15</f>
        <v>*</v>
      </c>
      <c r="M7" s="83" t="str">
        <f>[3]Agosto!$J$16</f>
        <v>*</v>
      </c>
      <c r="N7" s="83" t="str">
        <f>[3]Agosto!$J$17</f>
        <v>*</v>
      </c>
      <c r="O7" s="83" t="str">
        <f>[3]Agosto!$J$18</f>
        <v>*</v>
      </c>
      <c r="P7" s="83" t="str">
        <f>[3]Agosto!$J$19</f>
        <v>*</v>
      </c>
      <c r="Q7" s="83" t="str">
        <f>[3]Agosto!$J$20</f>
        <v>*</v>
      </c>
      <c r="R7" s="83" t="str">
        <f>[3]Agosto!$J$21</f>
        <v>*</v>
      </c>
      <c r="S7" s="83" t="str">
        <f>[3]Agosto!$J$22</f>
        <v>*</v>
      </c>
      <c r="T7" s="83" t="str">
        <f>[3]Agosto!$J$23</f>
        <v>*</v>
      </c>
      <c r="U7" s="83" t="str">
        <f>[3]Agosto!$J$24</f>
        <v>*</v>
      </c>
      <c r="V7" s="83" t="str">
        <f>[3]Agosto!$J$25</f>
        <v>*</v>
      </c>
      <c r="W7" s="83" t="str">
        <f>[3]Agosto!$J$26</f>
        <v>*</v>
      </c>
      <c r="X7" s="83" t="str">
        <f>[3]Agosto!$J$27</f>
        <v>*</v>
      </c>
      <c r="Y7" s="17" t="str">
        <f>[3]Agosto!$J$28</f>
        <v>*</v>
      </c>
      <c r="Z7" s="17">
        <f>[3]Agosto!$J$29</f>
        <v>36.72</v>
      </c>
      <c r="AA7" s="17">
        <f>[3]Agosto!$J$30</f>
        <v>39.96</v>
      </c>
      <c r="AB7" s="17">
        <f>[3]Agosto!$J$31</f>
        <v>28.08</v>
      </c>
      <c r="AC7" s="17">
        <f>[3]Agosto!$J$32</f>
        <v>21.96</v>
      </c>
      <c r="AD7" s="17">
        <f>[3]Agosto!$J$33</f>
        <v>16.2</v>
      </c>
      <c r="AE7" s="17">
        <f>[3]Agosto!$J$34</f>
        <v>27</v>
      </c>
      <c r="AF7" s="17">
        <f>[3]Agosto!$J$35</f>
        <v>31.319999999999997</v>
      </c>
      <c r="AG7" s="28">
        <f>MAX(B7:AF7)</f>
        <v>39.96</v>
      </c>
      <c r="AH7" s="2"/>
    </row>
    <row r="8" spans="1:34" ht="17.100000000000001" customHeight="1" x14ac:dyDescent="0.2">
      <c r="A8" s="15" t="s">
        <v>79</v>
      </c>
      <c r="B8" s="17">
        <f>[4]Agosto!$J$5</f>
        <v>27.720000000000002</v>
      </c>
      <c r="C8" s="17">
        <f>[4]Agosto!$J$6</f>
        <v>29.52</v>
      </c>
      <c r="D8" s="17">
        <f>[4]Agosto!$J$7</f>
        <v>30.240000000000002</v>
      </c>
      <c r="E8" s="17">
        <f>[4]Agosto!$J$8</f>
        <v>42.84</v>
      </c>
      <c r="F8" s="17">
        <f>[4]Agosto!$J$9</f>
        <v>43.92</v>
      </c>
      <c r="G8" s="17">
        <f>[4]Agosto!$J$10</f>
        <v>41.76</v>
      </c>
      <c r="H8" s="17">
        <f>[4]Agosto!$J$11</f>
        <v>28.44</v>
      </c>
      <c r="I8" s="17">
        <f>[4]Agosto!$J$12</f>
        <v>21.6</v>
      </c>
      <c r="J8" s="17">
        <f>[4]Agosto!$J$13</f>
        <v>40.680000000000007</v>
      </c>
      <c r="K8" s="17">
        <f>[4]Agosto!$J$14</f>
        <v>37.440000000000005</v>
      </c>
      <c r="L8" s="17">
        <f>[4]Agosto!$J$15</f>
        <v>30.96</v>
      </c>
      <c r="M8" s="17">
        <f>[4]Agosto!$J$16</f>
        <v>32.04</v>
      </c>
      <c r="N8" s="17">
        <f>[4]Agosto!$J$17</f>
        <v>38.519999999999996</v>
      </c>
      <c r="O8" s="17">
        <f>[4]Agosto!$J$18</f>
        <v>42.12</v>
      </c>
      <c r="P8" s="17">
        <f>[4]Agosto!$J$19</f>
        <v>41.4</v>
      </c>
      <c r="Q8" s="17">
        <f>[4]Agosto!$J$20</f>
        <v>29.880000000000003</v>
      </c>
      <c r="R8" s="17">
        <f>[4]Agosto!$J$21</f>
        <v>30.96</v>
      </c>
      <c r="S8" s="17">
        <f>[4]Agosto!$J$22</f>
        <v>28.08</v>
      </c>
      <c r="T8" s="17">
        <f>[4]Agosto!$J$23</f>
        <v>28.8</v>
      </c>
      <c r="U8" s="17">
        <f>[4]Agosto!$J$24</f>
        <v>27.720000000000002</v>
      </c>
      <c r="V8" s="17">
        <f>[4]Agosto!$J$25</f>
        <v>37.800000000000004</v>
      </c>
      <c r="W8" s="17">
        <f>[4]Agosto!$J$26</f>
        <v>25.2</v>
      </c>
      <c r="X8" s="17">
        <f>[4]Agosto!$J$27</f>
        <v>37.440000000000005</v>
      </c>
      <c r="Y8" s="17">
        <f>[4]Agosto!$J$28</f>
        <v>43.2</v>
      </c>
      <c r="Z8" s="17">
        <f>[4]Agosto!$J$29</f>
        <v>43.92</v>
      </c>
      <c r="AA8" s="17">
        <f>[4]Agosto!$J$30</f>
        <v>48.96</v>
      </c>
      <c r="AB8" s="17">
        <f>[4]Agosto!$J$31</f>
        <v>34.56</v>
      </c>
      <c r="AC8" s="17">
        <f>[4]Agosto!$J$32</f>
        <v>25.56</v>
      </c>
      <c r="AD8" s="17">
        <f>[4]Agosto!$J$33</f>
        <v>32.76</v>
      </c>
      <c r="AE8" s="17">
        <f>[4]Agosto!$J$34</f>
        <v>33.840000000000003</v>
      </c>
      <c r="AF8" s="17">
        <f>[4]Agosto!$J$35</f>
        <v>49.680000000000007</v>
      </c>
      <c r="AG8" s="28">
        <f t="shared" ref="AG8:AG17" si="1">MAX(B8:AF8)</f>
        <v>49.680000000000007</v>
      </c>
      <c r="AH8" s="2"/>
    </row>
    <row r="9" spans="1:34" ht="17.100000000000001" customHeight="1" x14ac:dyDescent="0.2">
      <c r="A9" s="15" t="s">
        <v>45</v>
      </c>
      <c r="B9" s="17">
        <f>[5]Agosto!$J$5</f>
        <v>27</v>
      </c>
      <c r="C9" s="17">
        <f>[5]Agosto!$J$6</f>
        <v>36</v>
      </c>
      <c r="D9" s="17">
        <f>[5]Agosto!$J$7</f>
        <v>41.04</v>
      </c>
      <c r="E9" s="17">
        <f>[5]Agosto!$J$8</f>
        <v>36.72</v>
      </c>
      <c r="F9" s="17">
        <f>[5]Agosto!$J$9</f>
        <v>36.72</v>
      </c>
      <c r="G9" s="17">
        <f>[5]Agosto!$J$10</f>
        <v>35.64</v>
      </c>
      <c r="H9" s="17">
        <f>[5]Agosto!$J$11</f>
        <v>30.96</v>
      </c>
      <c r="I9" s="17">
        <f>[5]Agosto!$J$12</f>
        <v>32.4</v>
      </c>
      <c r="J9" s="17">
        <f>[5]Agosto!$J$13</f>
        <v>21.96</v>
      </c>
      <c r="K9" s="17">
        <f>[5]Agosto!$J$14</f>
        <v>21.96</v>
      </c>
      <c r="L9" s="17">
        <f>[5]Agosto!$J$15</f>
        <v>23.400000000000002</v>
      </c>
      <c r="M9" s="17">
        <f>[5]Agosto!$J$16</f>
        <v>28.08</v>
      </c>
      <c r="N9" s="17">
        <f>[5]Agosto!$J$17</f>
        <v>50.4</v>
      </c>
      <c r="O9" s="17">
        <f>[5]Agosto!$J$18</f>
        <v>23.040000000000003</v>
      </c>
      <c r="P9" s="17">
        <f>[5]Agosto!$J$19</f>
        <v>24.12</v>
      </c>
      <c r="Q9" s="17">
        <f>[5]Agosto!$J$20</f>
        <v>18.36</v>
      </c>
      <c r="R9" s="17">
        <f>[5]Agosto!$J$21</f>
        <v>41.76</v>
      </c>
      <c r="S9" s="17">
        <f>[5]Agosto!$J$22</f>
        <v>25.92</v>
      </c>
      <c r="T9" s="17">
        <f>[5]Agosto!$J$23</f>
        <v>16.559999999999999</v>
      </c>
      <c r="U9" s="17">
        <f>[5]Agosto!$J$24</f>
        <v>24.12</v>
      </c>
      <c r="V9" s="17">
        <f>[5]Agosto!$J$25</f>
        <v>32.4</v>
      </c>
      <c r="W9" s="17">
        <f>[5]Agosto!$J$26</f>
        <v>28.44</v>
      </c>
      <c r="X9" s="17">
        <f>[5]Agosto!$J$27</f>
        <v>41.04</v>
      </c>
      <c r="Y9" s="17">
        <f>[5]Agosto!$J$28</f>
        <v>37.800000000000004</v>
      </c>
      <c r="Z9" s="17">
        <f>[5]Agosto!$J$29</f>
        <v>36.36</v>
      </c>
      <c r="AA9" s="17">
        <f>[5]Agosto!$J$30</f>
        <v>35.64</v>
      </c>
      <c r="AB9" s="17">
        <f>[5]Agosto!$J$31</f>
        <v>18.36</v>
      </c>
      <c r="AC9" s="17">
        <f>[5]Agosto!$J$32</f>
        <v>14.04</v>
      </c>
      <c r="AD9" s="17">
        <f>[5]Agosto!$J$33</f>
        <v>17.64</v>
      </c>
      <c r="AE9" s="17">
        <f>[5]Agosto!$J$34</f>
        <v>39.6</v>
      </c>
      <c r="AF9" s="17">
        <f>[5]Agosto!$J$35</f>
        <v>38.159999999999997</v>
      </c>
      <c r="AG9" s="28">
        <f t="shared" si="1"/>
        <v>50.4</v>
      </c>
      <c r="AH9" s="2"/>
    </row>
    <row r="10" spans="1:34" ht="17.100000000000001" customHeight="1" x14ac:dyDescent="0.2">
      <c r="A10" s="15" t="s">
        <v>2</v>
      </c>
      <c r="B10" s="17">
        <f>[6]Agosto!$J$5</f>
        <v>32.76</v>
      </c>
      <c r="C10" s="17">
        <f>[6]Agosto!$J$6</f>
        <v>30.96</v>
      </c>
      <c r="D10" s="17">
        <f>[6]Agosto!$J$7</f>
        <v>46.440000000000005</v>
      </c>
      <c r="E10" s="17">
        <f>[6]Agosto!$J$8</f>
        <v>33.840000000000003</v>
      </c>
      <c r="F10" s="17">
        <f>[6]Agosto!$J$9</f>
        <v>28.08</v>
      </c>
      <c r="G10" s="17">
        <f>[6]Agosto!$J$10</f>
        <v>52.56</v>
      </c>
      <c r="H10" s="17">
        <f>[6]Agosto!$J$11</f>
        <v>34.200000000000003</v>
      </c>
      <c r="I10" s="17">
        <f>[6]Agosto!$J$12</f>
        <v>28.44</v>
      </c>
      <c r="J10" s="17">
        <f>[6]Agosto!$J$13</f>
        <v>39.24</v>
      </c>
      <c r="K10" s="17">
        <f>[6]Agosto!$J$14</f>
        <v>38.880000000000003</v>
      </c>
      <c r="L10" s="17">
        <f>[6]Agosto!$J$15</f>
        <v>31.680000000000003</v>
      </c>
      <c r="M10" s="17">
        <f>[6]Agosto!$J$16</f>
        <v>28.8</v>
      </c>
      <c r="N10" s="17">
        <f>[6]Agosto!$J$17</f>
        <v>51.12</v>
      </c>
      <c r="O10" s="17">
        <f>[6]Agosto!$J$18</f>
        <v>42.480000000000004</v>
      </c>
      <c r="P10" s="17">
        <f>[6]Agosto!$J$19</f>
        <v>43.56</v>
      </c>
      <c r="Q10" s="17">
        <f>[6]Agosto!$J$20</f>
        <v>37.080000000000005</v>
      </c>
      <c r="R10" s="17">
        <f>[6]Agosto!$J$21</f>
        <v>43.2</v>
      </c>
      <c r="S10" s="17">
        <f>[6]Agosto!$J$22</f>
        <v>40.32</v>
      </c>
      <c r="T10" s="17">
        <f>[6]Agosto!$J$23</f>
        <v>39.96</v>
      </c>
      <c r="U10" s="17">
        <f>[6]Agosto!$J$24</f>
        <v>36.36</v>
      </c>
      <c r="V10" s="17">
        <f>[6]Agosto!$J$25</f>
        <v>43.56</v>
      </c>
      <c r="W10" s="17">
        <f>[6]Agosto!$J$26</f>
        <v>37.800000000000004</v>
      </c>
      <c r="X10" s="17">
        <f>[6]Agosto!$J$27</f>
        <v>34.56</v>
      </c>
      <c r="Y10" s="17">
        <f>[6]Agosto!$J$28</f>
        <v>50.4</v>
      </c>
      <c r="Z10" s="17">
        <f>[6]Agosto!$J$29</f>
        <v>46.440000000000005</v>
      </c>
      <c r="AA10" s="17">
        <f>[6]Agosto!$J$30</f>
        <v>50.76</v>
      </c>
      <c r="AB10" s="17">
        <f>[6]Agosto!$J$31</f>
        <v>37.080000000000005</v>
      </c>
      <c r="AC10" s="17">
        <f>[6]Agosto!$J$32</f>
        <v>25.56</v>
      </c>
      <c r="AD10" s="17">
        <f>[6]Agosto!$J$33</f>
        <v>30.240000000000002</v>
      </c>
      <c r="AE10" s="17">
        <f>[6]Agosto!$J$34</f>
        <v>44.64</v>
      </c>
      <c r="AF10" s="17">
        <f>[6]Agosto!$J$35</f>
        <v>34.92</v>
      </c>
      <c r="AG10" s="28">
        <f t="shared" si="1"/>
        <v>52.56</v>
      </c>
      <c r="AH10" s="2" t="s">
        <v>51</v>
      </c>
    </row>
    <row r="11" spans="1:34" ht="17.100000000000001" customHeight="1" x14ac:dyDescent="0.2">
      <c r="A11" s="15" t="s">
        <v>3</v>
      </c>
      <c r="B11" s="17">
        <f>[7]Agosto!$J$5</f>
        <v>18</v>
      </c>
      <c r="C11" s="17">
        <f>[7]Agosto!$J$6</f>
        <v>23.759999999999998</v>
      </c>
      <c r="D11" s="17">
        <f>[7]Agosto!$J$7</f>
        <v>27.36</v>
      </c>
      <c r="E11" s="17">
        <f>[7]Agosto!$J$8</f>
        <v>23.400000000000002</v>
      </c>
      <c r="F11" s="17">
        <f>[7]Agosto!$J$9</f>
        <v>28.08</v>
      </c>
      <c r="G11" s="17">
        <f>[7]Agosto!$J$10</f>
        <v>33.480000000000004</v>
      </c>
      <c r="H11" s="17">
        <f>[7]Agosto!$J$11</f>
        <v>23.400000000000002</v>
      </c>
      <c r="I11" s="17">
        <f>[7]Agosto!$J$12</f>
        <v>39.6</v>
      </c>
      <c r="J11" s="17">
        <f>[7]Agosto!$J$13</f>
        <v>31.680000000000003</v>
      </c>
      <c r="K11" s="17">
        <f>[7]Agosto!$J$14</f>
        <v>26.28</v>
      </c>
      <c r="L11" s="17">
        <f>[7]Agosto!$J$15</f>
        <v>34.56</v>
      </c>
      <c r="M11" s="17">
        <f>[7]Agosto!$J$16</f>
        <v>21.96</v>
      </c>
      <c r="N11" s="17">
        <f>[7]Agosto!$J$17</f>
        <v>32.04</v>
      </c>
      <c r="O11" s="17">
        <f>[7]Agosto!$J$18</f>
        <v>28.44</v>
      </c>
      <c r="P11" s="17">
        <f>[7]Agosto!$J$19</f>
        <v>28.8</v>
      </c>
      <c r="Q11" s="17">
        <f>[7]Agosto!$J$20</f>
        <v>35.64</v>
      </c>
      <c r="R11" s="17">
        <f>[7]Agosto!$J$21</f>
        <v>37.080000000000005</v>
      </c>
      <c r="S11" s="17">
        <f>[7]Agosto!$J$22</f>
        <v>33.840000000000003</v>
      </c>
      <c r="T11" s="17">
        <f>[7]Agosto!$J$23</f>
        <v>28.8</v>
      </c>
      <c r="U11" s="17">
        <f>[7]Agosto!$J$24</f>
        <v>29.16</v>
      </c>
      <c r="V11" s="17">
        <f>[7]Agosto!$J$25</f>
        <v>31.680000000000003</v>
      </c>
      <c r="W11" s="17">
        <f>[7]Agosto!$J$26</f>
        <v>25.56</v>
      </c>
      <c r="X11" s="17">
        <f>[7]Agosto!$J$27</f>
        <v>30.240000000000002</v>
      </c>
      <c r="Y11" s="17">
        <f>[7]Agosto!$J$28</f>
        <v>37.440000000000005</v>
      </c>
      <c r="Z11" s="17">
        <f>[7]Agosto!$J$29</f>
        <v>32.76</v>
      </c>
      <c r="AA11" s="17">
        <f>[7]Agosto!$J$30</f>
        <v>29.880000000000003</v>
      </c>
      <c r="AB11" s="17">
        <f>[7]Agosto!$J$31</f>
        <v>23.400000000000002</v>
      </c>
      <c r="AC11" s="17">
        <f>[7]Agosto!$J$32</f>
        <v>18.720000000000002</v>
      </c>
      <c r="AD11" s="17">
        <f>[7]Agosto!$J$33</f>
        <v>22.32</v>
      </c>
      <c r="AE11" s="17">
        <f>[7]Agosto!$J$34</f>
        <v>31.680000000000003</v>
      </c>
      <c r="AF11" s="17">
        <f>[7]Agosto!$J$35</f>
        <v>36</v>
      </c>
      <c r="AG11" s="28">
        <f>MAX(B11:AF11)</f>
        <v>39.6</v>
      </c>
      <c r="AH11" s="2"/>
    </row>
    <row r="12" spans="1:34" ht="17.100000000000001" customHeight="1" x14ac:dyDescent="0.2">
      <c r="A12" s="15" t="s">
        <v>4</v>
      </c>
      <c r="B12" s="17">
        <f>[8]Agosto!$J$5</f>
        <v>23.040000000000003</v>
      </c>
      <c r="C12" s="17">
        <f>[8]Agosto!$J$6</f>
        <v>27</v>
      </c>
      <c r="D12" s="17">
        <f>[8]Agosto!$J$7</f>
        <v>32.76</v>
      </c>
      <c r="E12" s="17">
        <f>[8]Agosto!$J$8</f>
        <v>39.6</v>
      </c>
      <c r="F12" s="17">
        <f>[8]Agosto!$J$9</f>
        <v>33.480000000000004</v>
      </c>
      <c r="G12" s="17">
        <f>[8]Agosto!$J$10</f>
        <v>39.24</v>
      </c>
      <c r="H12" s="17">
        <f>[8]Agosto!$J$11</f>
        <v>37.080000000000005</v>
      </c>
      <c r="I12" s="17">
        <f>[8]Agosto!$J$12</f>
        <v>42.84</v>
      </c>
      <c r="J12" s="17">
        <f>[8]Agosto!$J$13</f>
        <v>42.12</v>
      </c>
      <c r="K12" s="17">
        <f>[8]Agosto!$J$14</f>
        <v>35.28</v>
      </c>
      <c r="L12" s="17">
        <f>[8]Agosto!$J$15</f>
        <v>32.04</v>
      </c>
      <c r="M12" s="17">
        <f>[8]Agosto!$J$16</f>
        <v>21.96</v>
      </c>
      <c r="N12" s="17">
        <f>[8]Agosto!$J$17</f>
        <v>51.480000000000004</v>
      </c>
      <c r="O12" s="17">
        <f>[8]Agosto!$J$18</f>
        <v>28.08</v>
      </c>
      <c r="P12" s="17">
        <f>[8]Agosto!$J$19</f>
        <v>38.519999999999996</v>
      </c>
      <c r="Q12" s="17">
        <f>[8]Agosto!$J$20</f>
        <v>45.72</v>
      </c>
      <c r="R12" s="17">
        <f>[8]Agosto!$J$21</f>
        <v>44.28</v>
      </c>
      <c r="S12" s="17">
        <f>[8]Agosto!$J$22</f>
        <v>35.28</v>
      </c>
      <c r="T12" s="17">
        <f>[8]Agosto!$J$23</f>
        <v>38.159999999999997</v>
      </c>
      <c r="U12" s="17">
        <f>[8]Agosto!$J$24</f>
        <v>33.840000000000003</v>
      </c>
      <c r="V12" s="17">
        <f>[8]Agosto!$J$25</f>
        <v>46.440000000000005</v>
      </c>
      <c r="W12" s="17">
        <f>[8]Agosto!$J$26</f>
        <v>27</v>
      </c>
      <c r="X12" s="17">
        <f>[8]Agosto!$J$27</f>
        <v>40.32</v>
      </c>
      <c r="Y12" s="17">
        <f>[8]Agosto!$J$28</f>
        <v>34.92</v>
      </c>
      <c r="Z12" s="17">
        <f>[8]Agosto!$J$29</f>
        <v>45.36</v>
      </c>
      <c r="AA12" s="17">
        <f>[8]Agosto!$J$30</f>
        <v>24.840000000000003</v>
      </c>
      <c r="AB12" s="17">
        <f>[8]Agosto!$J$31</f>
        <v>38.519999999999996</v>
      </c>
      <c r="AC12" s="17">
        <f>[8]Agosto!$J$32</f>
        <v>34.56</v>
      </c>
      <c r="AD12" s="17">
        <f>[8]Agosto!$J$33</f>
        <v>30.96</v>
      </c>
      <c r="AE12" s="17">
        <f>[8]Agosto!$J$34</f>
        <v>36.36</v>
      </c>
      <c r="AF12" s="17">
        <f>[8]Agosto!$J$35</f>
        <v>43.2</v>
      </c>
      <c r="AG12" s="28">
        <f t="shared" si="1"/>
        <v>51.480000000000004</v>
      </c>
      <c r="AH12" s="2"/>
    </row>
    <row r="13" spans="1:34" ht="17.100000000000001" customHeight="1" x14ac:dyDescent="0.2">
      <c r="A13" s="15" t="s">
        <v>5</v>
      </c>
      <c r="B13" s="17">
        <f>[9]Agosto!$J$5</f>
        <v>19.079999999999998</v>
      </c>
      <c r="C13" s="17">
        <f>[9]Agosto!$J$6</f>
        <v>19.079999999999998</v>
      </c>
      <c r="D13" s="17">
        <f>[9]Agosto!$J$7</f>
        <v>17.64</v>
      </c>
      <c r="E13" s="17">
        <f>[9]Agosto!$J$8</f>
        <v>12.96</v>
      </c>
      <c r="F13" s="17">
        <f>[9]Agosto!$J$9</f>
        <v>47.16</v>
      </c>
      <c r="G13" s="17">
        <f>[9]Agosto!$J$10</f>
        <v>24.12</v>
      </c>
      <c r="H13" s="17">
        <f>[9]Agosto!$J$11</f>
        <v>23.759999999999998</v>
      </c>
      <c r="I13" s="17">
        <f>[9]Agosto!$J$12</f>
        <v>62.639999999999993</v>
      </c>
      <c r="J13" s="17">
        <f>[9]Agosto!$J$13</f>
        <v>23.400000000000002</v>
      </c>
      <c r="K13" s="17">
        <f>[9]Agosto!$J$14</f>
        <v>21.240000000000002</v>
      </c>
      <c r="L13" s="17">
        <f>[9]Agosto!$J$15</f>
        <v>18.720000000000002</v>
      </c>
      <c r="M13" s="17">
        <f>[9]Agosto!$J$16</f>
        <v>18</v>
      </c>
      <c r="N13" s="17">
        <f>[9]Agosto!$J$17</f>
        <v>60.12</v>
      </c>
      <c r="O13" s="17">
        <f>[9]Agosto!$J$18</f>
        <v>32.4</v>
      </c>
      <c r="P13" s="17">
        <f>[9]Agosto!$J$19</f>
        <v>23.759999999999998</v>
      </c>
      <c r="Q13" s="17">
        <f>[9]Agosto!$J$20</f>
        <v>24.840000000000003</v>
      </c>
      <c r="R13" s="17">
        <f>[9]Agosto!$J$21</f>
        <v>30.96</v>
      </c>
      <c r="S13" s="17">
        <f>[9]Agosto!$J$22</f>
        <v>30.96</v>
      </c>
      <c r="T13" s="17">
        <f>[9]Agosto!$J$23</f>
        <v>25.92</v>
      </c>
      <c r="U13" s="17">
        <f>[9]Agosto!$J$24</f>
        <v>29.16</v>
      </c>
      <c r="V13" s="17">
        <f>[9]Agosto!$J$25</f>
        <v>29.52</v>
      </c>
      <c r="W13" s="17">
        <f>[9]Agosto!$J$26</f>
        <v>23.400000000000002</v>
      </c>
      <c r="X13" s="17">
        <f>[9]Agosto!$J$27</f>
        <v>21.96</v>
      </c>
      <c r="Y13" s="17">
        <f>[9]Agosto!$J$28</f>
        <v>23.759999999999998</v>
      </c>
      <c r="Z13" s="17">
        <f>[9]Agosto!$J$29</f>
        <v>44.28</v>
      </c>
      <c r="AA13" s="17">
        <f>[9]Agosto!$J$30</f>
        <v>36.36</v>
      </c>
      <c r="AB13" s="17">
        <f>[9]Agosto!$J$31</f>
        <v>28.44</v>
      </c>
      <c r="AC13" s="17">
        <f>[9]Agosto!$J$32</f>
        <v>12.96</v>
      </c>
      <c r="AD13" s="17">
        <f>[9]Agosto!$J$33</f>
        <v>14.04</v>
      </c>
      <c r="AE13" s="17">
        <f>[9]Agosto!$J$34</f>
        <v>19.440000000000001</v>
      </c>
      <c r="AF13" s="17">
        <f>[9]Agosto!$J$35</f>
        <v>19.440000000000001</v>
      </c>
      <c r="AG13" s="28">
        <f t="shared" si="1"/>
        <v>62.639999999999993</v>
      </c>
      <c r="AH13" s="2"/>
    </row>
    <row r="14" spans="1:34" ht="17.100000000000001" customHeight="1" x14ac:dyDescent="0.2">
      <c r="A14" s="15" t="s">
        <v>47</v>
      </c>
      <c r="B14" s="17">
        <f>[10]Agosto!$J$5</f>
        <v>29.16</v>
      </c>
      <c r="C14" s="17">
        <f>[10]Agosto!$J$6</f>
        <v>29.16</v>
      </c>
      <c r="D14" s="17">
        <f>[10]Agosto!$J$7</f>
        <v>38.159999999999997</v>
      </c>
      <c r="E14" s="17">
        <f>[10]Agosto!$J$8</f>
        <v>33.480000000000004</v>
      </c>
      <c r="F14" s="17">
        <f>[10]Agosto!$J$9</f>
        <v>36</v>
      </c>
      <c r="G14" s="17">
        <f>[10]Agosto!$J$10</f>
        <v>39.6</v>
      </c>
      <c r="H14" s="17">
        <f>[10]Agosto!$J$11</f>
        <v>31.680000000000003</v>
      </c>
      <c r="I14" s="17">
        <f>[10]Agosto!$J$12</f>
        <v>46.800000000000004</v>
      </c>
      <c r="J14" s="17">
        <f>[10]Agosto!$J$13</f>
        <v>40.32</v>
      </c>
      <c r="K14" s="17">
        <f>[10]Agosto!$J$14</f>
        <v>36.36</v>
      </c>
      <c r="L14" s="17">
        <f>[10]Agosto!$J$15</f>
        <v>36.72</v>
      </c>
      <c r="M14" s="17">
        <f>[10]Agosto!$J$16</f>
        <v>23.040000000000003</v>
      </c>
      <c r="N14" s="17">
        <f>[10]Agosto!$J$17</f>
        <v>39.6</v>
      </c>
      <c r="O14" s="17">
        <f>[10]Agosto!$J$18</f>
        <v>31.319999999999997</v>
      </c>
      <c r="P14" s="17">
        <f>[10]Agosto!$J$19</f>
        <v>41.4</v>
      </c>
      <c r="Q14" s="17">
        <f>[10]Agosto!$J$20</f>
        <v>44.64</v>
      </c>
      <c r="R14" s="17">
        <f>[10]Agosto!$J$21</f>
        <v>41.04</v>
      </c>
      <c r="S14" s="17">
        <f>[10]Agosto!$J$22</f>
        <v>33.840000000000003</v>
      </c>
      <c r="T14" s="17">
        <f>[10]Agosto!$J$23</f>
        <v>37.800000000000004</v>
      </c>
      <c r="U14" s="17">
        <f>[10]Agosto!$J$24</f>
        <v>32.76</v>
      </c>
      <c r="V14" s="17">
        <f>[10]Agosto!$J$25</f>
        <v>40.32</v>
      </c>
      <c r="W14" s="17">
        <f>[10]Agosto!$J$26</f>
        <v>41.04</v>
      </c>
      <c r="X14" s="17">
        <f>[10]Agosto!$J$27</f>
        <v>39.24</v>
      </c>
      <c r="Y14" s="17">
        <f>[10]Agosto!$J$28</f>
        <v>41.4</v>
      </c>
      <c r="Z14" s="17">
        <f>[10]Agosto!$J$29</f>
        <v>38.519999999999996</v>
      </c>
      <c r="AA14" s="17">
        <f>[10]Agosto!$J$30</f>
        <v>28.8</v>
      </c>
      <c r="AB14" s="17">
        <f>[10]Agosto!$J$31</f>
        <v>32.04</v>
      </c>
      <c r="AC14" s="17">
        <f>[10]Agosto!$J$32</f>
        <v>30.6</v>
      </c>
      <c r="AD14" s="17">
        <f>[10]Agosto!$J$33</f>
        <v>30.96</v>
      </c>
      <c r="AE14" s="17">
        <f>[10]Agosto!$J$34</f>
        <v>35.64</v>
      </c>
      <c r="AF14" s="17">
        <f>[10]Agosto!$J$35</f>
        <v>44.64</v>
      </c>
      <c r="AG14" s="28">
        <f>MAX(B14:AF14)</f>
        <v>46.800000000000004</v>
      </c>
      <c r="AH14" s="2"/>
    </row>
    <row r="15" spans="1:34" ht="17.100000000000001" customHeight="1" x14ac:dyDescent="0.2">
      <c r="A15" s="15" t="s">
        <v>6</v>
      </c>
      <c r="B15" s="17">
        <f>[11]Agosto!$J$5</f>
        <v>16.559999999999999</v>
      </c>
      <c r="C15" s="17">
        <f>[11]Agosto!$J$6</f>
        <v>20.88</v>
      </c>
      <c r="D15" s="17">
        <f>[11]Agosto!$J$7</f>
        <v>34.56</v>
      </c>
      <c r="E15" s="17">
        <f>[11]Agosto!$J$8</f>
        <v>25.2</v>
      </c>
      <c r="F15" s="17">
        <f>[11]Agosto!$J$9</f>
        <v>20.52</v>
      </c>
      <c r="G15" s="17">
        <f>[11]Agosto!$J$10</f>
        <v>20.16</v>
      </c>
      <c r="H15" s="17">
        <f>[11]Agosto!$J$11</f>
        <v>19.079999999999998</v>
      </c>
      <c r="I15" s="17">
        <f>[11]Agosto!$J$12</f>
        <v>25.92</v>
      </c>
      <c r="J15" s="17">
        <f>[11]Agosto!$J$13</f>
        <v>20.52</v>
      </c>
      <c r="K15" s="17">
        <f>[11]Agosto!$J$14</f>
        <v>23.400000000000002</v>
      </c>
      <c r="L15" s="17">
        <f>[11]Agosto!$J$15</f>
        <v>27.36</v>
      </c>
      <c r="M15" s="17">
        <f>[11]Agosto!$J$16</f>
        <v>18.720000000000002</v>
      </c>
      <c r="N15" s="17">
        <f>[11]Agosto!$J$17</f>
        <v>35.64</v>
      </c>
      <c r="O15" s="17">
        <f>[11]Agosto!$J$18</f>
        <v>23.400000000000002</v>
      </c>
      <c r="P15" s="17">
        <f>[11]Agosto!$J$19</f>
        <v>23.759999999999998</v>
      </c>
      <c r="Q15" s="17">
        <f>[11]Agosto!$J$20</f>
        <v>23.759999999999998</v>
      </c>
      <c r="R15" s="17">
        <f>[11]Agosto!$J$21</f>
        <v>32.4</v>
      </c>
      <c r="S15" s="17">
        <f>[11]Agosto!$J$22</f>
        <v>22.32</v>
      </c>
      <c r="T15" s="17">
        <f>[11]Agosto!$J$23</f>
        <v>26.64</v>
      </c>
      <c r="U15" s="17">
        <f>[11]Agosto!$J$24</f>
        <v>24.12</v>
      </c>
      <c r="V15" s="17">
        <f>[11]Agosto!$J$25</f>
        <v>30.96</v>
      </c>
      <c r="W15" s="17">
        <f>[11]Agosto!$J$26</f>
        <v>21.240000000000002</v>
      </c>
      <c r="X15" s="17">
        <f>[11]Agosto!$J$27</f>
        <v>34.56</v>
      </c>
      <c r="Y15" s="17">
        <f>[11]Agosto!$J$28</f>
        <v>41.76</v>
      </c>
      <c r="Z15" s="17">
        <f>[11]Agosto!$J$29</f>
        <v>29.880000000000003</v>
      </c>
      <c r="AA15" s="17">
        <f>[11]Agosto!$J$30</f>
        <v>28.08</v>
      </c>
      <c r="AB15" s="17">
        <f>[11]Agosto!$J$31</f>
        <v>33.119999999999997</v>
      </c>
      <c r="AC15" s="17">
        <f>[11]Agosto!$J$32</f>
        <v>18</v>
      </c>
      <c r="AD15" s="17">
        <f>[11]Agosto!$J$33</f>
        <v>14.76</v>
      </c>
      <c r="AE15" s="17">
        <f>[11]Agosto!$J$34</f>
        <v>22.32</v>
      </c>
      <c r="AF15" s="17">
        <f>[11]Agosto!$J$35</f>
        <v>32.04</v>
      </c>
      <c r="AG15" s="28">
        <f t="shared" si="1"/>
        <v>41.76</v>
      </c>
      <c r="AH15" s="2"/>
    </row>
    <row r="16" spans="1:34" ht="17.100000000000001" customHeight="1" x14ac:dyDescent="0.2">
      <c r="A16" s="15" t="s">
        <v>7</v>
      </c>
      <c r="B16" s="17">
        <f>[12]Agosto!$J$5</f>
        <v>35.64</v>
      </c>
      <c r="C16" s="17">
        <f>[12]Agosto!$J$6</f>
        <v>36</v>
      </c>
      <c r="D16" s="17">
        <f>[12]Agosto!$J$7</f>
        <v>42.480000000000004</v>
      </c>
      <c r="E16" s="17">
        <f>[12]Agosto!$J$8</f>
        <v>41.4</v>
      </c>
      <c r="F16" s="17">
        <f>[12]Agosto!$J$9</f>
        <v>31.319999999999997</v>
      </c>
      <c r="G16" s="17">
        <f>[12]Agosto!$J$10</f>
        <v>39.6</v>
      </c>
      <c r="H16" s="17">
        <f>[12]Agosto!$J$11</f>
        <v>30.6</v>
      </c>
      <c r="I16" s="17">
        <f>[12]Agosto!$J$12</f>
        <v>26.28</v>
      </c>
      <c r="J16" s="17">
        <f>[12]Agosto!$J$13</f>
        <v>36</v>
      </c>
      <c r="K16" s="17">
        <f>[12]Agosto!$J$14</f>
        <v>31.319999999999997</v>
      </c>
      <c r="L16" s="17">
        <f>[12]Agosto!$J$15</f>
        <v>29.52</v>
      </c>
      <c r="M16" s="17">
        <f>[12]Agosto!$J$16</f>
        <v>33.840000000000003</v>
      </c>
      <c r="N16" s="17">
        <f>[12]Agosto!$J$17</f>
        <v>49.680000000000007</v>
      </c>
      <c r="O16" s="17">
        <f>[12]Agosto!$J$18</f>
        <v>34.56</v>
      </c>
      <c r="P16" s="17">
        <f>[12]Agosto!$J$19</f>
        <v>31.680000000000003</v>
      </c>
      <c r="Q16" s="17">
        <f>[12]Agosto!$J$20</f>
        <v>26.28</v>
      </c>
      <c r="R16" s="17">
        <f>[12]Agosto!$J$21</f>
        <v>30.240000000000002</v>
      </c>
      <c r="S16" s="17">
        <f>[12]Agosto!$J$22</f>
        <v>18</v>
      </c>
      <c r="T16" s="17">
        <f>[12]Agosto!$J$23</f>
        <v>21.6</v>
      </c>
      <c r="U16" s="17">
        <f>[12]Agosto!$J$24</f>
        <v>27</v>
      </c>
      <c r="V16" s="17">
        <f>[12]Agosto!$J$25</f>
        <v>34.200000000000003</v>
      </c>
      <c r="W16" s="17">
        <f>[12]Agosto!$J$26</f>
        <v>32.76</v>
      </c>
      <c r="X16" s="17">
        <f>[12]Agosto!$J$27</f>
        <v>48.24</v>
      </c>
      <c r="Y16" s="17">
        <f>[12]Agosto!$J$28</f>
        <v>48.6</v>
      </c>
      <c r="Z16" s="17">
        <f>[12]Agosto!$J$29</f>
        <v>59.760000000000005</v>
      </c>
      <c r="AA16" s="17">
        <f>[12]Agosto!$J$30</f>
        <v>43.2</v>
      </c>
      <c r="AB16" s="17">
        <f>[12]Agosto!$J$31</f>
        <v>33.119999999999997</v>
      </c>
      <c r="AC16" s="17">
        <f>[12]Agosto!$J$32</f>
        <v>24.12</v>
      </c>
      <c r="AD16" s="17">
        <f>[12]Agosto!$J$33</f>
        <v>18.720000000000002</v>
      </c>
      <c r="AE16" s="17">
        <f>[12]Agosto!$J$34</f>
        <v>32.4</v>
      </c>
      <c r="AF16" s="17">
        <f>[12]Agosto!$J$35</f>
        <v>44.64</v>
      </c>
      <c r="AG16" s="28">
        <f t="shared" si="1"/>
        <v>59.760000000000005</v>
      </c>
      <c r="AH16" s="2"/>
    </row>
    <row r="17" spans="1:34" ht="17.100000000000001" customHeight="1" x14ac:dyDescent="0.2">
      <c r="A17" s="15" t="s">
        <v>8</v>
      </c>
      <c r="B17" s="17" t="str">
        <f>[13]Agosto!$J$5</f>
        <v>*</v>
      </c>
      <c r="C17" s="17" t="str">
        <f>[13]Agosto!$J$6</f>
        <v>*</v>
      </c>
      <c r="D17" s="17" t="str">
        <f>[13]Agosto!$J$7</f>
        <v>*</v>
      </c>
      <c r="E17" s="17" t="str">
        <f>[13]Agosto!$J$8</f>
        <v>*</v>
      </c>
      <c r="F17" s="17" t="str">
        <f>[13]Agosto!$J$9</f>
        <v>*</v>
      </c>
      <c r="G17" s="17" t="str">
        <f>[13]Agosto!$J$10</f>
        <v>*</v>
      </c>
      <c r="H17" s="17" t="str">
        <f>[13]Agosto!$J$11</f>
        <v>*</v>
      </c>
      <c r="I17" s="17" t="str">
        <f>[13]Agosto!$J$12</f>
        <v>*</v>
      </c>
      <c r="J17" s="17" t="str">
        <f>[13]Agosto!$J$13</f>
        <v>*</v>
      </c>
      <c r="K17" s="17" t="str">
        <f>[13]Agosto!$J$14</f>
        <v>*</v>
      </c>
      <c r="L17" s="17" t="str">
        <f>[13]Agosto!$J$15</f>
        <v>*</v>
      </c>
      <c r="M17" s="17" t="str">
        <f>[13]Agosto!$J$16</f>
        <v>*</v>
      </c>
      <c r="N17" s="17" t="str">
        <f>[13]Agosto!$J$17</f>
        <v>*</v>
      </c>
      <c r="O17" s="17" t="str">
        <f>[13]Agosto!$J$18</f>
        <v>*</v>
      </c>
      <c r="P17" s="17" t="str">
        <f>[13]Agosto!$J$19</f>
        <v>*</v>
      </c>
      <c r="Q17" s="17" t="str">
        <f>[13]Agosto!$J$20</f>
        <v>*</v>
      </c>
      <c r="R17" s="17" t="str">
        <f>[13]Agosto!$J$21</f>
        <v>*</v>
      </c>
      <c r="S17" s="17" t="str">
        <f>[13]Agosto!$J$22</f>
        <v>*</v>
      </c>
      <c r="T17" s="17" t="str">
        <f>[13]Agosto!$J$23</f>
        <v>*</v>
      </c>
      <c r="U17" s="17" t="str">
        <f>[13]Agosto!$J$24</f>
        <v>*</v>
      </c>
      <c r="V17" s="17" t="str">
        <f>[13]Agosto!$J$25</f>
        <v>*</v>
      </c>
      <c r="W17" s="17" t="str">
        <f>[13]Agosto!$J$26</f>
        <v>*</v>
      </c>
      <c r="X17" s="17" t="str">
        <f>[13]Agosto!$J$27</f>
        <v>*</v>
      </c>
      <c r="Y17" s="17">
        <f>[13]Agosto!$J$28</f>
        <v>37.080000000000005</v>
      </c>
      <c r="Z17" s="17">
        <f>[13]Agosto!$J$29</f>
        <v>51.12</v>
      </c>
      <c r="AA17" s="17">
        <f>[13]Agosto!$J$30</f>
        <v>38.519999999999996</v>
      </c>
      <c r="AB17" s="17">
        <f>[13]Agosto!$J$31</f>
        <v>32.04</v>
      </c>
      <c r="AC17" s="17">
        <f>[13]Agosto!$J$32</f>
        <v>20.16</v>
      </c>
      <c r="AD17" s="17">
        <f>[13]Agosto!$J$33</f>
        <v>22.68</v>
      </c>
      <c r="AE17" s="17">
        <f>[13]Agosto!$J$34</f>
        <v>29.52</v>
      </c>
      <c r="AF17" s="17">
        <f>[13]Agosto!$J$35</f>
        <v>52.2</v>
      </c>
      <c r="AG17" s="28">
        <f t="shared" si="1"/>
        <v>52.2</v>
      </c>
      <c r="AH17" s="2" t="s">
        <v>51</v>
      </c>
    </row>
    <row r="18" spans="1:34" ht="17.100000000000001" customHeight="1" x14ac:dyDescent="0.2">
      <c r="A18" s="15" t="s">
        <v>9</v>
      </c>
      <c r="B18" s="17">
        <f>[14]Agosto!$J$5</f>
        <v>27.720000000000002</v>
      </c>
      <c r="C18" s="17">
        <f>[14]Agosto!$J$6</f>
        <v>33.480000000000004</v>
      </c>
      <c r="D18" s="17">
        <f>[14]Agosto!$J$7</f>
        <v>43.56</v>
      </c>
      <c r="E18" s="17">
        <f>[14]Agosto!$J$8</f>
        <v>46.440000000000005</v>
      </c>
      <c r="F18" s="17">
        <f>[14]Agosto!$J$9</f>
        <v>40.32</v>
      </c>
      <c r="G18" s="17">
        <f>[14]Agosto!$J$10</f>
        <v>32.04</v>
      </c>
      <c r="H18" s="17">
        <f>[14]Agosto!$J$11</f>
        <v>28.08</v>
      </c>
      <c r="I18" s="17">
        <f>[14]Agosto!$J$12</f>
        <v>27</v>
      </c>
      <c r="J18" s="17">
        <f>[14]Agosto!$J$13</f>
        <v>31.319999999999997</v>
      </c>
      <c r="K18" s="17">
        <f>[14]Agosto!$J$14</f>
        <v>34.92</v>
      </c>
      <c r="L18" s="17">
        <f>[14]Agosto!$J$15</f>
        <v>32.04</v>
      </c>
      <c r="M18" s="17">
        <f>[14]Agosto!$J$16</f>
        <v>31.319999999999997</v>
      </c>
      <c r="N18" s="17">
        <f>[14]Agosto!$J$17</f>
        <v>50.4</v>
      </c>
      <c r="O18" s="17">
        <f>[14]Agosto!$J$18</f>
        <v>42.12</v>
      </c>
      <c r="P18" s="17">
        <f>[14]Agosto!$J$19</f>
        <v>32.4</v>
      </c>
      <c r="Q18" s="17">
        <f>[14]Agosto!$J$20</f>
        <v>26.28</v>
      </c>
      <c r="R18" s="17">
        <f>[14]Agosto!$J$21</f>
        <v>20.16</v>
      </c>
      <c r="S18" s="17">
        <f>[14]Agosto!$J$22</f>
        <v>19.8</v>
      </c>
      <c r="T18" s="17">
        <f>[14]Agosto!$J$23</f>
        <v>21.240000000000002</v>
      </c>
      <c r="U18" s="17">
        <f>[14]Agosto!$J$24</f>
        <v>28.44</v>
      </c>
      <c r="V18" s="17">
        <f>[14]Agosto!$J$25</f>
        <v>31.680000000000003</v>
      </c>
      <c r="W18" s="17">
        <f>[14]Agosto!$J$26</f>
        <v>33.480000000000004</v>
      </c>
      <c r="X18" s="17">
        <f>[14]Agosto!$J$27</f>
        <v>41.4</v>
      </c>
      <c r="Y18" s="17">
        <f>[14]Agosto!$J$28</f>
        <v>51.480000000000004</v>
      </c>
      <c r="Z18" s="17">
        <f>[14]Agosto!$J$29</f>
        <v>57.24</v>
      </c>
      <c r="AA18" s="17">
        <f>[14]Agosto!$J$30</f>
        <v>43.56</v>
      </c>
      <c r="AB18" s="17">
        <f>[14]Agosto!$J$31</f>
        <v>30.6</v>
      </c>
      <c r="AC18" s="17">
        <f>[14]Agosto!$J$32</f>
        <v>24.48</v>
      </c>
      <c r="AD18" s="17">
        <f>[14]Agosto!$J$33</f>
        <v>24.840000000000003</v>
      </c>
      <c r="AE18" s="17">
        <f>[14]Agosto!$J$34</f>
        <v>25.56</v>
      </c>
      <c r="AF18" s="17">
        <f>[14]Agosto!$J$35</f>
        <v>45.72</v>
      </c>
      <c r="AG18" s="28">
        <f t="shared" ref="AG18:AG25" si="2">MAX(B18:AF18)</f>
        <v>57.24</v>
      </c>
      <c r="AH18" s="2"/>
    </row>
    <row r="19" spans="1:34" ht="17.100000000000001" customHeight="1" x14ac:dyDescent="0.2">
      <c r="A19" s="15" t="s">
        <v>46</v>
      </c>
      <c r="B19" s="17">
        <f>[15]Agosto!$J$5</f>
        <v>25.56</v>
      </c>
      <c r="C19" s="17">
        <f>[15]Agosto!$J$6</f>
        <v>35.28</v>
      </c>
      <c r="D19" s="17">
        <f>[15]Agosto!$J$7</f>
        <v>35.28</v>
      </c>
      <c r="E19" s="17">
        <f>[15]Agosto!$J$8</f>
        <v>24.12</v>
      </c>
      <c r="F19" s="17">
        <f>[15]Agosto!$J$9</f>
        <v>20.16</v>
      </c>
      <c r="G19" s="17">
        <f>[15]Agosto!$J$10</f>
        <v>38.519999999999996</v>
      </c>
      <c r="H19" s="17">
        <f>[15]Agosto!$J$11</f>
        <v>22.68</v>
      </c>
      <c r="I19" s="17">
        <f>[15]Agosto!$J$12</f>
        <v>32.04</v>
      </c>
      <c r="J19" s="17">
        <f>[15]Agosto!$J$13</f>
        <v>30.96</v>
      </c>
      <c r="K19" s="17">
        <f>[15]Agosto!$J$14</f>
        <v>27.36</v>
      </c>
      <c r="L19" s="17">
        <f>[15]Agosto!$J$15</f>
        <v>36</v>
      </c>
      <c r="M19" s="17">
        <f>[15]Agosto!$J$16</f>
        <v>40.680000000000007</v>
      </c>
      <c r="N19" s="17">
        <f>[15]Agosto!$J$17</f>
        <v>43.92</v>
      </c>
      <c r="O19" s="17">
        <f>[15]Agosto!$J$18</f>
        <v>27</v>
      </c>
      <c r="P19" s="17">
        <f>[15]Agosto!$J$19</f>
        <v>21.6</v>
      </c>
      <c r="Q19" s="17">
        <f>[15]Agosto!$J$20</f>
        <v>25.56</v>
      </c>
      <c r="R19" s="17">
        <f>[15]Agosto!$J$21</f>
        <v>21.240000000000002</v>
      </c>
      <c r="S19" s="17">
        <f>[15]Agosto!$J$22</f>
        <v>17.64</v>
      </c>
      <c r="T19" s="17">
        <f>[15]Agosto!$J$23</f>
        <v>23.040000000000003</v>
      </c>
      <c r="U19" s="17">
        <f>[15]Agosto!$J$24</f>
        <v>26.64</v>
      </c>
      <c r="V19" s="17">
        <f>[15]Agosto!$J$25</f>
        <v>32.4</v>
      </c>
      <c r="W19" s="17">
        <f>[15]Agosto!$J$26</f>
        <v>32.76</v>
      </c>
      <c r="X19" s="17">
        <f>[15]Agosto!$J$27</f>
        <v>38.880000000000003</v>
      </c>
      <c r="Y19" s="17">
        <f>[15]Agosto!$J$28</f>
        <v>41.4</v>
      </c>
      <c r="Z19" s="17">
        <f>[15]Agosto!$J$29</f>
        <v>38.159999999999997</v>
      </c>
      <c r="AA19" s="17">
        <f>[15]Agosto!$J$30</f>
        <v>32.04</v>
      </c>
      <c r="AB19" s="17">
        <f>[15]Agosto!$J$31</f>
        <v>17.28</v>
      </c>
      <c r="AC19" s="17">
        <f>[15]Agosto!$J$32</f>
        <v>17.64</v>
      </c>
      <c r="AD19" s="17">
        <f>[15]Agosto!$J$33</f>
        <v>14.04</v>
      </c>
      <c r="AE19" s="17">
        <f>[15]Agosto!$J$34</f>
        <v>29.16</v>
      </c>
      <c r="AF19" s="17">
        <f>[15]Agosto!$J$35</f>
        <v>34.200000000000003</v>
      </c>
      <c r="AG19" s="28">
        <f t="shared" si="2"/>
        <v>43.92</v>
      </c>
      <c r="AH19" s="2"/>
    </row>
    <row r="20" spans="1:34" ht="17.100000000000001" customHeight="1" x14ac:dyDescent="0.2">
      <c r="A20" s="15" t="s">
        <v>10</v>
      </c>
      <c r="B20" s="17">
        <f>[16]Agosto!$J$5</f>
        <v>32.04</v>
      </c>
      <c r="C20" s="17">
        <f>[16]Agosto!$J$6</f>
        <v>33.119999999999997</v>
      </c>
      <c r="D20" s="17">
        <f>[16]Agosto!$J$7</f>
        <v>37.800000000000004</v>
      </c>
      <c r="E20" s="17">
        <f>[16]Agosto!$J$8</f>
        <v>36.36</v>
      </c>
      <c r="F20" s="17">
        <f>[16]Agosto!$J$9</f>
        <v>29.16</v>
      </c>
      <c r="G20" s="17">
        <f>[16]Agosto!$J$10</f>
        <v>35.28</v>
      </c>
      <c r="H20" s="17">
        <f>[16]Agosto!$J$11</f>
        <v>28.08</v>
      </c>
      <c r="I20" s="17">
        <f>[16]Agosto!$J$12</f>
        <v>22.32</v>
      </c>
      <c r="J20" s="17">
        <f>[16]Agosto!$J$13</f>
        <v>26.64</v>
      </c>
      <c r="K20" s="17">
        <f>[16]Agosto!$J$14</f>
        <v>27</v>
      </c>
      <c r="L20" s="17">
        <f>[16]Agosto!$J$15</f>
        <v>32.4</v>
      </c>
      <c r="M20" s="17">
        <f>[16]Agosto!$J$16</f>
        <v>32.76</v>
      </c>
      <c r="N20" s="17">
        <f>[16]Agosto!$J$17</f>
        <v>37.800000000000004</v>
      </c>
      <c r="O20" s="17">
        <f>[16]Agosto!$J$18</f>
        <v>34.200000000000003</v>
      </c>
      <c r="P20" s="17">
        <f>[16]Agosto!$J$19</f>
        <v>35.28</v>
      </c>
      <c r="Q20" s="17">
        <f>[16]Agosto!$J$20</f>
        <v>24.48</v>
      </c>
      <c r="R20" s="17">
        <f>[16]Agosto!$J$21</f>
        <v>23.759999999999998</v>
      </c>
      <c r="S20" s="17">
        <f>[16]Agosto!$J$22</f>
        <v>12.24</v>
      </c>
      <c r="T20" s="17">
        <f>[16]Agosto!$J$23</f>
        <v>15.840000000000002</v>
      </c>
      <c r="U20" s="17">
        <f>[16]Agosto!$J$24</f>
        <v>23.759999999999998</v>
      </c>
      <c r="V20" s="17">
        <f>[16]Agosto!$J$25</f>
        <v>34.56</v>
      </c>
      <c r="W20" s="17">
        <f>[16]Agosto!$J$26</f>
        <v>36.72</v>
      </c>
      <c r="X20" s="17">
        <f>[16]Agosto!$J$27</f>
        <v>38.880000000000003</v>
      </c>
      <c r="Y20" s="17">
        <f>[16]Agosto!$J$28</f>
        <v>41.4</v>
      </c>
      <c r="Z20" s="17">
        <f>[16]Agosto!$J$29</f>
        <v>38.159999999999997</v>
      </c>
      <c r="AA20" s="17">
        <f>[16]Agosto!$J$30</f>
        <v>32.76</v>
      </c>
      <c r="AB20" s="17">
        <f>[16]Agosto!$J$31</f>
        <v>21.6</v>
      </c>
      <c r="AC20" s="17">
        <f>[16]Agosto!$J$32</f>
        <v>14.04</v>
      </c>
      <c r="AD20" s="17">
        <f>[16]Agosto!$J$33</f>
        <v>15.120000000000001</v>
      </c>
      <c r="AE20" s="17">
        <f>[16]Agosto!$J$34</f>
        <v>27.36</v>
      </c>
      <c r="AF20" s="17">
        <f>[16]Agosto!$J$35</f>
        <v>44.64</v>
      </c>
      <c r="AG20" s="28">
        <f t="shared" si="2"/>
        <v>44.64</v>
      </c>
      <c r="AH20" s="2"/>
    </row>
    <row r="21" spans="1:34" ht="17.100000000000001" customHeight="1" x14ac:dyDescent="0.2">
      <c r="A21" s="15" t="s">
        <v>11</v>
      </c>
      <c r="B21" s="17">
        <f>[17]Agosto!$J$5</f>
        <v>21.6</v>
      </c>
      <c r="C21" s="17">
        <f>[17]Agosto!$J$6</f>
        <v>30.240000000000002</v>
      </c>
      <c r="D21" s="17">
        <f>[17]Agosto!$J$7</f>
        <v>32.4</v>
      </c>
      <c r="E21" s="17">
        <f>[17]Agosto!$J$8</f>
        <v>42.84</v>
      </c>
      <c r="F21" s="17">
        <f>[17]Agosto!$J$9</f>
        <v>19.440000000000001</v>
      </c>
      <c r="G21" s="17">
        <f>[17]Agosto!$J$10</f>
        <v>30.96</v>
      </c>
      <c r="H21" s="17">
        <f>[17]Agosto!$J$11</f>
        <v>18</v>
      </c>
      <c r="I21" s="17">
        <f>[17]Agosto!$J$12</f>
        <v>20.88</v>
      </c>
      <c r="J21" s="17">
        <f>[17]Agosto!$J$13</f>
        <v>32.4</v>
      </c>
      <c r="K21" s="17">
        <f>[17]Agosto!$J$14</f>
        <v>20.88</v>
      </c>
      <c r="L21" s="17">
        <f>[17]Agosto!$J$15</f>
        <v>27.720000000000002</v>
      </c>
      <c r="M21" s="17">
        <f>[17]Agosto!$J$16</f>
        <v>35.28</v>
      </c>
      <c r="N21" s="17">
        <f>[17]Agosto!$J$17</f>
        <v>48.96</v>
      </c>
      <c r="O21" s="17">
        <f>[17]Agosto!$J$18</f>
        <v>25.92</v>
      </c>
      <c r="P21" s="17">
        <f>[17]Agosto!$J$19</f>
        <v>23.040000000000003</v>
      </c>
      <c r="Q21" s="17">
        <f>[17]Agosto!$J$20</f>
        <v>17.28</v>
      </c>
      <c r="R21" s="17">
        <f>[17]Agosto!$J$21</f>
        <v>30.96</v>
      </c>
      <c r="S21" s="17">
        <f>[17]Agosto!$J$22</f>
        <v>20.88</v>
      </c>
      <c r="T21" s="17">
        <f>[17]Agosto!$J$23</f>
        <v>20.88</v>
      </c>
      <c r="U21" s="17">
        <f>[17]Agosto!$J$24</f>
        <v>25.56</v>
      </c>
      <c r="V21" s="17">
        <f>[17]Agosto!$J$25</f>
        <v>27.36</v>
      </c>
      <c r="W21" s="17">
        <f>[17]Agosto!$J$26</f>
        <v>34.92</v>
      </c>
      <c r="X21" s="17">
        <f>[17]Agosto!$J$27</f>
        <v>27.720000000000002</v>
      </c>
      <c r="Y21" s="17">
        <f>[17]Agosto!$J$28</f>
        <v>35.64</v>
      </c>
      <c r="Z21" s="17">
        <f>[17]Agosto!$J$29</f>
        <v>47.88</v>
      </c>
      <c r="AA21" s="17">
        <f>[17]Agosto!$J$30</f>
        <v>33.119999999999997</v>
      </c>
      <c r="AB21" s="17">
        <f>[17]Agosto!$J$31</f>
        <v>25.2</v>
      </c>
      <c r="AC21" s="17">
        <f>[17]Agosto!$J$32</f>
        <v>16.920000000000002</v>
      </c>
      <c r="AD21" s="17">
        <f>[17]Agosto!$J$33</f>
        <v>15.48</v>
      </c>
      <c r="AE21" s="17">
        <f>[17]Agosto!$J$34</f>
        <v>23.040000000000003</v>
      </c>
      <c r="AF21" s="17">
        <f>[17]Agosto!$J$35</f>
        <v>43.56</v>
      </c>
      <c r="AG21" s="28">
        <f t="shared" si="2"/>
        <v>48.96</v>
      </c>
      <c r="AH21" s="2"/>
    </row>
    <row r="22" spans="1:34" ht="17.100000000000001" customHeight="1" x14ac:dyDescent="0.2">
      <c r="A22" s="15" t="s">
        <v>12</v>
      </c>
      <c r="B22" s="17">
        <f>[18]Agosto!$J$5</f>
        <v>18.36</v>
      </c>
      <c r="C22" s="17">
        <f>[18]Agosto!$J$6</f>
        <v>25.56</v>
      </c>
      <c r="D22" s="17">
        <f>[18]Agosto!$J$7</f>
        <v>26.64</v>
      </c>
      <c r="E22" s="17">
        <f>[18]Agosto!$J$8</f>
        <v>14.4</v>
      </c>
      <c r="F22" s="17">
        <f>[18]Agosto!$J$9</f>
        <v>18.36</v>
      </c>
      <c r="G22" s="17">
        <f>[18]Agosto!$J$10</f>
        <v>23.400000000000002</v>
      </c>
      <c r="H22" s="17">
        <f>[18]Agosto!$J$11</f>
        <v>20.16</v>
      </c>
      <c r="I22" s="17">
        <f>[18]Agosto!$J$12</f>
        <v>23.759999999999998</v>
      </c>
      <c r="J22" s="17">
        <f>[18]Agosto!$J$13</f>
        <v>17.64</v>
      </c>
      <c r="K22" s="17">
        <f>[18]Agosto!$J$14</f>
        <v>20.52</v>
      </c>
      <c r="L22" s="17">
        <f>[18]Agosto!$J$15</f>
        <v>24.48</v>
      </c>
      <c r="M22" s="17">
        <f>[18]Agosto!$J$16</f>
        <v>13.68</v>
      </c>
      <c r="N22" s="17">
        <f>[18]Agosto!$J$17</f>
        <v>43.56</v>
      </c>
      <c r="O22" s="17">
        <f>[18]Agosto!$J$18</f>
        <v>22.68</v>
      </c>
      <c r="P22" s="17">
        <f>[18]Agosto!$J$19</f>
        <v>19.440000000000001</v>
      </c>
      <c r="Q22" s="17">
        <f>[18]Agosto!$J$20</f>
        <v>17.64</v>
      </c>
      <c r="R22" s="17">
        <f>[18]Agosto!$J$21</f>
        <v>25.56</v>
      </c>
      <c r="S22" s="17">
        <f>[18]Agosto!$J$22</f>
        <v>17.64</v>
      </c>
      <c r="T22" s="17">
        <f>[18]Agosto!$J$23</f>
        <v>18.36</v>
      </c>
      <c r="U22" s="17">
        <f>[18]Agosto!$J$24</f>
        <v>21.96</v>
      </c>
      <c r="V22" s="17">
        <f>[18]Agosto!$J$25</f>
        <v>19.8</v>
      </c>
      <c r="W22" s="17">
        <f>[18]Agosto!$J$26</f>
        <v>27.720000000000002</v>
      </c>
      <c r="X22" s="17">
        <f>[18]Agosto!$J$27</f>
        <v>38.159999999999997</v>
      </c>
      <c r="Y22" s="17">
        <f>[18]Agosto!$J$28</f>
        <v>30.6</v>
      </c>
      <c r="Z22" s="17">
        <f>[18]Agosto!$J$29</f>
        <v>38.880000000000003</v>
      </c>
      <c r="AA22" s="17">
        <f>[18]Agosto!$J$30</f>
        <v>33.840000000000003</v>
      </c>
      <c r="AB22" s="17">
        <f>[18]Agosto!$J$31</f>
        <v>24.48</v>
      </c>
      <c r="AC22" s="17">
        <f>[18]Agosto!$J$32</f>
        <v>20.16</v>
      </c>
      <c r="AD22" s="17">
        <f>[18]Agosto!$J$33</f>
        <v>13.68</v>
      </c>
      <c r="AE22" s="17">
        <f>[18]Agosto!$J$34</f>
        <v>26.28</v>
      </c>
      <c r="AF22" s="17">
        <f>[18]Agosto!$J$35</f>
        <v>32.4</v>
      </c>
      <c r="AG22" s="28">
        <f t="shared" si="2"/>
        <v>43.56</v>
      </c>
      <c r="AH22" s="2"/>
    </row>
    <row r="23" spans="1:34" ht="17.100000000000001" customHeight="1" x14ac:dyDescent="0.2">
      <c r="A23" s="15" t="s">
        <v>13</v>
      </c>
      <c r="B23" s="83" t="str">
        <f>[19]Agosto!$J$5</f>
        <v>*</v>
      </c>
      <c r="C23" s="83" t="str">
        <f>[19]Agosto!$J$6</f>
        <v>*</v>
      </c>
      <c r="D23" s="83" t="str">
        <f>[19]Agosto!$J$7</f>
        <v>*</v>
      </c>
      <c r="E23" s="83" t="str">
        <f>[19]Agosto!$J$8</f>
        <v>*</v>
      </c>
      <c r="F23" s="83" t="str">
        <f>[19]Agosto!$J$9</f>
        <v>*</v>
      </c>
      <c r="G23" s="83" t="str">
        <f>[19]Agosto!$J$10</f>
        <v>*</v>
      </c>
      <c r="H23" s="83" t="str">
        <f>[19]Agosto!$J$11</f>
        <v>*</v>
      </c>
      <c r="I23" s="83" t="str">
        <f>[19]Agosto!$J$12</f>
        <v>*</v>
      </c>
      <c r="J23" s="83" t="str">
        <f>[19]Agosto!$J$13</f>
        <v>*</v>
      </c>
      <c r="K23" s="83" t="str">
        <f>[19]Agosto!$J$14</f>
        <v>*</v>
      </c>
      <c r="L23" s="83" t="str">
        <f>[19]Agosto!$J$15</f>
        <v>*</v>
      </c>
      <c r="M23" s="83" t="str">
        <f>[19]Agosto!$J$16</f>
        <v>*</v>
      </c>
      <c r="N23" s="83" t="str">
        <f>[19]Agosto!$J$17</f>
        <v>*</v>
      </c>
      <c r="O23" s="83" t="str">
        <f>[19]Agosto!$J$18</f>
        <v>*</v>
      </c>
      <c r="P23" s="83" t="str">
        <f>[19]Agosto!$J$19</f>
        <v>*</v>
      </c>
      <c r="Q23" s="83" t="str">
        <f>[19]Agosto!$J$20</f>
        <v>*</v>
      </c>
      <c r="R23" s="83" t="str">
        <f>[19]Agosto!$J$21</f>
        <v>*</v>
      </c>
      <c r="S23" s="83" t="str">
        <f>[19]Agosto!$J$22</f>
        <v>*</v>
      </c>
      <c r="T23" s="83" t="str">
        <f>[19]Agosto!$J$23</f>
        <v>*</v>
      </c>
      <c r="U23" s="83" t="str">
        <f>[19]Agosto!$J$24</f>
        <v>*</v>
      </c>
      <c r="V23" s="83" t="str">
        <f>[19]Agosto!$J$25</f>
        <v>*</v>
      </c>
      <c r="W23" s="17" t="str">
        <f>[19]Agosto!$J$26</f>
        <v>*</v>
      </c>
      <c r="X23" s="17" t="str">
        <f>[19]Agosto!$J$27</f>
        <v>*</v>
      </c>
      <c r="Y23" s="83" t="str">
        <f>[19]Agosto!$J$28</f>
        <v>*</v>
      </c>
      <c r="Z23" s="83" t="str">
        <f>[19]Agosto!$J$29</f>
        <v>*</v>
      </c>
      <c r="AA23" s="83" t="str">
        <f>[19]Agosto!$J$30</f>
        <v>*</v>
      </c>
      <c r="AB23" s="83" t="str">
        <f>[19]Agosto!$J$31</f>
        <v>*</v>
      </c>
      <c r="AC23" s="17" t="str">
        <f>[19]Agosto!$J$32</f>
        <v>*</v>
      </c>
      <c r="AD23" s="17" t="str">
        <f>[19]Agosto!$J$33</f>
        <v>*</v>
      </c>
      <c r="AE23" s="17" t="str">
        <f>[19]Agosto!$J$34</f>
        <v>*</v>
      </c>
      <c r="AF23" s="17" t="str">
        <f>[19]Agosto!$J$35</f>
        <v>*</v>
      </c>
      <c r="AG23" s="28" t="s">
        <v>142</v>
      </c>
      <c r="AH23" s="2"/>
    </row>
    <row r="24" spans="1:34" ht="17.100000000000001" customHeight="1" x14ac:dyDescent="0.2">
      <c r="A24" s="15" t="s">
        <v>14</v>
      </c>
      <c r="B24" s="17">
        <f>[20]Agosto!$J$5</f>
        <v>18.36</v>
      </c>
      <c r="C24" s="17">
        <f>[20]Agosto!$J$6</f>
        <v>25.56</v>
      </c>
      <c r="D24" s="17">
        <f>[20]Agosto!$J$7</f>
        <v>26.64</v>
      </c>
      <c r="E24" s="17">
        <f>[20]Agosto!$J$8</f>
        <v>14.4</v>
      </c>
      <c r="F24" s="17">
        <f>[20]Agosto!$J$9</f>
        <v>18.36</v>
      </c>
      <c r="G24" s="17">
        <f>[20]Agosto!$J$10</f>
        <v>23.400000000000002</v>
      </c>
      <c r="H24" s="17">
        <f>[20]Agosto!$J$11</f>
        <v>20.16</v>
      </c>
      <c r="I24" s="17">
        <f>[20]Agosto!$J$12</f>
        <v>23.759999999999998</v>
      </c>
      <c r="J24" s="17">
        <f>[20]Agosto!$J$13</f>
        <v>17.64</v>
      </c>
      <c r="K24" s="17">
        <f>[20]Agosto!$J$14</f>
        <v>20.52</v>
      </c>
      <c r="L24" s="17">
        <f>[20]Agosto!$J$15</f>
        <v>24.48</v>
      </c>
      <c r="M24" s="17">
        <f>[20]Agosto!$J$16</f>
        <v>13.68</v>
      </c>
      <c r="N24" s="17">
        <f>[20]Agosto!$J$17</f>
        <v>43.56</v>
      </c>
      <c r="O24" s="17">
        <f>[20]Agosto!$J$18</f>
        <v>22.68</v>
      </c>
      <c r="P24" s="17">
        <f>[20]Agosto!$J$19</f>
        <v>33.480000000000004</v>
      </c>
      <c r="Q24" s="17">
        <f>[20]Agosto!$J$20</f>
        <v>38.159999999999997</v>
      </c>
      <c r="R24" s="17">
        <f>[20]Agosto!$J$21</f>
        <v>32.76</v>
      </c>
      <c r="S24" s="17">
        <f>[20]Agosto!$J$22</f>
        <v>23.040000000000003</v>
      </c>
      <c r="T24" s="17">
        <f>[20]Agosto!$J$23</f>
        <v>31.319999999999997</v>
      </c>
      <c r="U24" s="17">
        <f>[20]Agosto!$J$24</f>
        <v>19.440000000000001</v>
      </c>
      <c r="V24" s="17">
        <f>[20]Agosto!$J$25</f>
        <v>34.92</v>
      </c>
      <c r="W24" s="17">
        <f>[20]Agosto!$J$26</f>
        <v>29.52</v>
      </c>
      <c r="X24" s="17">
        <f>[20]Agosto!$J$27</f>
        <v>34.200000000000003</v>
      </c>
      <c r="Y24" s="17">
        <f>[20]Agosto!$J$28</f>
        <v>37.440000000000005</v>
      </c>
      <c r="Z24" s="17">
        <f>[20]Agosto!$J$29</f>
        <v>32.04</v>
      </c>
      <c r="AA24" s="17">
        <f>[20]Agosto!$J$30</f>
        <v>36.36</v>
      </c>
      <c r="AB24" s="17">
        <f>[20]Agosto!$J$31</f>
        <v>29.16</v>
      </c>
      <c r="AC24" s="17">
        <f>[20]Agosto!$J$32</f>
        <v>18.720000000000002</v>
      </c>
      <c r="AD24" s="17">
        <f>[20]Agosto!$J$33</f>
        <v>21.240000000000002</v>
      </c>
      <c r="AE24" s="17">
        <f>[20]Agosto!$J$34</f>
        <v>24.12</v>
      </c>
      <c r="AF24" s="17">
        <f>[20]Agosto!$J$35</f>
        <v>34.92</v>
      </c>
      <c r="AG24" s="28">
        <f t="shared" si="2"/>
        <v>43.56</v>
      </c>
      <c r="AH24" s="2"/>
    </row>
    <row r="25" spans="1:34" ht="17.100000000000001" customHeight="1" x14ac:dyDescent="0.2">
      <c r="A25" s="15" t="s">
        <v>15</v>
      </c>
      <c r="B25" s="17">
        <f>[21]Agosto!$J$5</f>
        <v>35.28</v>
      </c>
      <c r="C25" s="17">
        <f>[21]Agosto!$J$6</f>
        <v>38.159999999999997</v>
      </c>
      <c r="D25" s="17">
        <f>[21]Agosto!$J$7</f>
        <v>51.480000000000004</v>
      </c>
      <c r="E25" s="17">
        <f>[21]Agosto!$J$8</f>
        <v>41.4</v>
      </c>
      <c r="F25" s="17">
        <f>[21]Agosto!$J$9</f>
        <v>29.52</v>
      </c>
      <c r="G25" s="17">
        <f>[21]Agosto!$J$10</f>
        <v>39.96</v>
      </c>
      <c r="H25" s="17">
        <f>[21]Agosto!$J$11</f>
        <v>26.28</v>
      </c>
      <c r="I25" s="17">
        <f>[21]Agosto!$J$12</f>
        <v>33.119999999999997</v>
      </c>
      <c r="J25" s="17">
        <f>[21]Agosto!$J$13</f>
        <v>35.64</v>
      </c>
      <c r="K25" s="17">
        <f>[21]Agosto!$J$14</f>
        <v>37.800000000000004</v>
      </c>
      <c r="L25" s="17">
        <f>[21]Agosto!$J$15</f>
        <v>32.76</v>
      </c>
      <c r="M25" s="17">
        <f>[21]Agosto!$J$16</f>
        <v>40.32</v>
      </c>
      <c r="N25" s="17">
        <f>[21]Agosto!$J$17</f>
        <v>49.680000000000007</v>
      </c>
      <c r="O25" s="17">
        <f>[21]Agosto!$J$18</f>
        <v>47.88</v>
      </c>
      <c r="P25" s="17">
        <f>[21]Agosto!$J$19</f>
        <v>45</v>
      </c>
      <c r="Q25" s="17">
        <f>[21]Agosto!$J$20</f>
        <v>28.8</v>
      </c>
      <c r="R25" s="17">
        <f>[21]Agosto!$J$21</f>
        <v>49.32</v>
      </c>
      <c r="S25" s="17">
        <f>[21]Agosto!$J$22</f>
        <v>20.52</v>
      </c>
      <c r="T25" s="17">
        <f>[21]Agosto!$J$23</f>
        <v>27</v>
      </c>
      <c r="U25" s="17">
        <f>[21]Agosto!$J$24</f>
        <v>34.56</v>
      </c>
      <c r="V25" s="17">
        <f>[21]Agosto!$J$25</f>
        <v>36.72</v>
      </c>
      <c r="W25" s="17">
        <f>[21]Agosto!$J$26</f>
        <v>36.72</v>
      </c>
      <c r="X25" s="17">
        <f>[21]Agosto!$J$27</f>
        <v>44.64</v>
      </c>
      <c r="Y25" s="17">
        <f>[21]Agosto!$J$28</f>
        <v>50.4</v>
      </c>
      <c r="Z25" s="17">
        <f>[21]Agosto!$J$29</f>
        <v>41.76</v>
      </c>
      <c r="AA25" s="17">
        <f>[21]Agosto!$J$30</f>
        <v>42.12</v>
      </c>
      <c r="AB25" s="17">
        <f>[21]Agosto!$J$31</f>
        <v>24.48</v>
      </c>
      <c r="AC25" s="17">
        <f>[21]Agosto!$J$32</f>
        <v>18.36</v>
      </c>
      <c r="AD25" s="17">
        <f>[21]Agosto!$J$33</f>
        <v>24.48</v>
      </c>
      <c r="AE25" s="17">
        <f>[21]Agosto!$J$34</f>
        <v>34.56</v>
      </c>
      <c r="AF25" s="17">
        <f>[21]Agosto!$J$35</f>
        <v>38.519999999999996</v>
      </c>
      <c r="AG25" s="28">
        <f t="shared" si="2"/>
        <v>51.480000000000004</v>
      </c>
      <c r="AH25" s="2"/>
    </row>
    <row r="26" spans="1:34" ht="17.100000000000001" customHeight="1" x14ac:dyDescent="0.2">
      <c r="A26" s="15" t="s">
        <v>16</v>
      </c>
      <c r="B26" s="17">
        <f>[22]Agosto!$J$5</f>
        <v>30.6</v>
      </c>
      <c r="C26" s="17">
        <f>[22]Agosto!$J$6</f>
        <v>38.880000000000003</v>
      </c>
      <c r="D26" s="17">
        <f>[22]Agosto!$J$7</f>
        <v>41.76</v>
      </c>
      <c r="E26" s="17">
        <f>[22]Agosto!$J$8</f>
        <v>39.24</v>
      </c>
      <c r="F26" s="17">
        <f>[22]Agosto!$J$9</f>
        <v>37.080000000000005</v>
      </c>
      <c r="G26" s="17">
        <f>[22]Agosto!$J$10</f>
        <v>37.080000000000005</v>
      </c>
      <c r="H26" s="17">
        <f>[22]Agosto!$J$11</f>
        <v>41.04</v>
      </c>
      <c r="I26" s="17">
        <f>[22]Agosto!$J$12</f>
        <v>38.519999999999996</v>
      </c>
      <c r="J26" s="17">
        <f>[22]Agosto!$J$13</f>
        <v>0</v>
      </c>
      <c r="K26" s="17">
        <f>[22]Agosto!$J$14</f>
        <v>30.6</v>
      </c>
      <c r="L26" s="17">
        <f>[22]Agosto!$J$15</f>
        <v>26.64</v>
      </c>
      <c r="M26" s="17">
        <f>[22]Agosto!$J$16</f>
        <v>22.68</v>
      </c>
      <c r="N26" s="17">
        <f>[22]Agosto!$J$17</f>
        <v>56.16</v>
      </c>
      <c r="O26" s="17">
        <f>[22]Agosto!$J$18</f>
        <v>33.119999999999997</v>
      </c>
      <c r="P26" s="17">
        <f>[22]Agosto!$J$19</f>
        <v>0</v>
      </c>
      <c r="Q26" s="17">
        <f>[22]Agosto!$J$20</f>
        <v>0</v>
      </c>
      <c r="R26" s="17">
        <f>[22]Agosto!$J$21</f>
        <v>42.480000000000004</v>
      </c>
      <c r="S26" s="17">
        <f>[22]Agosto!$J$22</f>
        <v>0</v>
      </c>
      <c r="T26" s="17">
        <f>[22]Agosto!$J$23</f>
        <v>7.9200000000000008</v>
      </c>
      <c r="U26" s="17">
        <f>[22]Agosto!$J$24</f>
        <v>0</v>
      </c>
      <c r="V26" s="17">
        <f>[22]Agosto!$J$25</f>
        <v>29.52</v>
      </c>
      <c r="W26" s="17">
        <f>[22]Agosto!$J$26</f>
        <v>33.119999999999997</v>
      </c>
      <c r="X26" s="17">
        <f>[22]Agosto!$J$27</f>
        <v>40.680000000000007</v>
      </c>
      <c r="Y26" s="17">
        <f>[22]Agosto!$J$28</f>
        <v>43.56</v>
      </c>
      <c r="Z26" s="17">
        <f>[22]Agosto!$J$29</f>
        <v>33.119999999999997</v>
      </c>
      <c r="AA26" s="17">
        <f>[22]Agosto!$J$30</f>
        <v>34.92</v>
      </c>
      <c r="AB26" s="17">
        <f>[22]Agosto!$J$31</f>
        <v>24.840000000000003</v>
      </c>
      <c r="AC26" s="17">
        <f>[22]Agosto!$J$32</f>
        <v>0</v>
      </c>
      <c r="AD26" s="17">
        <f>[22]Agosto!$J$33</f>
        <v>0</v>
      </c>
      <c r="AE26" s="17">
        <f>[22]Agosto!$J$34</f>
        <v>43.92</v>
      </c>
      <c r="AF26" s="17">
        <f>[22]Agosto!$J$35</f>
        <v>36.72</v>
      </c>
      <c r="AG26" s="28">
        <f t="shared" ref="AG26:AG32" si="3">MAX(B26:AF26)</f>
        <v>56.16</v>
      </c>
      <c r="AH26" s="2"/>
    </row>
    <row r="27" spans="1:34" ht="17.100000000000001" customHeight="1" x14ac:dyDescent="0.2">
      <c r="A27" s="15" t="s">
        <v>17</v>
      </c>
      <c r="B27" s="17">
        <f>[23]Agosto!$J$5</f>
        <v>0</v>
      </c>
      <c r="C27" s="17">
        <f>[23]Agosto!$J$6</f>
        <v>0</v>
      </c>
      <c r="D27" s="17">
        <f>[23]Agosto!$J$7</f>
        <v>0</v>
      </c>
      <c r="E27" s="17">
        <f>[23]Agosto!$J$8</f>
        <v>0</v>
      </c>
      <c r="F27" s="17">
        <f>[23]Agosto!$J$9</f>
        <v>0</v>
      </c>
      <c r="G27" s="17">
        <f>[23]Agosto!$J$10</f>
        <v>0</v>
      </c>
      <c r="H27" s="17">
        <f>[23]Agosto!$J$11</f>
        <v>0</v>
      </c>
      <c r="I27" s="17">
        <f>[23]Agosto!$J$12</f>
        <v>0</v>
      </c>
      <c r="J27" s="17">
        <f>[23]Agosto!$J$13</f>
        <v>0</v>
      </c>
      <c r="K27" s="17">
        <f>[23]Agosto!$J$14</f>
        <v>0</v>
      </c>
      <c r="L27" s="17">
        <f>[23]Agosto!$J$15</f>
        <v>0</v>
      </c>
      <c r="M27" s="17">
        <f>[23]Agosto!$J$16</f>
        <v>0</v>
      </c>
      <c r="N27" s="17">
        <f>[23]Agosto!$J$17</f>
        <v>0</v>
      </c>
      <c r="O27" s="17">
        <f>[23]Agosto!$J$18</f>
        <v>0</v>
      </c>
      <c r="P27" s="17">
        <f>[23]Agosto!$J$19</f>
        <v>0</v>
      </c>
      <c r="Q27" s="17">
        <f>[23]Agosto!$J$20</f>
        <v>0</v>
      </c>
      <c r="R27" s="17">
        <f>[23]Agosto!$J$21</f>
        <v>0</v>
      </c>
      <c r="S27" s="17">
        <f>[23]Agosto!$J$22</f>
        <v>0</v>
      </c>
      <c r="T27" s="17">
        <f>[23]Agosto!$J$23</f>
        <v>0</v>
      </c>
      <c r="U27" s="17">
        <f>[23]Agosto!$J$24</f>
        <v>0</v>
      </c>
      <c r="V27" s="17">
        <f>[23]Agosto!$J$25</f>
        <v>0</v>
      </c>
      <c r="W27" s="17">
        <f>[23]Agosto!$J$26</f>
        <v>0</v>
      </c>
      <c r="X27" s="17">
        <f>[23]Agosto!$J$27</f>
        <v>0</v>
      </c>
      <c r="Y27" s="17">
        <f>[23]Agosto!$J$28</f>
        <v>0</v>
      </c>
      <c r="Z27" s="17">
        <f>[23]Agosto!$J$29</f>
        <v>0</v>
      </c>
      <c r="AA27" s="17">
        <f>[23]Agosto!$J$30</f>
        <v>0</v>
      </c>
      <c r="AB27" s="17">
        <f>[23]Agosto!$J$31</f>
        <v>0</v>
      </c>
      <c r="AC27" s="17">
        <f>[23]Agosto!$J$32</f>
        <v>0</v>
      </c>
      <c r="AD27" s="17">
        <f>[23]Agosto!$J$33</f>
        <v>0</v>
      </c>
      <c r="AE27" s="17">
        <f>[23]Agosto!$J$34</f>
        <v>0</v>
      </c>
      <c r="AF27" s="17">
        <f>[23]Agosto!$J$35</f>
        <v>0</v>
      </c>
      <c r="AG27" s="28">
        <f t="shared" si="3"/>
        <v>0</v>
      </c>
      <c r="AH27" s="2"/>
    </row>
    <row r="28" spans="1:34" ht="17.100000000000001" customHeight="1" x14ac:dyDescent="0.2">
      <c r="A28" s="15" t="s">
        <v>18</v>
      </c>
      <c r="B28" s="17">
        <f>[24]Agosto!$J$5</f>
        <v>33.480000000000004</v>
      </c>
      <c r="C28" s="17">
        <f>[24]Agosto!$J$6</f>
        <v>30.6</v>
      </c>
      <c r="D28" s="17">
        <f>[24]Agosto!$J$7</f>
        <v>39.96</v>
      </c>
      <c r="E28" s="17">
        <f>[24]Agosto!$J$8</f>
        <v>39.6</v>
      </c>
      <c r="F28" s="17">
        <f>[24]Agosto!$J$9</f>
        <v>37.440000000000005</v>
      </c>
      <c r="G28" s="17">
        <f>[24]Agosto!$J$10</f>
        <v>38.519999999999996</v>
      </c>
      <c r="H28" s="17">
        <f>[24]Agosto!$J$11</f>
        <v>36.36</v>
      </c>
      <c r="I28" s="17">
        <f>[24]Agosto!$J$12</f>
        <v>42.84</v>
      </c>
      <c r="J28" s="17">
        <f>[24]Agosto!$J$13</f>
        <v>36.36</v>
      </c>
      <c r="K28" s="17">
        <f>[24]Agosto!$J$14</f>
        <v>38.519999999999996</v>
      </c>
      <c r="L28" s="17">
        <f>[24]Agosto!$J$15</f>
        <v>37.080000000000005</v>
      </c>
      <c r="M28" s="17">
        <f>[24]Agosto!$J$16</f>
        <v>40.32</v>
      </c>
      <c r="N28" s="17">
        <f>[24]Agosto!$J$17</f>
        <v>44.64</v>
      </c>
      <c r="O28" s="17">
        <f>[24]Agosto!$J$18</f>
        <v>44.28</v>
      </c>
      <c r="P28" s="17">
        <f>[24]Agosto!$J$19</f>
        <v>38.880000000000003</v>
      </c>
      <c r="Q28" s="17">
        <f>[24]Agosto!$J$20</f>
        <v>37.800000000000004</v>
      </c>
      <c r="R28" s="17">
        <f>[24]Agosto!$J$21</f>
        <v>38.880000000000003</v>
      </c>
      <c r="S28" s="17">
        <f>[24]Agosto!$J$22</f>
        <v>41.76</v>
      </c>
      <c r="T28" s="17">
        <f>[24]Agosto!$J$23</f>
        <v>38.519999999999996</v>
      </c>
      <c r="U28" s="17">
        <f>[24]Agosto!$J$24</f>
        <v>35.28</v>
      </c>
      <c r="V28" s="17">
        <f>[24]Agosto!$J$25</f>
        <v>41.04</v>
      </c>
      <c r="W28" s="17">
        <f>[24]Agosto!$J$26</f>
        <v>34.56</v>
      </c>
      <c r="X28" s="17">
        <f>[24]Agosto!$J$27</f>
        <v>41.76</v>
      </c>
      <c r="Y28" s="17">
        <f>[24]Agosto!$J$28</f>
        <v>46.440000000000005</v>
      </c>
      <c r="Z28" s="17">
        <f>[24]Agosto!$J$29</f>
        <v>52.56</v>
      </c>
      <c r="AA28" s="17">
        <f>[24]Agosto!$J$30</f>
        <v>34.92</v>
      </c>
      <c r="AB28" s="17">
        <f>[24]Agosto!$J$31</f>
        <v>37.080000000000005</v>
      </c>
      <c r="AC28" s="17">
        <f>[24]Agosto!$J$32</f>
        <v>25.56</v>
      </c>
      <c r="AD28" s="17">
        <f>[24]Agosto!$J$33</f>
        <v>27.36</v>
      </c>
      <c r="AE28" s="17">
        <f>[24]Agosto!$J$34</f>
        <v>29.880000000000003</v>
      </c>
      <c r="AF28" s="17">
        <f>[24]Agosto!$J$35</f>
        <v>42.480000000000004</v>
      </c>
      <c r="AG28" s="28">
        <f t="shared" si="3"/>
        <v>52.56</v>
      </c>
      <c r="AH28" s="2"/>
    </row>
    <row r="29" spans="1:34" ht="17.100000000000001" customHeight="1" x14ac:dyDescent="0.2">
      <c r="A29" s="15" t="s">
        <v>19</v>
      </c>
      <c r="B29" s="17">
        <f>[25]Agosto!$J$5</f>
        <v>32.76</v>
      </c>
      <c r="C29" s="17">
        <f>[25]Agosto!$J$6</f>
        <v>36</v>
      </c>
      <c r="D29" s="17">
        <f>[25]Agosto!$J$7</f>
        <v>39.96</v>
      </c>
      <c r="E29" s="17">
        <f>[25]Agosto!$J$8</f>
        <v>45.36</v>
      </c>
      <c r="F29" s="17">
        <f>[25]Agosto!$J$9</f>
        <v>39.24</v>
      </c>
      <c r="G29" s="17">
        <f>[25]Agosto!$J$10</f>
        <v>42.480000000000004</v>
      </c>
      <c r="H29" s="17">
        <f>[25]Agosto!$J$11</f>
        <v>30.96</v>
      </c>
      <c r="I29" s="17">
        <f>[25]Agosto!$J$12</f>
        <v>30.6</v>
      </c>
      <c r="J29" s="17">
        <f>[25]Agosto!$J$13</f>
        <v>35.64</v>
      </c>
      <c r="K29" s="17">
        <f>[25]Agosto!$J$14</f>
        <v>42.84</v>
      </c>
      <c r="L29" s="17">
        <f>[25]Agosto!$J$15</f>
        <v>30.6</v>
      </c>
      <c r="M29" s="17">
        <f>[25]Agosto!$J$16</f>
        <v>43.92</v>
      </c>
      <c r="N29" s="17">
        <f>[25]Agosto!$J$17</f>
        <v>49.680000000000007</v>
      </c>
      <c r="O29" s="17">
        <f>[25]Agosto!$J$18</f>
        <v>39.24</v>
      </c>
      <c r="P29" s="17">
        <f>[25]Agosto!$J$19</f>
        <v>37.080000000000005</v>
      </c>
      <c r="Q29" s="17">
        <f>[25]Agosto!$J$20</f>
        <v>30.6</v>
      </c>
      <c r="R29" s="17">
        <f>[25]Agosto!$J$21</f>
        <v>33.480000000000004</v>
      </c>
      <c r="S29" s="17">
        <f>[25]Agosto!$J$22</f>
        <v>18.36</v>
      </c>
      <c r="T29" s="17">
        <f>[25]Agosto!$J$23</f>
        <v>24.840000000000003</v>
      </c>
      <c r="U29" s="17">
        <f>[25]Agosto!$J$24</f>
        <v>28.8</v>
      </c>
      <c r="V29" s="17">
        <f>[25]Agosto!$J$25</f>
        <v>30.240000000000002</v>
      </c>
      <c r="W29" s="17">
        <f>[25]Agosto!$J$26</f>
        <v>34.200000000000003</v>
      </c>
      <c r="X29" s="17">
        <f>[25]Agosto!$J$27</f>
        <v>41.76</v>
      </c>
      <c r="Y29" s="17">
        <f>[25]Agosto!$J$28</f>
        <v>51.480000000000004</v>
      </c>
      <c r="Z29" s="17">
        <f>[25]Agosto!$J$29</f>
        <v>40.32</v>
      </c>
      <c r="AA29" s="17">
        <f>[25]Agosto!$J$30</f>
        <v>36.36</v>
      </c>
      <c r="AB29" s="17">
        <f>[25]Agosto!$J$31</f>
        <v>32.04</v>
      </c>
      <c r="AC29" s="17">
        <f>[25]Agosto!$J$32</f>
        <v>19.440000000000001</v>
      </c>
      <c r="AD29" s="17">
        <f>[25]Agosto!$J$33</f>
        <v>27.36</v>
      </c>
      <c r="AE29" s="17">
        <f>[25]Agosto!$J$34</f>
        <v>34.56</v>
      </c>
      <c r="AF29" s="17">
        <f>[25]Agosto!$J$35</f>
        <v>42.480000000000004</v>
      </c>
      <c r="AG29" s="28">
        <f t="shared" si="3"/>
        <v>51.480000000000004</v>
      </c>
      <c r="AH29" s="2"/>
    </row>
    <row r="30" spans="1:34" ht="17.100000000000001" customHeight="1" x14ac:dyDescent="0.2">
      <c r="A30" s="15" t="s">
        <v>31</v>
      </c>
      <c r="B30" s="17">
        <f>[26]Agosto!$J$5</f>
        <v>27</v>
      </c>
      <c r="C30" s="17">
        <f>[26]Agosto!$J$6</f>
        <v>31.319999999999997</v>
      </c>
      <c r="D30" s="17">
        <f>[26]Agosto!$J$7</f>
        <v>38.159999999999997</v>
      </c>
      <c r="E30" s="17">
        <f>[26]Agosto!$J$8</f>
        <v>35.28</v>
      </c>
      <c r="F30" s="17">
        <f>[26]Agosto!$J$9</f>
        <v>28.44</v>
      </c>
      <c r="G30" s="17">
        <f>[26]Agosto!$J$10</f>
        <v>45.36</v>
      </c>
      <c r="H30" s="17">
        <f>[26]Agosto!$J$11</f>
        <v>33.480000000000004</v>
      </c>
      <c r="I30" s="17">
        <f>[26]Agosto!$J$12</f>
        <v>20.88</v>
      </c>
      <c r="J30" s="17">
        <f>[26]Agosto!$J$13</f>
        <v>37.800000000000004</v>
      </c>
      <c r="K30" s="17">
        <f>[26]Agosto!$J$14</f>
        <v>39.96</v>
      </c>
      <c r="L30" s="17">
        <f>[26]Agosto!$J$15</f>
        <v>23.759999999999998</v>
      </c>
      <c r="M30" s="17">
        <f>[26]Agosto!$J$16</f>
        <v>29.16</v>
      </c>
      <c r="N30" s="17">
        <f>[26]Agosto!$J$17</f>
        <v>43.92</v>
      </c>
      <c r="O30" s="17">
        <f>[26]Agosto!$J$18</f>
        <v>37.440000000000005</v>
      </c>
      <c r="P30" s="17">
        <f>[26]Agosto!$J$19</f>
        <v>29.52</v>
      </c>
      <c r="Q30" s="17">
        <f>[26]Agosto!$J$20</f>
        <v>28.8</v>
      </c>
      <c r="R30" s="17">
        <f>[26]Agosto!$J$21</f>
        <v>33.840000000000003</v>
      </c>
      <c r="S30" s="17">
        <f>[26]Agosto!$J$22</f>
        <v>28.08</v>
      </c>
      <c r="T30" s="17">
        <f>[26]Agosto!$J$23</f>
        <v>26.28</v>
      </c>
      <c r="U30" s="17">
        <f>[26]Agosto!$J$24</f>
        <v>31.680000000000003</v>
      </c>
      <c r="V30" s="17">
        <f>[26]Agosto!$J$25</f>
        <v>39.6</v>
      </c>
      <c r="W30" s="17">
        <f>[26]Agosto!$J$26</f>
        <v>33.119999999999997</v>
      </c>
      <c r="X30" s="17">
        <f>[26]Agosto!$J$27</f>
        <v>36.36</v>
      </c>
      <c r="Y30" s="17">
        <f>[26]Agosto!$J$28</f>
        <v>46.800000000000004</v>
      </c>
      <c r="Z30" s="17">
        <f>[26]Agosto!$J$29</f>
        <v>38.159999999999997</v>
      </c>
      <c r="AA30" s="17">
        <f>[26]Agosto!$J$30</f>
        <v>42.480000000000004</v>
      </c>
      <c r="AB30" s="17">
        <f>[26]Agosto!$J$31</f>
        <v>35.64</v>
      </c>
      <c r="AC30" s="17">
        <f>[26]Agosto!$J$32</f>
        <v>25.56</v>
      </c>
      <c r="AD30" s="17">
        <f>[26]Agosto!$J$33</f>
        <v>20.16</v>
      </c>
      <c r="AE30" s="17">
        <f>[26]Agosto!$J$34</f>
        <v>34.56</v>
      </c>
      <c r="AF30" s="17">
        <f>[26]Agosto!$J$35</f>
        <v>39.6</v>
      </c>
      <c r="AG30" s="28">
        <f t="shared" si="3"/>
        <v>46.800000000000004</v>
      </c>
      <c r="AH30" s="2"/>
    </row>
    <row r="31" spans="1:34" ht="17.100000000000001" customHeight="1" x14ac:dyDescent="0.2">
      <c r="A31" s="15" t="s">
        <v>48</v>
      </c>
      <c r="B31" s="17">
        <f>[27]Agosto!$J$5</f>
        <v>29.52</v>
      </c>
      <c r="C31" s="17">
        <f>[27]Agosto!$J$6</f>
        <v>34.200000000000003</v>
      </c>
      <c r="D31" s="17">
        <f>[27]Agosto!$J$7</f>
        <v>39.96</v>
      </c>
      <c r="E31" s="17">
        <f>[27]Agosto!$J$8</f>
        <v>33.480000000000004</v>
      </c>
      <c r="F31" s="17">
        <f>[27]Agosto!$J$9</f>
        <v>38.159999999999997</v>
      </c>
      <c r="G31" s="17">
        <f>[27]Agosto!$J$10</f>
        <v>35.28</v>
      </c>
      <c r="H31" s="17">
        <f>[27]Agosto!$J$11</f>
        <v>39.24</v>
      </c>
      <c r="I31" s="17">
        <f>[27]Agosto!$J$12</f>
        <v>36</v>
      </c>
      <c r="J31" s="17">
        <f>[27]Agosto!$J$13</f>
        <v>30.6</v>
      </c>
      <c r="K31" s="17">
        <f>[27]Agosto!$J$14</f>
        <v>42.12</v>
      </c>
      <c r="L31" s="17">
        <f>[27]Agosto!$J$15</f>
        <v>39.96</v>
      </c>
      <c r="M31" s="17">
        <f>[27]Agosto!$J$16</f>
        <v>30.240000000000002</v>
      </c>
      <c r="N31" s="17">
        <f>[27]Agosto!$J$17</f>
        <v>46.800000000000004</v>
      </c>
      <c r="O31" s="17">
        <f>[27]Agosto!$J$18</f>
        <v>37.800000000000004</v>
      </c>
      <c r="P31" s="17">
        <f>[27]Agosto!$J$19</f>
        <v>36.36</v>
      </c>
      <c r="Q31" s="17">
        <f>[27]Agosto!$J$20</f>
        <v>38.880000000000003</v>
      </c>
      <c r="R31" s="17">
        <f>[27]Agosto!$J$21</f>
        <v>33.840000000000003</v>
      </c>
      <c r="S31" s="17">
        <f>[27]Agosto!$J$22</f>
        <v>32.04</v>
      </c>
      <c r="T31" s="17">
        <f>[27]Agosto!$J$23</f>
        <v>38.159999999999997</v>
      </c>
      <c r="U31" s="17">
        <f>[27]Agosto!$J$24</f>
        <v>36.72</v>
      </c>
      <c r="V31" s="17">
        <f>[27]Agosto!$J$25</f>
        <v>47.88</v>
      </c>
      <c r="W31" s="17">
        <f>[27]Agosto!$J$26</f>
        <v>38.519999999999996</v>
      </c>
      <c r="X31" s="17">
        <f>[27]Agosto!$J$27</f>
        <v>42.480000000000004</v>
      </c>
      <c r="Y31" s="17">
        <f>[27]Agosto!$J$28</f>
        <v>51.84</v>
      </c>
      <c r="Z31" s="17">
        <f>[27]Agosto!$J$29</f>
        <v>45.72</v>
      </c>
      <c r="AA31" s="17">
        <f>[27]Agosto!$J$30</f>
        <v>32.76</v>
      </c>
      <c r="AB31" s="17">
        <f>[27]Agosto!$J$31</f>
        <v>54</v>
      </c>
      <c r="AC31" s="17">
        <f>[27]Agosto!$J$32</f>
        <v>29.52</v>
      </c>
      <c r="AD31" s="17">
        <f>[27]Agosto!$J$33</f>
        <v>29.16</v>
      </c>
      <c r="AE31" s="17">
        <f>[27]Agosto!$J$34</f>
        <v>39.6</v>
      </c>
      <c r="AF31" s="17">
        <f>[27]Agosto!$J$35</f>
        <v>41.04</v>
      </c>
      <c r="AG31" s="28">
        <f>MAX(B31:AF31)</f>
        <v>54</v>
      </c>
      <c r="AH31" s="2"/>
    </row>
    <row r="32" spans="1:34" ht="17.100000000000001" customHeight="1" x14ac:dyDescent="0.2">
      <c r="A32" s="15" t="s">
        <v>20</v>
      </c>
      <c r="B32" s="17">
        <f>[28]Agosto!$J$5</f>
        <v>24.12</v>
      </c>
      <c r="C32" s="17">
        <f>[28]Agosto!$J$6</f>
        <v>21.96</v>
      </c>
      <c r="D32" s="17">
        <f>[28]Agosto!$J$7</f>
        <v>23.400000000000002</v>
      </c>
      <c r="E32" s="17">
        <f>[28]Agosto!$J$8</f>
        <v>31.680000000000003</v>
      </c>
      <c r="F32" s="17">
        <f>[28]Agosto!$J$9</f>
        <v>25.2</v>
      </c>
      <c r="G32" s="17">
        <f>[28]Agosto!$J$10</f>
        <v>20.88</v>
      </c>
      <c r="H32" s="17">
        <f>[28]Agosto!$J$11</f>
        <v>29.880000000000003</v>
      </c>
      <c r="I32" s="17">
        <f>[28]Agosto!$J$12</f>
        <v>20.16</v>
      </c>
      <c r="J32" s="17">
        <f>[28]Agosto!$J$13</f>
        <v>25.56</v>
      </c>
      <c r="K32" s="17">
        <f>[28]Agosto!$J$14</f>
        <v>29.880000000000003</v>
      </c>
      <c r="L32" s="17">
        <f>[28]Agosto!$J$15</f>
        <v>27</v>
      </c>
      <c r="M32" s="17">
        <f>[28]Agosto!$J$16</f>
        <v>21.6</v>
      </c>
      <c r="N32" s="17">
        <f>[28]Agosto!$J$17</f>
        <v>45.72</v>
      </c>
      <c r="O32" s="17">
        <f>[28]Agosto!$J$18</f>
        <v>30.240000000000002</v>
      </c>
      <c r="P32" s="17">
        <f>[28]Agosto!$J$19</f>
        <v>27.720000000000002</v>
      </c>
      <c r="Q32" s="17">
        <f>[28]Agosto!$J$20</f>
        <v>33.840000000000003</v>
      </c>
      <c r="R32" s="17">
        <f>[28]Agosto!$J$21</f>
        <v>21.240000000000002</v>
      </c>
      <c r="S32" s="17">
        <f>[28]Agosto!$J$22</f>
        <v>20.16</v>
      </c>
      <c r="T32" s="17">
        <f>[28]Agosto!$J$23</f>
        <v>24.12</v>
      </c>
      <c r="U32" s="17">
        <f>[28]Agosto!$J$24</f>
        <v>17.28</v>
      </c>
      <c r="V32" s="17">
        <f>[28]Agosto!$J$25</f>
        <v>29.16</v>
      </c>
      <c r="W32" s="17">
        <f>[28]Agosto!$J$26</f>
        <v>27</v>
      </c>
      <c r="X32" s="17">
        <f>[28]Agosto!$J$27</f>
        <v>28.44</v>
      </c>
      <c r="Y32" s="17">
        <f>[28]Agosto!$J$28</f>
        <v>34.92</v>
      </c>
      <c r="Z32" s="17">
        <f>[28]Agosto!$J$29</f>
        <v>36.72</v>
      </c>
      <c r="AA32" s="17">
        <f>[28]Agosto!$J$30</f>
        <v>29.880000000000003</v>
      </c>
      <c r="AB32" s="17">
        <f>[28]Agosto!$J$31</f>
        <v>29.52</v>
      </c>
      <c r="AC32" s="17">
        <f>[28]Agosto!$J$32</f>
        <v>20.88</v>
      </c>
      <c r="AD32" s="17">
        <f>[28]Agosto!$J$33</f>
        <v>17.28</v>
      </c>
      <c r="AE32" s="17">
        <f>[28]Agosto!$J$34</f>
        <v>18.720000000000002</v>
      </c>
      <c r="AF32" s="17">
        <f>[28]Agosto!$J$35</f>
        <v>33.119999999999997</v>
      </c>
      <c r="AG32" s="28">
        <f t="shared" si="3"/>
        <v>45.72</v>
      </c>
      <c r="AH32" s="2"/>
    </row>
    <row r="33" spans="1:35" s="5" customFormat="1" ht="17.100000000000001" customHeight="1" x14ac:dyDescent="0.2">
      <c r="A33" s="24" t="s">
        <v>33</v>
      </c>
      <c r="B33" s="25">
        <f t="shared" ref="B33:AG33" si="4">MAX(B5:B32)</f>
        <v>35.64</v>
      </c>
      <c r="C33" s="25">
        <f t="shared" si="4"/>
        <v>38.880000000000003</v>
      </c>
      <c r="D33" s="25">
        <f t="shared" si="4"/>
        <v>52.56</v>
      </c>
      <c r="E33" s="25">
        <f t="shared" si="4"/>
        <v>46.440000000000005</v>
      </c>
      <c r="F33" s="25">
        <f t="shared" si="4"/>
        <v>47.16</v>
      </c>
      <c r="G33" s="25">
        <f t="shared" si="4"/>
        <v>52.56</v>
      </c>
      <c r="H33" s="25">
        <f t="shared" si="4"/>
        <v>41.04</v>
      </c>
      <c r="I33" s="25">
        <f t="shared" si="4"/>
        <v>62.639999999999993</v>
      </c>
      <c r="J33" s="25">
        <f t="shared" si="4"/>
        <v>42.12</v>
      </c>
      <c r="K33" s="25">
        <f t="shared" si="4"/>
        <v>42.84</v>
      </c>
      <c r="L33" s="25">
        <f t="shared" si="4"/>
        <v>39.96</v>
      </c>
      <c r="M33" s="25">
        <f t="shared" si="4"/>
        <v>43.92</v>
      </c>
      <c r="N33" s="25">
        <f t="shared" si="4"/>
        <v>60.12</v>
      </c>
      <c r="O33" s="25">
        <f t="shared" si="4"/>
        <v>47.88</v>
      </c>
      <c r="P33" s="25">
        <f t="shared" si="4"/>
        <v>45</v>
      </c>
      <c r="Q33" s="25">
        <f t="shared" si="4"/>
        <v>45.72</v>
      </c>
      <c r="R33" s="25">
        <f t="shared" si="4"/>
        <v>49.32</v>
      </c>
      <c r="S33" s="25">
        <f t="shared" si="4"/>
        <v>41.76</v>
      </c>
      <c r="T33" s="25">
        <f t="shared" si="4"/>
        <v>39.96</v>
      </c>
      <c r="U33" s="25">
        <f t="shared" si="4"/>
        <v>36.72</v>
      </c>
      <c r="V33" s="25">
        <f t="shared" si="4"/>
        <v>47.88</v>
      </c>
      <c r="W33" s="25">
        <f t="shared" si="4"/>
        <v>41.04</v>
      </c>
      <c r="X33" s="25">
        <f t="shared" si="4"/>
        <v>48.24</v>
      </c>
      <c r="Y33" s="25">
        <f t="shared" si="4"/>
        <v>51.84</v>
      </c>
      <c r="Z33" s="25">
        <f t="shared" si="4"/>
        <v>59.760000000000005</v>
      </c>
      <c r="AA33" s="25">
        <f t="shared" si="4"/>
        <v>50.76</v>
      </c>
      <c r="AB33" s="25">
        <f t="shared" si="4"/>
        <v>54</v>
      </c>
      <c r="AC33" s="25">
        <f t="shared" si="4"/>
        <v>34.56</v>
      </c>
      <c r="AD33" s="25">
        <f t="shared" si="4"/>
        <v>32.76</v>
      </c>
      <c r="AE33" s="25">
        <f t="shared" si="4"/>
        <v>44.64</v>
      </c>
      <c r="AF33" s="25">
        <f t="shared" si="4"/>
        <v>52.2</v>
      </c>
      <c r="AG33" s="27">
        <f t="shared" si="4"/>
        <v>62.639999999999993</v>
      </c>
      <c r="AH33" s="10"/>
    </row>
    <row r="34" spans="1:35" x14ac:dyDescent="0.2">
      <c r="AD34" s="9"/>
      <c r="AE34" s="1"/>
      <c r="AF34"/>
      <c r="AG34"/>
      <c r="AH34"/>
    </row>
    <row r="35" spans="1:35" x14ac:dyDescent="0.2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G35" s="9"/>
      <c r="AH35" s="2"/>
    </row>
    <row r="36" spans="1:35" x14ac:dyDescent="0.2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1"/>
      <c r="AH37" s="41"/>
      <c r="AI37" s="2"/>
    </row>
    <row r="38" spans="1:35" x14ac:dyDescent="0.2">
      <c r="AG38" s="9"/>
      <c r="AH38" s="2"/>
    </row>
    <row r="40" spans="1:35" x14ac:dyDescent="0.2">
      <c r="V40" s="2" t="s">
        <v>51</v>
      </c>
    </row>
    <row r="46" spans="1:35" x14ac:dyDescent="0.2">
      <c r="C46" s="2" t="s">
        <v>51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2014-09-01T18:17:32Z</cp:lastPrinted>
  <dcterms:created xsi:type="dcterms:W3CDTF">2008-08-15T13:32:29Z</dcterms:created>
  <dcterms:modified xsi:type="dcterms:W3CDTF">2022-03-10T18:48:57Z</dcterms:modified>
</cp:coreProperties>
</file>